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IP_ELISEEV\Grandis\github\tasks\задача 016 - отч о фин рез\март 2025 - продолжаем работу\"/>
    </mc:Choice>
  </mc:AlternateContent>
  <xr:revisionPtr revIDLastSave="0" documentId="13_ncr:1_{EA16A0FE-EE1D-4520-844E-6A75E3C07D29}" xr6:coauthVersionLast="47" xr6:coauthVersionMax="47" xr10:uidLastSave="{00000000-0000-0000-0000-000000000000}"/>
  <bookViews>
    <workbookView xWindow="19090" yWindow="-110" windowWidth="19420" windowHeight="10560" activeTab="2" xr2:uid="{58E84B6E-A12D-4235-9842-B352F98DF7D2}"/>
  </bookViews>
  <sheets>
    <sheet name="хомнет" sheetId="1" r:id="rId1"/>
    <sheet name="порядок заполнения" sheetId="2" r:id="rId2"/>
    <sheet name="так должно быть" sheetId="3" r:id="rId3"/>
    <sheet name="Лист1" sheetId="4" r:id="rId4"/>
  </sheets>
  <definedNames>
    <definedName name="_xlnm.Print_Area" localSheetId="0">хомнет!$A$1:$H$104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4" l="1"/>
  <c r="F98" i="3"/>
  <c r="F58" i="3"/>
  <c r="F55" i="3"/>
  <c r="F54" i="3"/>
  <c r="F53" i="3"/>
  <c r="F52" i="3"/>
  <c r="F44" i="3"/>
  <c r="F49" i="3"/>
  <c r="F46" i="3"/>
  <c r="F45" i="3"/>
  <c r="F41" i="3"/>
  <c r="F38" i="3"/>
  <c r="F29" i="3"/>
  <c r="F32" i="3"/>
  <c r="F30" i="3"/>
</calcChain>
</file>

<file path=xl/sharedStrings.xml><?xml version="1.0" encoding="utf-8"?>
<sst xmlns="http://schemas.openxmlformats.org/spreadsheetml/2006/main" count="1047" uniqueCount="307">
  <si>
    <t>ОФР_0420003_2025_ЕНС</t>
  </si>
  <si>
    <t>ООО "ИК "ГРАНДИС КАПИТАЛ"</t>
  </si>
  <si>
    <t>Валюта: руб.</t>
  </si>
  <si>
    <t>Код территории по ОКАТО</t>
  </si>
  <si>
    <t>Код организации</t>
  </si>
  <si>
    <t>по ОКПО</t>
  </si>
  <si>
    <t>ОГРН</t>
  </si>
  <si>
    <t>ИНН</t>
  </si>
  <si>
    <t xml:space="preserve"> 45286560000</t>
  </si>
  <si>
    <t xml:space="preserve"> 82407984</t>
  </si>
  <si>
    <t xml:space="preserve">  1077758757010</t>
  </si>
  <si>
    <t xml:space="preserve"> 7723623472</t>
  </si>
  <si>
    <t>Отчет о финансовых результатах организации</t>
  </si>
  <si>
    <t>на 28.02.2025г.</t>
  </si>
  <si>
    <t xml:space="preserve"> Общество с ограниченной ответственностью "ИНВЕСТИЦИОННАЯ КОМПАНИЯ "ГРАНДИС КАПИТАЛ"</t>
  </si>
  <si>
    <t>(полное и (или) сокращенное фирменные наименования)</t>
  </si>
  <si>
    <t xml:space="preserve"> 115054, Москва г, Валовая ул, дом № 35</t>
  </si>
  <si>
    <t>(адрес организации в пределах места нахождения организации)</t>
  </si>
  <si>
    <t>Номер показателя</t>
  </si>
  <si>
    <t>Наименование показателя</t>
  </si>
  <si>
    <t>Номер примечания</t>
  </si>
  <si>
    <t>На 28.02.2025</t>
  </si>
  <si>
    <t>На 28.02.2024</t>
  </si>
  <si>
    <t>На ________ 20 _____ г.</t>
  </si>
  <si>
    <t>1</t>
  </si>
  <si>
    <t>2</t>
  </si>
  <si>
    <t>3</t>
  </si>
  <si>
    <t>4</t>
  </si>
  <si>
    <t>5</t>
  </si>
  <si>
    <t>6</t>
  </si>
  <si>
    <t>7</t>
  </si>
  <si>
    <t>Раздел I. Прибыли и убытки</t>
  </si>
  <si>
    <t>Торговые и 
инвестиционные доходы, 
в том числе:</t>
  </si>
  <si>
    <t xml:space="preserve"> </t>
  </si>
  <si>
    <t xml:space="preserve">  доходы за вычетом 
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</si>
  <si>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 xml:space="preserve"> 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организации</t>
  </si>
  <si>
    <t xml:space="preserve">  процентные доходы</t>
  </si>
  <si>
    <t xml:space="preserve">  дивиденды и доходы за вычетом расходов (расходы за вычетом доходов) от участия в других организациях</t>
  </si>
  <si>
    <t xml:space="preserve">  доходы за вычетом расходов (расходы за вычетом доходов) от операций с долговыми инструментами, оцениваемыми по справедливой стоимости через прочий совокупный доход</t>
  </si>
  <si>
    <t xml:space="preserve"> 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</si>
  <si>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8</t>
  </si>
  <si>
    <t xml:space="preserve"> 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</si>
  <si>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9</t>
  </si>
  <si>
    <t xml:space="preserve"> 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</si>
  <si>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10</t>
  </si>
  <si>
    <t xml:space="preserve">  доходы за вычетом расходов (расходы за вычетом доходов) по восстановлению (созданию) оценочных резервов под ожидаемые кредитные убытки по финансовым активам, оцениваемым по амортизированной стоимости</t>
  </si>
  <si>
    <t>11</t>
  </si>
  <si>
    <t xml:space="preserve">  доходы за вычетом расходов (расходы за вычетом доходов) по восстановлению (созданию) оценочных резервов под ожидаемые кредитные убытки по долговым инструментам, оцениваемым по справедливой стоимости через прочий совокупный доход</t>
  </si>
  <si>
    <t>12</t>
  </si>
  <si>
    <t xml:space="preserve">  доходы за вычетом расходов (расходы за вычетом доходов) от операций с инвестиционным имуществом и капитальными вложениями в него</t>
  </si>
  <si>
    <t>13</t>
  </si>
  <si>
    <t xml:space="preserve">  доходы за вычетом расходов (расходы за вычетом доходов) от операций с иностранной валютой</t>
  </si>
  <si>
    <t>14</t>
  </si>
  <si>
    <t xml:space="preserve">  прочие инвестиционные доходы за вычетом расходов (расходы за вычетом доходов)</t>
  </si>
  <si>
    <t>15</t>
  </si>
  <si>
    <t>Выручка от оказания услуг и комиссионные доходы</t>
  </si>
  <si>
    <t>16</t>
  </si>
  <si>
    <t>Расходы на персонал</t>
  </si>
  <si>
    <t>17</t>
  </si>
  <si>
    <t>Прямые операционные расходы</t>
  </si>
  <si>
    <t>18</t>
  </si>
  <si>
    <t>Процентные расходы</t>
  </si>
  <si>
    <t>19</t>
  </si>
  <si>
    <t>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организации</t>
  </si>
  <si>
    <t>20</t>
  </si>
  <si>
    <t>Доходы за вычетом расходов (расходы за вычетом доходов) от операций с финансовыми обязательствами, оцениваемыми по амортизированной стоимости</t>
  </si>
  <si>
    <t>21</t>
  </si>
  <si>
    <t>Общие и административные расходы</t>
  </si>
  <si>
    <t>22</t>
  </si>
  <si>
    <t>Доходы за вычетом расходов (расходы за вычетом доходов) от переоценки и выбытия активов (выбывающих групп), классифицированных как предназначенные для продажи</t>
  </si>
  <si>
    <t>23</t>
  </si>
  <si>
    <t>Прочие доходы</t>
  </si>
  <si>
    <t>24</t>
  </si>
  <si>
    <t>Прочие расходы</t>
  </si>
  <si>
    <t>25</t>
  </si>
  <si>
    <t>Прибыль (убыток) до налогообложения</t>
  </si>
  <si>
    <t>26</t>
  </si>
  <si>
    <t>Налог на прибыль, в том числе:</t>
  </si>
  <si>
    <t>27</t>
  </si>
  <si>
    <t xml:space="preserve">  текущий налог на прибыль</t>
  </si>
  <si>
    <t>28</t>
  </si>
  <si>
    <t xml:space="preserve">  отложенный налог на прибыль</t>
  </si>
  <si>
    <t>29</t>
  </si>
  <si>
    <t>Прибыль (убыток) от прекращенной деятельности, переоценки и выбытия активов (выбывающих групп), классифицированных как предназначенные для продажи, составляющих прекращенную деятельность, после налогообложения</t>
  </si>
  <si>
    <t>30</t>
  </si>
  <si>
    <t>Прибыль (убыток) после налогообложения</t>
  </si>
  <si>
    <t>Раздел II. Прочий совокупный доход</t>
  </si>
  <si>
    <t>31</t>
  </si>
  <si>
    <t>Прочий совокупный доход (расход), не подлежащий реклассификации в состав прибыли или убытка, в том числе:</t>
  </si>
  <si>
    <t>32</t>
  </si>
  <si>
    <t xml:space="preserve">  чистое изменение резерва переоценки основных средств и нематериальных активов, в том числе:</t>
  </si>
  <si>
    <t>33</t>
  </si>
  <si>
    <t xml:space="preserve">  изменение резерва переоценки в результате выбытия основных средств и нематериальных активов</t>
  </si>
  <si>
    <t>34</t>
  </si>
  <si>
    <t xml:space="preserve">  изменение резерва переоценки в результате переоценки, обесценения и амортизации основных средств и нематериальных активов</t>
  </si>
  <si>
    <t>35</t>
  </si>
  <si>
    <t xml:space="preserve">  налог на прибыль, связанный с изменением резерва переоценки основных средств и нематериальных активов</t>
  </si>
  <si>
    <t>36</t>
  </si>
  <si>
    <t xml:space="preserve">  чистое изменение справедливой стоимости долевых инструментов, оцениваемых по справедливой стоимости через прочий совокупный доход, в том числе:</t>
  </si>
  <si>
    <t>37</t>
  </si>
  <si>
    <t xml:space="preserve">  изменение справедливой стоимости долевых инструментов, оцениваемых по справедливой стоимости через прочий совокупный доход</t>
  </si>
  <si>
    <t>38</t>
  </si>
  <si>
    <t xml:space="preserve">  влияние налога на прибыль, связанного с изменением справедливой стоимости долевых инструментов, оцениваемых по справедливой стоимости через прочий совокупный доход</t>
  </si>
  <si>
    <t>39</t>
  </si>
  <si>
    <t xml:space="preserve">  чистое изменение переоценки обязательств (активов) по выплате вознаграждений работникам по окончании трудовой деятельности, не ограниченных фиксируемыми платежами, в том числе:</t>
  </si>
  <si>
    <t>40</t>
  </si>
  <si>
    <t xml:space="preserve">  изменение переоценки обязательств (активов) по выплате вознаграждений работникам по окончании трудовой деятельности, не ограниченных фиксируемыми платежами</t>
  </si>
  <si>
    <t>41</t>
  </si>
  <si>
    <t xml:space="preserve">  влияние налога на прибыль, связанного с изменением переоценки обязательств (активов) по выплате вознаграждений работникам по окончании трудовой деятельности, не ограниченных фиксируемыми платежами</t>
  </si>
  <si>
    <t>42</t>
  </si>
  <si>
    <t xml:space="preserve">  чистое изменение справедливой стоимости финансовых обязательств, учитываемых по справедливой стоимости через прибыль или убыток, связанное с изменением кредитного риска, в том числе:</t>
  </si>
  <si>
    <t>43</t>
  </si>
  <si>
    <t xml:space="preserve">  изменение справедливой стоимости финансовых обязательств, учитываемых по справедливой стоимости через прибыль или убыток, связанное с изменением кредитного риска</t>
  </si>
  <si>
    <t>44</t>
  </si>
  <si>
    <t xml:space="preserve">  влияние налога на прибыль, связанного с изменением справедливой стоимости финансовых обязательств, учитываемых по справедливой стоимости через прибыль или убыток, связанным с изменением кредитного риска</t>
  </si>
  <si>
    <t>45</t>
  </si>
  <si>
    <t xml:space="preserve">  чистое изменение стоимости инструментов хеджирования, с помощью которых хеджируются долевые инструменты, оцениваемые по справедливой стоимости через прочий совокупный доход, в том числе:</t>
  </si>
  <si>
    <t>46</t>
  </si>
  <si>
    <t xml:space="preserve">  изменение стоимости инструментов хеджирования, с помощью которых хеджируются долевые инструменты, оцениваемые по справедливой стоимости через прочий совокупный доход</t>
  </si>
  <si>
    <t>47</t>
  </si>
  <si>
    <t xml:space="preserve">  влияние налога на прибыль, связанного с изменением стоимости инструментов хеджирования, с помощью которых хеджируются долевые инструменты, оцениваемые по справедливой стоимости через прочий совокупный доход</t>
  </si>
  <si>
    <t>48</t>
  </si>
  <si>
    <t xml:space="preserve">  прочий совокупный доход (расход) от прочих операций</t>
  </si>
  <si>
    <t>49</t>
  </si>
  <si>
    <t xml:space="preserve">  налог на прибыль, относящийся к прочему совокупному доходу (расходу) от прочих операций</t>
  </si>
  <si>
    <t>50</t>
  </si>
  <si>
    <t>Прочий совокупный доход (расход), подлежащий реклассификации в состав прибыли или убытка, в том числе:</t>
  </si>
  <si>
    <t>51</t>
  </si>
  <si>
    <t xml:space="preserve">  чистое изменение оценочного резерва под ожидаемые кредитные убытки по долговым инструментам, оцениваемым по справедливой стоимости через прочий совокупный доход, в том числе:</t>
  </si>
  <si>
    <t>52</t>
  </si>
  <si>
    <t xml:space="preserve">  восстановление (создание)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</si>
  <si>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>53</t>
  </si>
  <si>
    <t xml:space="preserve">  влияние налога на прибыль, связанного с восстановлением (созданием)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</si>
  <si>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>54</t>
  </si>
  <si>
    <t xml:space="preserve">  реклассификация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</si>
  <si>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>55</t>
  </si>
  <si>
    <t xml:space="preserve">  налог на прибыль, связанный с реклассификацией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</si>
  <si>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>56</t>
  </si>
  <si>
    <t xml:space="preserve">  чистое изменение справедливой стоимости долговых инструментов, оцениваемых по справедливой стоимости через прочий совокупный доход, в том числе:</t>
  </si>
  <si>
    <t>57</t>
  </si>
  <si>
    <t xml:space="preserve">  изменение справедливой стоимости долговых инструментов, оцениваемых по справедливой стоимости через прочий совокупный доход</t>
  </si>
  <si>
    <t>58</t>
  </si>
  <si>
    <t xml:space="preserve">  влияние налога на прибыль, связанного с изменением справедливой стоимости долговых инструментов, оцениваемых по справедливой стоимости через прочий совокупный доход</t>
  </si>
  <si>
    <t>59</t>
  </si>
  <si>
    <t xml:space="preserve">  реклассификация в состав прибыли или убытка</t>
  </si>
  <si>
    <t>60</t>
  </si>
  <si>
    <t xml:space="preserve">  налог на прибыль, связанный с реклассификацией доходов (расходов) от переоценки долговых инструментов, оцениваемых по справедливой стоимости через прочий совокупный доход, в состав прибыли или убытка</t>
  </si>
  <si>
    <t>61</t>
  </si>
  <si>
    <t xml:space="preserve">  чистые доходы (расходы) от хеджирования денежных потоков, в том числе:</t>
  </si>
  <si>
    <t>62</t>
  </si>
  <si>
    <t xml:space="preserve">  доходы (расходы) от хеджирования денежных потоков</t>
  </si>
  <si>
    <t>63</t>
  </si>
  <si>
    <t xml:space="preserve">  налог на прибыль, связанный с доходами (расходами) от хеджирования денежных потоков</t>
  </si>
  <si>
    <t>64</t>
  </si>
  <si>
    <t>65</t>
  </si>
  <si>
    <t xml:space="preserve">  налог на прибыль, связанный с реклассификацией доходов (расходов) от хеджирования денежных потоков в состав прибыли или убытка</t>
  </si>
  <si>
    <t>66</t>
  </si>
  <si>
    <t>67</t>
  </si>
  <si>
    <t>68</t>
  </si>
  <si>
    <t>Итого прочего совокупного дохода (расхода)</t>
  </si>
  <si>
    <t>69</t>
  </si>
  <si>
    <t>Итого совокупного дохода (расхода)</t>
  </si>
  <si>
    <t>Генеральный директор</t>
  </si>
  <si>
    <t xml:space="preserve"> Лабушев Владимир Михайлович</t>
  </si>
  <si>
    <t>(должность)</t>
  </si>
  <si>
    <t>(подпись)</t>
  </si>
  <si>
    <t>(фамилия, имя, отчество)</t>
  </si>
  <si>
    <t>Порядок определения значения показателя (счета бухгалтерского учета)</t>
  </si>
  <si>
    <t>для промежуточной бухгалтерской (финансовой) отчетности</t>
  </si>
  <si>
    <t>для годовой бухгалтерской (финансовой) отчетности</t>
  </si>
  <si>
    <t>Торговые и инвестиционные доходы, в том числе:</t>
  </si>
  <si>
    <t>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</si>
  <si>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72503 (часть 331 + часть 332 + часть 33601 + часть 33602 + часть 33603 + часть 33604 + часть 33605 + часть 33606 + часть 33607 + часть 33629 + часть 33630 + часть 33631 + часть 33632 + часть 33633 + часть 33634 + часть 33635 + часть 33657) + 72505 (341 + 342 + часть 34805 + часть 34806 + часть 34807 + часть 34808 + 34901 + 34902 + 34903 + 34904 + 34909) + 72509 (361 + 362 + 363 + 364) - 72506 (часть 43101 + часть 43102 + часть 43103 + часть 43104 + 43105 + 432 + 43501 + 43502 + 43503 + 43504 + 43509 + часть 438) - 72510 (461 + 462 + 463 + 464) - 72504 (часть 421 + часть 422 + часть 42601 + часть 42602 + часть 42603 + часть 42604 + часть 42605 + часть 42606 + часть 42607 + часть 42629 + часть 42630 + часть 42631 + часть 42632 + часть 42633 + часть 42634 + часть 42635 + часть 42657) + 72701 (52101 + 52103) - 72702 (53201 + 53203) + 72501 (часть 32403 + часть 32404 + часть 32607 + часть 32608 + часть 32501 + часть 32502 + часть 327 + часть 32105 + часть 32106 + часть 32611 + часть 32612) - 72502 (часть 41403 + часть 41404 + часть 41607 + часть 41608 + часть 41501 + часть 41502 + часть 417 + часть 41105 + часть 41106 + часть 41611 + часть 41612)</t>
  </si>
  <si>
    <t>71503 (часть 331 + часть 332 + часть 33601 + часть 33602 + часть 33603 + часть 33604 + часть 33605 + часть 33606 + часть 33607 + часть 33629 + часть 33630 + часть 33631 + часть 33632 + часть 33633 + часть 33634 + часть 33635 + часть 33657) - 71504 (часть 421 + часть 422 + часть 42601 + часть 42602 + часть 42603 + часть 42604 + часть 42605 + часть 42606 + часть 42607 + часть 42629 + часть 42630 + часть 42631 + часть 42632 + часть 42633 + часть 42634 + часть 42635 + часть 42657) + 71501 (часть 32403 + часть 32404 + часть 32607 + часть 32608 + часть 32501 + часть 32502 + часть 327 + часть 32105 + часть 32106 + часть 32611 + часть 32612) - 71502 (часть 41403 + часть 41404 + часть 41607 + часть 41608 + часть 41501 + часть 41502 + часть 417 + часть 41105 + часть 41106 + часть 41611 + часть 41612)</t>
  </si>
  <si>
    <t>72503 (часть 331 + часть 332 + часть 33601 + часть 33602 + часть 33603 + часть 33604 + часть 33605 + часть 33606 + часть 33607 + часть 33629 + часть 33630 + часть 33631 + часть 33632 + часть 33633 + часть 33634 + часть 33635 + часть 33657) - 72504 (часть 421 + часть 422 + часть 42601 + часть 42602 + часть 42603 + часть 42604 + часть 42605 + часть 42606 + часть 42607 + часть 42629 + часть 42630 + часть 42631 + часть 42632 + часть 42633 + часть 42634 + часть 42635 + часть 42657) + 72501 (часть 32403 + часть 32404 + часть 32607 + часть 32608 + часть 32501 + часть 32502 + часть 327 + часть 32105 + часть 32106 + часть 32611 + часть 32612) - 72502 (часть 41403 + часть 41404 + часть 41607 + часть 41608 + часть 41501 + часть 41502 + часть 417 + часть 41105 + часть 41106 + часть 41611 + часть 41612)</t>
  </si>
  <si>
    <t>процентные доходы</t>
  </si>
  <si>
    <t>71001 (311) + 71002 (312) - 71003 (313) - 71004 (314) + 71005 (315) - 71006 (316)</t>
  </si>
  <si>
    <t>72001 (311) + 72002 (312) - 72003 (313) - 72004 (314) + 72005 (315) - 72006 (316)</t>
  </si>
  <si>
    <t>дивиденды и доходы за вычетом расходов (расходы за вычетом доходов) от участия в других организациях</t>
  </si>
  <si>
    <t>72505 (345 + 34601 + 34602 + 34603 + 34604 + 34701 + 34702 + 34703 + 34704 + 34801 + 34802 + 34803 + 34804) - 72506 (часть 43101 + часть 43102 + часть 43103 + часть 43104 + часть 43301 + часть 43302 + часть 43303 + часть 43304 + часть 43601 + часть 43602 + часть 43603 + часть 43604 + часть 437 + часть 438)</t>
  </si>
  <si>
    <t>71503 (333 + 33608 + 33609 + 33610 + 33611 + 33612 + 33613 + 33614 + 33636 + 33637 + 33638 + 33639 + 33640 + 33641 + 33642 + 33658) - 71504 (423 + 42608 + 42609 + 42610 + 42611 + 42612 + 42613 + 42614 + 42636 + 42637 + 42638 + 42639 + 42640 + 42641 + 42642 + 42658) + 71501 (321 + 324 + 32609 + 32610 + 32603 + 32604) - 71502 (411 + 414 + 41603 + 41604 + 41609 + 41610)</t>
  </si>
  <si>
    <t>72503 (333 + 33608 + 33609 + 33610 + 33611 + 33612 + 33613 + 33614 + 33636 + 33637 + 33638 + 33639 + 33640 + 33641 + 33642 + 33658) - 72504 (423 + 42608 + 42609 + 42610 + 42611 + 42612 + 42613 + 42614 + 42636 + 42637 + 42638 + 42639 + 42640 + 42641 + 42642 + 42658) + 72501 (321 + 324 + 32609 + 32610 + 32603 + 32604) - 72502 (411 + 414 + 41603 + 41604 + 41609 + 41610)</t>
  </si>
  <si>
    <t>71505 (343 + часть 34805 + часть 34806 + часть 34807 + часть 34808 + 34905 + 34906 + 34907 + 34908 + 34910) - 71506 (часть 43301 + часть 43302 + часть 43303 + часть 43304 + 43305 + 43505 + 43506 + 43507 + 43508 + 43510 + часть 438)</t>
  </si>
  <si>
    <t>72505 (343 + часть 34805 + часть 34806 + часть 34807 + часть 34808 + 34905 + 34906 + 34907 + 34908 + 34910) - 72506 (часть 43301 + часть 43302 + часть 43303 + часть 43304 + 43305 + 43505 + 43506 + 43507 + 43508 + 43510 + часть 438)</t>
  </si>
  <si>
    <t>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</si>
  <si>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72501 (часть 321 + часть 322 + часть 323 + часть 324) - 72502 (часть 411 + часть 412 + часть 413 + часть 414) + 72503 (часть 335) - 72504 (часть 425) + 72701 (52302) - 72702 (53804)</t>
  </si>
  <si>
    <t>71501 (часть 321 + часть 322 + часть 323 + часть 324) - 71502 (часть 411 + часть 412 + часть 413 + часть 414) + 71503 (часть 335) - 71504 (часть 425)</t>
  </si>
  <si>
    <t>72501 (часть 321 + часть 322 + часть 323 + часть 324) - 72502 (часть 411 + часть 412 + часть 413 + часть 414) + 72503 (часть 335) - 72504 (часть 425)</t>
  </si>
  <si>
    <t>доходы за вычетом расходов (расходы за вычетом доходов) по восстановлению (созданию) оценочных резервов под ожидаемые кредитные убытки по финансовым активам, оцениваемым по амортизированной стоимости</t>
  </si>
  <si>
    <t>72201 (381 + 382 + 383 + 386 + 389) - 72202 (481 + 482 + 483 + 486 + 489) + 72701 (часть 52201 + 52203 + часть 52204) - 72702 (часть 53301 + 53303 + часть 53304)</t>
  </si>
  <si>
    <t>71201 (384 + 387) - 71202 (484 + 487)</t>
  </si>
  <si>
    <t>72201 (384 + 387) - 72202 (484 + 487)</t>
  </si>
  <si>
    <t>доходы за вычетом расходов (расходы за вычетом доходов) от операций с инвестиционным имуществом и капитальными вложениями в него</t>
  </si>
  <si>
    <t>72701 (525 + часть 52301 + часть 52304) - 72702 (535 + часть 53805)</t>
  </si>
  <si>
    <t>доходы за вычетом расходов (расходы за вычетом доходов) от операций с иностранной валютой</t>
  </si>
  <si>
    <t>71511 (371 + 372) - 71512 (471 + 472)</t>
  </si>
  <si>
    <t>72511 (371 + 372) - 72512 (471 + 472)</t>
  </si>
  <si>
    <t>прочие инвестиционные доходы за вычетом расходов (расходы за вычетом доходов)</t>
  </si>
  <si>
    <t>72513 (373 + 374) - 72514 (473 + 474) + 72503 (33622 + 33623 + 33624 + 33625 + 33626 + 33627 + 33628 + 33650 + 33651 + 33652 + 33653 + 33654 + 33655 + 33656 + 33659) - 72504 (42622 + 42623 + 42624 + 42625 + 42626 + 42627 + 42628 + 42650 + 42651 + 42652 + 42653 + 42654 + 42655 + 42656 + 42659) + 72501 (32601 + 32602 + 32605 + 32606) - 72502 (41601 + 41602 + 41605 + 41606) + 72505 (34605 + 34606 + 34607 + 34608 + 34609 + 34705 + 34706 + 34707 + 34708) - 72506 (часть 43601 + часть 43602 + часть 43603 + часть 43604 + 43605 + часть 437)</t>
  </si>
  <si>
    <t>71601 (111 + 162 + 19101) + 71602 (121 + 122 + 123 + 131 + 141 + 142 + 143 + 144 + 145 + 146 + 151 + 161 + 171 + 172 + 181 + 182 + 183 + 184 + 185 + 186 + 19102 + 19103 + 19104 + 19105 + 19106)</t>
  </si>
  <si>
    <t>72601 (111 + 162 + 19101) + 72602 (121 + 122 + 123 + 131 + 141 + 142 + 143 + 144 + 145 + 146 + 151 + 161 + 171 + 172 + 181 + 182 + 183 + 184 + 185 + 186 + 19102 + 19103 + 19104 + 19105 + 19106)</t>
  </si>
  <si>
    <t>если меньше нуля: 71801 (542 + 54408) - 71802 (551 + 55610)</t>
  </si>
  <si>
    <t>если меньше нуля: 72801 (542 + 54408) - 72802 (551 + 55610)</t>
  </si>
  <si>
    <t>- 71702 (211 + 221)</t>
  </si>
  <si>
    <t>- 72702 (211 + 221)</t>
  </si>
  <si>
    <t>- 71101 (441) - 71102 (442) - 71103 (444) + 71104 (443 + 445) - 71802 (55505)</t>
  </si>
  <si>
    <t>- 72101 (441) - 72102 (442) - 72103 (444) + 72104 (443 + 445) - 72802 (55505)</t>
  </si>
  <si>
    <t>71507 (часть 351 + часть 352 + часть 353 + часть 354 + 355 + 356 + 357 + 358) - 71508 (часть 451 + часть 452 + часть 453 + часть 454 + 455 + 456 + 457 + 458)</t>
  </si>
  <si>
    <t>72507 (часть 351 + часть 352 + часть 353 + часть 354 + 355 + 356 + 357 + 358) - 72508 (часть 451 + часть 452 + часть 453 + часть 454 + 455 + 456 + 457 + 458)</t>
  </si>
  <si>
    <t>72507 (часть 351 + часть 352 + часть 353 + часть 354) - 72508 (часть 451 + часть 452 + часть 453 + часть 454) + 72701 (52303)</t>
  </si>
  <si>
    <t>- 71802 (553 + 554 + 55601 + 55602 + 55603) - 71702 (531 + 534) + если меньше нуля (71801 [543] - 71802 [55501 + 55502 + 55503 + 55504]) + если меньше нуля (71801 [541] - 71802 [552]) + если меньше нуля (71701 [часть 52304] - 71702 [часть 53805])</t>
  </si>
  <si>
    <t>- 72802 (553 + 554 + 55601 + 55602 + 55603) - 72702 (531 + 534) + если меньше нуля (72801 [543] - 72802 [55501 + 55502 + 55503 + 55504]) + если меньше нуля (72801 [541] - 72802 [552]) + если меньше нуля (72701 [часть 52304] - 72702 [часть 53805])</t>
  </si>
  <si>
    <t>71701 (526) - 71702 (536)</t>
  </si>
  <si>
    <t>72701 (526) - 72702 (536)</t>
  </si>
  <si>
    <t>72601 (511 + 512 + 514) + 72602 (513) + 72701 (часть 52301 + 524 + 528) + 72801 (544) + если больше нуля (72701 [часть 52201 + 52202 + часть 52204 + 52205] - 72702 [часть 53301 + 53302 + часть 53304 + 53305]) + если больше нуля (72801 [543] - 72802 [55501 + 55502 + 55503 + 55504]) + если больше нуля (72801 [541] - 72802 [552]) + если больше нуля (72801 [542 + 54408] - 72802 [551 + 55610]) + если больше нуля (72701 [527] - 72702 [537]) + если больше нуля (72701 [часть 52304] - 72702 [часть 53805])</t>
  </si>
  <si>
    <t>- 71702 (53801 + 53802 + 53803 + часть 53805 + 53806) - 71802 (55604 + 55605 + 55606 + 55607 + 55608 + 55609 + 55611) + если меньше нуля (71701 [часть 52201 + 52202 + часть 52204 + 52205] - 71702 [часть 53301 + 53302 + часть 53304 + 53305]) + если меньше нуля (71701 [527] - 71702 [537])</t>
  </si>
  <si>
    <t>- 72702 (53801 + 53802 + 53803 + часть 53805 + 53806) - 72802 (55604 + 55605 + 55606 + 55607 + 55608 + 55609 + 55611) + если меньше нуля (72701 [часть 52201 + 52202 + часть 52204 + 52205] - 72702 [часть 53301 + 53302 + часть 53304 + 53305]) + если меньше нуля (72701 [527] - 72702 [537])</t>
  </si>
  <si>
    <t>текущий налог на прибыль</t>
  </si>
  <si>
    <t>- 71901 (61101)</t>
  </si>
  <si>
    <t>- 72901 (61101)</t>
  </si>
  <si>
    <t>отложенный налог на прибыль</t>
  </si>
  <si>
    <t>71903 (61202) - 71902 (61201)</t>
  </si>
  <si>
    <t>72903 (61202) - 72902 (61201)</t>
  </si>
  <si>
    <t>чистое изменение резерва переоценки основных средств и нематериальных активов, в том числе:</t>
  </si>
  <si>
    <t>изменение резерва переоценки в результате выбытия основных средств и нематериальных активов</t>
  </si>
  <si>
    <t>- 10601 (88303) - 10611 (88304)</t>
  </si>
  <si>
    <t>изменение резерва переоценки в результате переоценки, обесценения и амортизации основных средств и нематериальных активов</t>
  </si>
  <si>
    <t>10601 (84301) + 10611 (84302) - 10601 (88301) - 10611 (88302)</t>
  </si>
  <si>
    <t>налог на прибыль, связанный с изменением резерва переоценки основных средств и нематериальных активов</t>
  </si>
  <si>
    <t>10609 (84504 + 84505) - 10610 (88504 + 88505)</t>
  </si>
  <si>
    <t>чистое изменение справедливой стоимости долевых инструментов, оцениваемых по справедливой стоимости через прочий совокупный доход, в том числе:</t>
  </si>
  <si>
    <t>изменение справедливой стоимости долевых инструментов, оцениваемых по справедливой стоимости через прочий совокупный доход</t>
  </si>
  <si>
    <t>10603 (811 + 813) - 10605 (851 + 853) + 10622 (81105 + 81304) - 10623 (85105 + 85305)</t>
  </si>
  <si>
    <t>влияние налога на прибыль, связанного с изменением справедливой стоимости долевых инструментов, оцениваемых по справедливой стоимости через прочий совокупный доход</t>
  </si>
  <si>
    <t>10609 (84501) - 10610 (88501)</t>
  </si>
  <si>
    <t>чистое изменение переоценки обязательств (активов) по выплате вознаграждений работникам по окончании трудовой деятельности, не ограниченных фиксируемыми платежами, в том числе:</t>
  </si>
  <si>
    <t>изменение переоценки обязательств (активов) по выплате вознаграждений работникам по окончании трудовой деятельности, не ограниченных фиксируемыми платежами</t>
  </si>
  <si>
    <t>10612 (844) - 10613 (884)</t>
  </si>
  <si>
    <t>влияние налога на прибыль, связанного с изменением переоценки обязательств (активов) по выплате вознаграждений работникам по окончании трудовой деятельности, не ограниченных фиксируемыми платежами</t>
  </si>
  <si>
    <t>10609 (84506) - 10610 (88506)</t>
  </si>
  <si>
    <t>чистое изменение справедливой стоимости финансовых обязательств, учитываемых по справедливой стоимости через прибыль или убыток, связанное с изменением кредитного риска, в том числе:</t>
  </si>
  <si>
    <t>изменение справедливой стоимости финансовых обязательств, учитываемых по справедливой стоимости через прибыль или убыток, связанное с изменением кредитного риска</t>
  </si>
  <si>
    <t>10627 (821 + 822 + 823 + 824 + 825 + 826 + 827 + 828) - 10626 (861 + 862 + 863 + 864 + 865 + 866 + 867 + 868)</t>
  </si>
  <si>
    <t>влияние налога на прибыль, связанного с изменением справедливой стоимости финансовых обязательств, учитываемых по справедливой стоимости через прибыль или убыток, связанным с изменением кредитного риска</t>
  </si>
  <si>
    <t>10609 (часть 84508) - 10610 (часть 88508)</t>
  </si>
  <si>
    <t>чистое изменение стоимости инструментов хеджирования, с помощью которых хеджируются долевые инструменты, оцениваемые по справедливой стоимости через прочий совокупный доход, в том числе:</t>
  </si>
  <si>
    <t>изменение стоимости инструментов хеджирования, с помощью которых хеджируются долевые инструменты, оцениваемые по справедливой стоимости через прочий совокупный доход</t>
  </si>
  <si>
    <t>10622 (84102 + 84202) - 10623 (88102 + 88202)</t>
  </si>
  <si>
    <t>влияние налога на прибыль, связанного с изменением стоимости инструментов хеджирования, с помощью которых хеджируются долевые инструменты, оцениваемые по справедливой стоимости через прочий совокупный доход</t>
  </si>
  <si>
    <t>10609 (часть 84507) - 10610 (часть 88507)</t>
  </si>
  <si>
    <t>прочий совокупный доход (расход) от прочих операций</t>
  </si>
  <si>
    <t>налог на прибыль, относящийся к прочему совокупному доходу (расходу) от прочих операций</t>
  </si>
  <si>
    <t>чистое изменение оценочного резерва под ожидаемые кредитные убытки по долговым инструментам, оцениваемым по справедливой стоимости через прочий совокупный доход, в том числе:</t>
  </si>
  <si>
    <t>восстановление (создание)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</si>
  <si>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>10631 (831 + 833) + 10630 (835 + 837) - 10631 (871 + 873) - 10630 (875 + 877) + 10631 (83508 - 87508)</t>
  </si>
  <si>
    <t>влияние налога на прибыль, связанного с восстановлением (созданием)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</si>
  <si>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>10609 (часть 84502 + часть 84503) - 10610 (часть 88502 + часть 88503)</t>
  </si>
  <si>
    <t>реклассификация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</si>
  <si>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>10631 (832 + 834) + 10630 (836 + 838) - 10631 (872 + 874) - 10630 (876 + 878) + 10631 (83608 - 87608)</t>
  </si>
  <si>
    <t>налог на прибыль, связанный с реклассификацией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</si>
  <si>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>чистое изменение справедливой стоимости долговых инструментов, оцениваемых по справедливой стоимости через прочий совокупный доход, в том числе:</t>
  </si>
  <si>
    <t>изменение справедливой стоимости долговых инструментов, оцениваемых по справедливой стоимости через прочий совокупный доход</t>
  </si>
  <si>
    <t>10603 (814) + 10628 (816) - 10605 (854) - 10629 (856) + 10622 (81415) - 10623 (85415)</t>
  </si>
  <si>
    <t>влияние налога на прибыль, связанного с изменением справедливой стоимости долговых инструментов, оцениваемых по справедливой стоимости через прочий совокупный доход</t>
  </si>
  <si>
    <t>реклассификация в состав прибыли или убытка</t>
  </si>
  <si>
    <t>10603 (815) + 10628 (817) - 10605 (855) - 10629 (857) + 10622 (81515) - 10623 (85515)</t>
  </si>
  <si>
    <t>налог на прибыль, связанный с реклассификацией доходов (расходов) от переоценки долговых инструментов, оцениваемых по справедливой стоимости через прочий совокупный доход, в состав прибыли или убытка</t>
  </si>
  <si>
    <t>10609 (часть 84502) - 10610 (часть 88502)</t>
  </si>
  <si>
    <t>чистые доходы (расходы) от хеджирования денежных потоков, в дом числе:</t>
  </si>
  <si>
    <t>доходы (расходы) от хеджирования денежных потоков</t>
  </si>
  <si>
    <t>10619 (84101) - 10620 (88101)</t>
  </si>
  <si>
    <t>налог на прибыль, связанный с доходами (расходами) от хеджирования денежных потоков</t>
  </si>
  <si>
    <t>10619 (84201) - 10620 (88201)</t>
  </si>
  <si>
    <t>налог на прибыль, связанный с реклассификацией доходов (расходов) от хеджирования денежных потоков в состав прибыли или убытка</t>
  </si>
  <si>
    <t>10624 (84103 + 84203) - 10625 (88103 + 88203)</t>
  </si>
  <si>
    <r>
      <t>строка 2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3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4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5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6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7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8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9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10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11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12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13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14</t>
    </r>
  </si>
  <si>
    <r>
      <t>строка 1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15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16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17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18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19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20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21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22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23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24</t>
    </r>
  </si>
  <si>
    <r>
      <t>строка 27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28</t>
    </r>
  </si>
  <si>
    <r>
      <t>строка 25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26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29</t>
    </r>
  </si>
  <si>
    <r>
      <t>строка 32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36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39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42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45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48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49</t>
    </r>
  </si>
  <si>
    <r>
      <t>строка 33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34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35</t>
    </r>
  </si>
  <si>
    <r>
      <t>строка 37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38</t>
    </r>
  </si>
  <si>
    <r>
      <t>строка 40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41</t>
    </r>
  </si>
  <si>
    <r>
      <t>строка 43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44</t>
    </r>
  </si>
  <si>
    <r>
      <t>строка 46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47</t>
    </r>
  </si>
  <si>
    <r>
      <t>строка 51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56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61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66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67</t>
    </r>
  </si>
  <si>
    <r>
      <t>строка 52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53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54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55</t>
    </r>
  </si>
  <si>
    <r>
      <t>строка 57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58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59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60</t>
    </r>
  </si>
  <si>
    <r>
      <t>строка 62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63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64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65</t>
    </r>
  </si>
  <si>
    <r>
      <t>строка 31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50</t>
    </r>
  </si>
  <si>
    <r>
      <t>строка 30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sz val="11"/>
        <color rgb="FF0000FF"/>
        <rFont val="Calibri"/>
        <family val="2"/>
        <charset val="204"/>
        <scheme val="minor"/>
      </rPr>
      <t>строка 68</t>
    </r>
  </si>
  <si>
    <r>
      <rPr>
        <sz val="11"/>
        <color rgb="FFFF0000"/>
        <rFont val="Calibri"/>
        <family val="2"/>
        <charset val="204"/>
        <scheme val="minor"/>
      </rPr>
      <t>71503</t>
    </r>
    <r>
      <rPr>
        <sz val="11"/>
        <color theme="1"/>
        <rFont val="Calibri"/>
        <family val="2"/>
        <charset val="204"/>
        <scheme val="minor"/>
      </rPr>
      <t xml:space="preserve"> (часть 331 + часть </t>
    </r>
    <r>
      <rPr>
        <sz val="11"/>
        <color rgb="FFFF0000"/>
        <rFont val="Calibri"/>
        <family val="2"/>
        <charset val="204"/>
        <scheme val="minor"/>
      </rPr>
      <t>332</t>
    </r>
    <r>
      <rPr>
        <sz val="11"/>
        <color theme="1"/>
        <rFont val="Calibri"/>
        <family val="2"/>
        <charset val="204"/>
        <scheme val="minor"/>
      </rPr>
      <t xml:space="preserve"> + часть 33601 + часть 33602 + часть 33603 + часть 33604 + часть 33605 + часть 33606 + часть 33607 + часть 33629 + часть 33630 + часть 33631 + часть 33632 + часть 33633 + часть 33634 + часть 33635 + часть 33657) + </t>
    </r>
    <r>
      <rPr>
        <b/>
        <sz val="11"/>
        <color theme="1"/>
        <rFont val="Calibri"/>
        <family val="2"/>
        <charset val="204"/>
        <scheme val="minor"/>
      </rPr>
      <t>71505</t>
    </r>
    <r>
      <rPr>
        <sz val="11"/>
        <color theme="1"/>
        <rFont val="Calibri"/>
        <family val="2"/>
        <charset val="204"/>
        <scheme val="minor"/>
      </rPr>
      <t xml:space="preserve"> (341 + 342 + часть 34805 + часть 34806 + часть 34807 + часть 34808 + 34901 + 34902 + 34903 + 34904 + 34909) + </t>
    </r>
    <r>
      <rPr>
        <b/>
        <sz val="11"/>
        <color theme="1"/>
        <rFont val="Calibri"/>
        <family val="2"/>
        <charset val="204"/>
        <scheme val="minor"/>
      </rPr>
      <t>71509</t>
    </r>
    <r>
      <rPr>
        <sz val="11"/>
        <color theme="1"/>
        <rFont val="Calibri"/>
        <family val="2"/>
        <charset val="204"/>
        <scheme val="minor"/>
      </rPr>
      <t xml:space="preserve"> (361 + 362 + 363 + 364) - </t>
    </r>
    <r>
      <rPr>
        <sz val="11"/>
        <color rgb="FFFF0000"/>
        <rFont val="Calibri"/>
        <family val="2"/>
        <charset val="204"/>
        <scheme val="minor"/>
      </rPr>
      <t>71506</t>
    </r>
    <r>
      <rPr>
        <sz val="11"/>
        <color theme="1"/>
        <rFont val="Calibri"/>
        <family val="2"/>
        <charset val="204"/>
        <scheme val="minor"/>
      </rPr>
      <t xml:space="preserve"> (часть 43101 + часть </t>
    </r>
    <r>
      <rPr>
        <sz val="11"/>
        <color rgb="FFFF0000"/>
        <rFont val="Calibri"/>
        <family val="2"/>
        <charset val="204"/>
        <scheme val="minor"/>
      </rPr>
      <t>43102</t>
    </r>
    <r>
      <rPr>
        <sz val="11"/>
        <color theme="1"/>
        <rFont val="Calibri"/>
        <family val="2"/>
        <charset val="204"/>
        <scheme val="minor"/>
      </rPr>
      <t xml:space="preserve"> + часть 43103 + часть 43104 + 43105 + 432 + 43501 + 43502 + 43503 + 43504 + 43509 + часть 438) - </t>
    </r>
    <r>
      <rPr>
        <b/>
        <sz val="11"/>
        <color theme="1"/>
        <rFont val="Calibri"/>
        <family val="2"/>
        <charset val="204"/>
        <scheme val="minor"/>
      </rPr>
      <t>71510</t>
    </r>
    <r>
      <rPr>
        <sz val="11"/>
        <color theme="1"/>
        <rFont val="Calibri"/>
        <family val="2"/>
        <charset val="204"/>
        <scheme val="minor"/>
      </rPr>
      <t xml:space="preserve"> (461 + 462 + 463 + 464) - </t>
    </r>
    <r>
      <rPr>
        <sz val="11"/>
        <color rgb="FFFF0000"/>
        <rFont val="Calibri"/>
        <family val="2"/>
        <charset val="204"/>
        <scheme val="minor"/>
      </rPr>
      <t>71504</t>
    </r>
    <r>
      <rPr>
        <sz val="11"/>
        <color theme="1"/>
        <rFont val="Calibri"/>
        <family val="2"/>
        <charset val="204"/>
        <scheme val="minor"/>
      </rPr>
      <t xml:space="preserve"> (часть 421 + часть </t>
    </r>
    <r>
      <rPr>
        <sz val="11"/>
        <color rgb="FFFF0000"/>
        <rFont val="Calibri"/>
        <family val="2"/>
        <charset val="204"/>
        <scheme val="minor"/>
      </rPr>
      <t>422</t>
    </r>
    <r>
      <rPr>
        <sz val="11"/>
        <color theme="1"/>
        <rFont val="Calibri"/>
        <family val="2"/>
        <charset val="204"/>
        <scheme val="minor"/>
      </rPr>
      <t xml:space="preserve"> + часть 42601 + часть 42602 + часть 42603 + часть 42604 + часть 42605 + часть 42606 + часть 42607 + часть 42629 + часть 42630 + часть 42631 + часть 42632 + часть 42633 + часть 42634 + часть 42635 + часть 42657) + </t>
    </r>
    <r>
      <rPr>
        <b/>
        <sz val="11"/>
        <color theme="1"/>
        <rFont val="Calibri"/>
        <family val="2"/>
        <charset val="204"/>
        <scheme val="minor"/>
      </rPr>
      <t>71701</t>
    </r>
    <r>
      <rPr>
        <sz val="11"/>
        <color theme="1"/>
        <rFont val="Calibri"/>
        <family val="2"/>
        <charset val="204"/>
        <scheme val="minor"/>
      </rPr>
      <t xml:space="preserve"> (52101 + 52103) - 71702 (53201 + 53203) + </t>
    </r>
    <r>
      <rPr>
        <b/>
        <sz val="11"/>
        <color theme="1"/>
        <rFont val="Calibri"/>
        <family val="2"/>
        <charset val="204"/>
        <scheme val="minor"/>
      </rPr>
      <t>71501</t>
    </r>
    <r>
      <rPr>
        <sz val="11"/>
        <color theme="1"/>
        <rFont val="Calibri"/>
        <family val="2"/>
        <charset val="204"/>
        <scheme val="minor"/>
      </rPr>
      <t xml:space="preserve"> (часть 32403 + часть 32404 + часть 32607 + часть 32608 + часть 32501 + часть 32502 + часть 327 + часть 32105 + часть 32106 + часть 32611 + часть 32612) - </t>
    </r>
    <r>
      <rPr>
        <b/>
        <sz val="11"/>
        <color theme="1"/>
        <rFont val="Calibri"/>
        <family val="2"/>
        <charset val="204"/>
        <scheme val="minor"/>
      </rPr>
      <t>71502</t>
    </r>
    <r>
      <rPr>
        <sz val="11"/>
        <color theme="1"/>
        <rFont val="Calibri"/>
        <family val="2"/>
        <charset val="204"/>
        <scheme val="minor"/>
      </rPr>
      <t xml:space="preserve"> (часть 41403 + часть 41404 + часть 41607 + часть 41608 + часть 41501 + часть 41502 + часть 417 + часть 41105 + часть 41106 + часть 41611 + часть 41612)</t>
    </r>
  </si>
  <si>
    <r>
      <t xml:space="preserve">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</t>
    </r>
    <r>
      <rPr>
        <b/>
        <sz val="11"/>
        <color rgb="FFFF0000"/>
        <rFont val="Calibri"/>
        <family val="2"/>
        <charset val="204"/>
        <scheme val="minor"/>
      </rPr>
      <t xml:space="preserve">по усмотрению организации </t>
    </r>
    <r>
      <rPr>
        <b/>
        <sz val="11"/>
        <color rgb="FF00B050"/>
        <rFont val="Calibri"/>
        <family val="2"/>
        <charset val="204"/>
        <scheme val="minor"/>
      </rPr>
      <t>СТРОКА ВСЕГДА ПУСТАЯ</t>
    </r>
  </si>
  <si>
    <r>
      <t xml:space="preserve">доходы за вычетом расходов (расходы за вычетом доходов) от операций с долговыми инструментами, оцениваемыми по справедливой стоимости через прочий совокупный доход </t>
    </r>
    <r>
      <rPr>
        <b/>
        <sz val="11"/>
        <color rgb="FF00B050"/>
        <rFont val="Calibri"/>
        <family val="2"/>
        <charset val="204"/>
        <scheme val="minor"/>
      </rPr>
      <t>СТРОКА ВСЕГДА ПУСТАЯ</t>
    </r>
  </si>
  <si>
    <r>
      <t xml:space="preserve">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 </t>
    </r>
    <r>
      <rPr>
        <b/>
        <sz val="11"/>
        <color rgb="FF00B050"/>
        <rFont val="Calibri"/>
        <family val="2"/>
        <charset val="204"/>
        <scheme val="minor"/>
      </rPr>
      <t>СТРОКА ВСЕГДА ПУСТАЯ</t>
    </r>
  </si>
  <si>
    <t>71501 (321 + 322 +  323 +  324) - 71502 ( 411 + 412 + 413 + 414) + 71503 ( 335) - 71504 ( 425) + 71701 (52302) - 71702 (53804)</t>
  </si>
  <si>
    <r>
      <t xml:space="preserve">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 </t>
    </r>
    <r>
      <rPr>
        <b/>
        <sz val="11"/>
        <color rgb="FF00B050"/>
        <rFont val="Calibri"/>
        <family val="2"/>
        <charset val="204"/>
        <scheme val="minor"/>
      </rPr>
      <t>СТРОКА ВСЕГДА ПУСТАЯ</t>
    </r>
  </si>
  <si>
    <t>71201 (381 + 382 + 383 + 386 + 389) - 71202 (481 + 482 + 483 + 486 + 489) + 71701 (52201 + 52203 +  52204) - 71702 ( 53301 + 53303 + 53304)</t>
  </si>
  <si>
    <r>
      <t xml:space="preserve">доходы за вычетом расходов (расходы за вычетом доходов) по восстановлению (созданию) оценочных резервов под ожидаемые кредитные убытки по долговым инструментам, оцениваемым по справедливой стоимости через прочий совокупный доход </t>
    </r>
    <r>
      <rPr>
        <b/>
        <sz val="11"/>
        <color rgb="FF00B050"/>
        <rFont val="Calibri"/>
        <family val="2"/>
        <charset val="204"/>
        <scheme val="minor"/>
      </rPr>
      <t>СТРОКА ВСЕГДА ПУСТАЯ</t>
    </r>
  </si>
  <si>
    <t>71701 (525 +  52301 +  52304) - 71702 (535 +  53805)</t>
  </si>
  <si>
    <t>71513 (373 + 374) - 71514 (473 + 474) + 71503 (33622 + 33623 + 33624 + 33625 + 33626 + 33627 + 33628 + 33650 + 33651 + 33652 + 33653 + 33654 + 33655 + 33656 + 33659) - 71504 (42622 + 42623 + 42624 + 42625 + 42626 + 42627 + 42628 + 42650 + 42651 + 42652 + 42653 + 42654 + 42655 + 42656 + 42659) + 71501 (32601 + 32602 + 32605 + 32606) - 71502 (41601 + 41602 + 41605 + 41606) + 71505 (34605 + 34606 + 34607 + 34608 + 34609 + 34705 + 34706 + 34707 + 34708) - 71506 (43601 + 43602 +  43603 + 43604 + 43605 +  437)</t>
  </si>
  <si>
    <r>
      <t xml:space="preserve">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организации </t>
    </r>
    <r>
      <rPr>
        <b/>
        <sz val="11"/>
        <color rgb="FF00B050"/>
        <rFont val="Calibri"/>
        <family val="2"/>
        <charset val="204"/>
        <scheme val="minor"/>
      </rPr>
      <t>СТРОКА ВСЕГДА ПУСТАЯ</t>
    </r>
  </si>
  <si>
    <t>71507 ( 351 + 352 + 353 + 354) - 71508 (451 +  452 +  453 +  454) + 71701 (52303)</t>
  </si>
  <si>
    <r>
      <t xml:space="preserve">Раздел II. Прочий совокупный доход </t>
    </r>
    <r>
      <rPr>
        <sz val="11"/>
        <color rgb="FF00B050"/>
        <rFont val="Calibri"/>
        <family val="2"/>
        <charset val="204"/>
        <scheme val="minor"/>
      </rPr>
      <t>РАЗДЕЛ ВСЕГДА ПУСТАЯ</t>
    </r>
  </si>
  <si>
    <r>
      <rPr>
        <b/>
        <sz val="11"/>
        <color theme="1"/>
        <rFont val="Calibri"/>
        <family val="2"/>
        <charset val="204"/>
        <scheme val="minor"/>
      </rPr>
      <t>71505</t>
    </r>
    <r>
      <rPr>
        <sz val="11"/>
        <color theme="1"/>
        <rFont val="Calibri"/>
        <family val="2"/>
        <charset val="204"/>
        <scheme val="minor"/>
      </rPr>
      <t xml:space="preserve"> (345 + 34601 + 34602 + 34603 + 34604 + 34701 + 34702 + 34703 + 34704 + 34801 + 34802 + 34803 + 34804) - </t>
    </r>
    <r>
      <rPr>
        <b/>
        <sz val="11"/>
        <color theme="1"/>
        <rFont val="Calibri"/>
        <family val="2"/>
        <charset val="204"/>
        <scheme val="minor"/>
      </rPr>
      <t>71506</t>
    </r>
    <r>
      <rPr>
        <sz val="11"/>
        <color theme="1"/>
        <rFont val="Calibri"/>
        <family val="2"/>
        <charset val="204"/>
        <scheme val="minor"/>
      </rPr>
      <t xml:space="preserve"> ( 43101 +  </t>
    </r>
    <r>
      <rPr>
        <b/>
        <strike/>
        <sz val="11"/>
        <color rgb="FFFF0000"/>
        <rFont val="Calibri"/>
        <family val="2"/>
        <charset val="204"/>
        <scheme val="minor"/>
      </rPr>
      <t>43102</t>
    </r>
    <r>
      <rPr>
        <strike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+  43103 +  43104 + 43301 +  43302 +  43303 +  43304 +  43601 +  43602 +  43603 +  43604 +  437 +  438)</t>
    </r>
  </si>
  <si>
    <r>
      <t xml:space="preserve">71601 (511 + 512 + 514) + 71602 (513) + 71701 (часть 52301 + 524 + 528) + 71801 (544) + если больше нуля (71701 [часть 52201 + 52202 + </t>
    </r>
    <r>
      <rPr>
        <b/>
        <strike/>
        <sz val="11"/>
        <color rgb="FFFF0000"/>
        <rFont val="Calibri"/>
        <family val="2"/>
        <charset val="204"/>
        <scheme val="minor"/>
      </rPr>
      <t>часть 52204</t>
    </r>
    <r>
      <rPr>
        <sz val="11"/>
        <color rgb="FFFF0000"/>
        <rFont val="Calibri"/>
        <family val="2"/>
        <charset val="204"/>
        <scheme val="minor"/>
      </rPr>
      <t xml:space="preserve"> + 52205] - 71702 [часть 53301 + 53302 + часть 53304 + 53305]) + если больше нуля (71801 [543] - 71802 [55501 + 55502 + 55503 + 55504]) + если больше нуля (71801 [541] - 71802 [552]) + если больше нуля (71801 [542 + 54408] - 71802 [551 + 55610]) + если больше нуля (71701 [527] - 71702 [537]) + если больше нуля (71701 [часть 52304] - 71702 [часть 53805])</t>
    </r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</si>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</sst>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charset val="204"/>
      <scheme val="minor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8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FF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strike/>
      <sz val="11"/>
      <color rgb="FFFF0000"/>
      <name val="Calibri"/>
      <family val="2"/>
      <charset val="204"/>
      <scheme val="minor"/>
    </font>
    <font>
      <strike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47">
    <xf numFmtId="0" fontId="0" fillId="0" borderId="0" xfId="0"/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/>
    </xf>
    <xf numFmtId="4" fontId="0" fillId="0" borderId="2" xfId="0" applyNumberForma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0" fillId="0" borderId="2" xfId="0" applyBorder="1" applyAlignment="1">
      <alignment wrapText="1"/>
    </xf>
    <xf numFmtId="4" fontId="0" fillId="0" borderId="2" xfId="0" applyNumberFormat="1" applyBorder="1" applyAlignment="1">
      <alignment horizontal="right" vertical="top" wrapText="1"/>
    </xf>
    <xf numFmtId="0" fontId="0" fillId="0" borderId="2" xfId="0" applyBorder="1" applyAlignment="1">
      <alignment horizontal="right" vertical="top" wrapText="1"/>
    </xf>
    <xf numFmtId="2" fontId="0" fillId="0" borderId="2" xfId="0" applyNumberFormat="1" applyBorder="1" applyAlignment="1">
      <alignment horizontal="right" vertical="top" wrapText="1"/>
    </xf>
    <xf numFmtId="0" fontId="0" fillId="0" borderId="4" xfId="0" applyBorder="1" applyAlignment="1">
      <alignment horizontal="center" vertical="top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4" fontId="10" fillId="0" borderId="2" xfId="0" applyNumberFormat="1" applyFont="1" applyBorder="1" applyAlignment="1">
      <alignment horizontal="right" vertical="top"/>
    </xf>
    <xf numFmtId="4" fontId="5" fillId="0" borderId="2" xfId="0" applyNumberFormat="1" applyFont="1" applyBorder="1" applyAlignment="1">
      <alignment horizontal="right" vertical="top" wrapText="1"/>
    </xf>
    <xf numFmtId="4" fontId="10" fillId="0" borderId="2" xfId="0" applyNumberFormat="1" applyFont="1" applyBorder="1" applyAlignment="1">
      <alignment horizontal="right" vertical="top" wrapText="1"/>
    </xf>
    <xf numFmtId="4" fontId="9" fillId="0" borderId="2" xfId="0" applyNumberFormat="1" applyFont="1" applyBorder="1" applyAlignment="1">
      <alignment horizontal="right" vertical="top"/>
    </xf>
    <xf numFmtId="2" fontId="5" fillId="0" borderId="2" xfId="0" applyNumberFormat="1" applyFont="1" applyBorder="1" applyAlignment="1">
      <alignment horizontal="right" vertical="top" wrapText="1"/>
    </xf>
    <xf numFmtId="4" fontId="9" fillId="0" borderId="2" xfId="0" applyNumberFormat="1" applyFont="1" applyBorder="1" applyAlignment="1">
      <alignment horizontal="right" vertical="top" wrapText="1"/>
    </xf>
    <xf numFmtId="43" fontId="0" fillId="0" borderId="0" xfId="1" applyFont="1"/>
    <xf numFmtId="43" fontId="6" fillId="0" borderId="0" xfId="1" applyFont="1"/>
    <xf numFmtId="0" fontId="4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1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4" fillId="0" borderId="2" xfId="0" applyFont="1" applyBorder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9" fillId="0" borderId="0" xfId="0" applyFont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465FC-E203-4FE6-B90B-409541831174}">
  <dimension ref="B2:M104"/>
  <sheetViews>
    <sheetView topLeftCell="A40" zoomScaleNormal="100" workbookViewId="0">
      <selection activeCell="F43" sqref="F43"/>
    </sheetView>
  </sheetViews>
  <sheetFormatPr defaultRowHeight="14.5" x14ac:dyDescent="0.35"/>
  <cols>
    <col min="1" max="1" width="2" customWidth="1"/>
    <col min="2" max="2" width="2.54296875" customWidth="1"/>
    <col min="3" max="3" width="9" customWidth="1"/>
    <col min="4" max="4" width="24.54296875" customWidth="1"/>
    <col min="5" max="5" width="11.26953125" customWidth="1"/>
    <col min="6" max="9" width="18" customWidth="1"/>
    <col min="10" max="13" width="9" customWidth="1"/>
    <col min="257" max="257" width="2" customWidth="1"/>
    <col min="258" max="258" width="2.54296875" customWidth="1"/>
    <col min="259" max="259" width="9" customWidth="1"/>
    <col min="260" max="260" width="24.54296875" customWidth="1"/>
    <col min="261" max="261" width="10.453125" customWidth="1"/>
    <col min="262" max="265" width="18" customWidth="1"/>
    <col min="266" max="269" width="9" customWidth="1"/>
    <col min="513" max="513" width="2" customWidth="1"/>
    <col min="514" max="514" width="2.54296875" customWidth="1"/>
    <col min="515" max="515" width="9" customWidth="1"/>
    <col min="516" max="516" width="24.54296875" customWidth="1"/>
    <col min="517" max="517" width="10.453125" customWidth="1"/>
    <col min="518" max="521" width="18" customWidth="1"/>
    <col min="522" max="525" width="9" customWidth="1"/>
    <col min="769" max="769" width="2" customWidth="1"/>
    <col min="770" max="770" width="2.54296875" customWidth="1"/>
    <col min="771" max="771" width="9" customWidth="1"/>
    <col min="772" max="772" width="24.54296875" customWidth="1"/>
    <col min="773" max="773" width="10.453125" customWidth="1"/>
    <col min="774" max="777" width="18" customWidth="1"/>
    <col min="778" max="781" width="9" customWidth="1"/>
    <col min="1025" max="1025" width="2" customWidth="1"/>
    <col min="1026" max="1026" width="2.54296875" customWidth="1"/>
    <col min="1027" max="1027" width="9" customWidth="1"/>
    <col min="1028" max="1028" width="24.54296875" customWidth="1"/>
    <col min="1029" max="1029" width="10.453125" customWidth="1"/>
    <col min="1030" max="1033" width="18" customWidth="1"/>
    <col min="1034" max="1037" width="9" customWidth="1"/>
    <col min="1281" max="1281" width="2" customWidth="1"/>
    <col min="1282" max="1282" width="2.54296875" customWidth="1"/>
    <col min="1283" max="1283" width="9" customWidth="1"/>
    <col min="1284" max="1284" width="24.54296875" customWidth="1"/>
    <col min="1285" max="1285" width="10.453125" customWidth="1"/>
    <col min="1286" max="1289" width="18" customWidth="1"/>
    <col min="1290" max="1293" width="9" customWidth="1"/>
    <col min="1537" max="1537" width="2" customWidth="1"/>
    <col min="1538" max="1538" width="2.54296875" customWidth="1"/>
    <col min="1539" max="1539" width="9" customWidth="1"/>
    <col min="1540" max="1540" width="24.54296875" customWidth="1"/>
    <col min="1541" max="1541" width="10.453125" customWidth="1"/>
    <col min="1542" max="1545" width="18" customWidth="1"/>
    <col min="1546" max="1549" width="9" customWidth="1"/>
    <col min="1793" max="1793" width="2" customWidth="1"/>
    <col min="1794" max="1794" width="2.54296875" customWidth="1"/>
    <col min="1795" max="1795" width="9" customWidth="1"/>
    <col min="1796" max="1796" width="24.54296875" customWidth="1"/>
    <col min="1797" max="1797" width="10.453125" customWidth="1"/>
    <col min="1798" max="1801" width="18" customWidth="1"/>
    <col min="1802" max="1805" width="9" customWidth="1"/>
    <col min="2049" max="2049" width="2" customWidth="1"/>
    <col min="2050" max="2050" width="2.54296875" customWidth="1"/>
    <col min="2051" max="2051" width="9" customWidth="1"/>
    <col min="2052" max="2052" width="24.54296875" customWidth="1"/>
    <col min="2053" max="2053" width="10.453125" customWidth="1"/>
    <col min="2054" max="2057" width="18" customWidth="1"/>
    <col min="2058" max="2061" width="9" customWidth="1"/>
    <col min="2305" max="2305" width="2" customWidth="1"/>
    <col min="2306" max="2306" width="2.54296875" customWidth="1"/>
    <col min="2307" max="2307" width="9" customWidth="1"/>
    <col min="2308" max="2308" width="24.54296875" customWidth="1"/>
    <col min="2309" max="2309" width="10.453125" customWidth="1"/>
    <col min="2310" max="2313" width="18" customWidth="1"/>
    <col min="2314" max="2317" width="9" customWidth="1"/>
    <col min="2561" max="2561" width="2" customWidth="1"/>
    <col min="2562" max="2562" width="2.54296875" customWidth="1"/>
    <col min="2563" max="2563" width="9" customWidth="1"/>
    <col min="2564" max="2564" width="24.54296875" customWidth="1"/>
    <col min="2565" max="2565" width="10.453125" customWidth="1"/>
    <col min="2566" max="2569" width="18" customWidth="1"/>
    <col min="2570" max="2573" width="9" customWidth="1"/>
    <col min="2817" max="2817" width="2" customWidth="1"/>
    <col min="2818" max="2818" width="2.54296875" customWidth="1"/>
    <col min="2819" max="2819" width="9" customWidth="1"/>
    <col min="2820" max="2820" width="24.54296875" customWidth="1"/>
    <col min="2821" max="2821" width="10.453125" customWidth="1"/>
    <col min="2822" max="2825" width="18" customWidth="1"/>
    <col min="2826" max="2829" width="9" customWidth="1"/>
    <col min="3073" max="3073" width="2" customWidth="1"/>
    <col min="3074" max="3074" width="2.54296875" customWidth="1"/>
    <col min="3075" max="3075" width="9" customWidth="1"/>
    <col min="3076" max="3076" width="24.54296875" customWidth="1"/>
    <col min="3077" max="3077" width="10.453125" customWidth="1"/>
    <col min="3078" max="3081" width="18" customWidth="1"/>
    <col min="3082" max="3085" width="9" customWidth="1"/>
    <col min="3329" max="3329" width="2" customWidth="1"/>
    <col min="3330" max="3330" width="2.54296875" customWidth="1"/>
    <col min="3331" max="3331" width="9" customWidth="1"/>
    <col min="3332" max="3332" width="24.54296875" customWidth="1"/>
    <col min="3333" max="3333" width="10.453125" customWidth="1"/>
    <col min="3334" max="3337" width="18" customWidth="1"/>
    <col min="3338" max="3341" width="9" customWidth="1"/>
    <col min="3585" max="3585" width="2" customWidth="1"/>
    <col min="3586" max="3586" width="2.54296875" customWidth="1"/>
    <col min="3587" max="3587" width="9" customWidth="1"/>
    <col min="3588" max="3588" width="24.54296875" customWidth="1"/>
    <col min="3589" max="3589" width="10.453125" customWidth="1"/>
    <col min="3590" max="3593" width="18" customWidth="1"/>
    <col min="3594" max="3597" width="9" customWidth="1"/>
    <col min="3841" max="3841" width="2" customWidth="1"/>
    <col min="3842" max="3842" width="2.54296875" customWidth="1"/>
    <col min="3843" max="3843" width="9" customWidth="1"/>
    <col min="3844" max="3844" width="24.54296875" customWidth="1"/>
    <col min="3845" max="3845" width="10.453125" customWidth="1"/>
    <col min="3846" max="3849" width="18" customWidth="1"/>
    <col min="3850" max="3853" width="9" customWidth="1"/>
    <col min="4097" max="4097" width="2" customWidth="1"/>
    <col min="4098" max="4098" width="2.54296875" customWidth="1"/>
    <col min="4099" max="4099" width="9" customWidth="1"/>
    <col min="4100" max="4100" width="24.54296875" customWidth="1"/>
    <col min="4101" max="4101" width="10.453125" customWidth="1"/>
    <col min="4102" max="4105" width="18" customWidth="1"/>
    <col min="4106" max="4109" width="9" customWidth="1"/>
    <col min="4353" max="4353" width="2" customWidth="1"/>
    <col min="4354" max="4354" width="2.54296875" customWidth="1"/>
    <col min="4355" max="4355" width="9" customWidth="1"/>
    <col min="4356" max="4356" width="24.54296875" customWidth="1"/>
    <col min="4357" max="4357" width="10.453125" customWidth="1"/>
    <col min="4358" max="4361" width="18" customWidth="1"/>
    <col min="4362" max="4365" width="9" customWidth="1"/>
    <col min="4609" max="4609" width="2" customWidth="1"/>
    <col min="4610" max="4610" width="2.54296875" customWidth="1"/>
    <col min="4611" max="4611" width="9" customWidth="1"/>
    <col min="4612" max="4612" width="24.54296875" customWidth="1"/>
    <col min="4613" max="4613" width="10.453125" customWidth="1"/>
    <col min="4614" max="4617" width="18" customWidth="1"/>
    <col min="4618" max="4621" width="9" customWidth="1"/>
    <col min="4865" max="4865" width="2" customWidth="1"/>
    <col min="4866" max="4866" width="2.54296875" customWidth="1"/>
    <col min="4867" max="4867" width="9" customWidth="1"/>
    <col min="4868" max="4868" width="24.54296875" customWidth="1"/>
    <col min="4869" max="4869" width="10.453125" customWidth="1"/>
    <col min="4870" max="4873" width="18" customWidth="1"/>
    <col min="4874" max="4877" width="9" customWidth="1"/>
    <col min="5121" max="5121" width="2" customWidth="1"/>
    <col min="5122" max="5122" width="2.54296875" customWidth="1"/>
    <col min="5123" max="5123" width="9" customWidth="1"/>
    <col min="5124" max="5124" width="24.54296875" customWidth="1"/>
    <col min="5125" max="5125" width="10.453125" customWidth="1"/>
    <col min="5126" max="5129" width="18" customWidth="1"/>
    <col min="5130" max="5133" width="9" customWidth="1"/>
    <col min="5377" max="5377" width="2" customWidth="1"/>
    <col min="5378" max="5378" width="2.54296875" customWidth="1"/>
    <col min="5379" max="5379" width="9" customWidth="1"/>
    <col min="5380" max="5380" width="24.54296875" customWidth="1"/>
    <col min="5381" max="5381" width="10.453125" customWidth="1"/>
    <col min="5382" max="5385" width="18" customWidth="1"/>
    <col min="5386" max="5389" width="9" customWidth="1"/>
    <col min="5633" max="5633" width="2" customWidth="1"/>
    <col min="5634" max="5634" width="2.54296875" customWidth="1"/>
    <col min="5635" max="5635" width="9" customWidth="1"/>
    <col min="5636" max="5636" width="24.54296875" customWidth="1"/>
    <col min="5637" max="5637" width="10.453125" customWidth="1"/>
    <col min="5638" max="5641" width="18" customWidth="1"/>
    <col min="5642" max="5645" width="9" customWidth="1"/>
    <col min="5889" max="5889" width="2" customWidth="1"/>
    <col min="5890" max="5890" width="2.54296875" customWidth="1"/>
    <col min="5891" max="5891" width="9" customWidth="1"/>
    <col min="5892" max="5892" width="24.54296875" customWidth="1"/>
    <col min="5893" max="5893" width="10.453125" customWidth="1"/>
    <col min="5894" max="5897" width="18" customWidth="1"/>
    <col min="5898" max="5901" width="9" customWidth="1"/>
    <col min="6145" max="6145" width="2" customWidth="1"/>
    <col min="6146" max="6146" width="2.54296875" customWidth="1"/>
    <col min="6147" max="6147" width="9" customWidth="1"/>
    <col min="6148" max="6148" width="24.54296875" customWidth="1"/>
    <col min="6149" max="6149" width="10.453125" customWidth="1"/>
    <col min="6150" max="6153" width="18" customWidth="1"/>
    <col min="6154" max="6157" width="9" customWidth="1"/>
    <col min="6401" max="6401" width="2" customWidth="1"/>
    <col min="6402" max="6402" width="2.54296875" customWidth="1"/>
    <col min="6403" max="6403" width="9" customWidth="1"/>
    <col min="6404" max="6404" width="24.54296875" customWidth="1"/>
    <col min="6405" max="6405" width="10.453125" customWidth="1"/>
    <col min="6406" max="6409" width="18" customWidth="1"/>
    <col min="6410" max="6413" width="9" customWidth="1"/>
    <col min="6657" max="6657" width="2" customWidth="1"/>
    <col min="6658" max="6658" width="2.54296875" customWidth="1"/>
    <col min="6659" max="6659" width="9" customWidth="1"/>
    <col min="6660" max="6660" width="24.54296875" customWidth="1"/>
    <col min="6661" max="6661" width="10.453125" customWidth="1"/>
    <col min="6662" max="6665" width="18" customWidth="1"/>
    <col min="6666" max="6669" width="9" customWidth="1"/>
    <col min="6913" max="6913" width="2" customWidth="1"/>
    <col min="6914" max="6914" width="2.54296875" customWidth="1"/>
    <col min="6915" max="6915" width="9" customWidth="1"/>
    <col min="6916" max="6916" width="24.54296875" customWidth="1"/>
    <col min="6917" max="6917" width="10.453125" customWidth="1"/>
    <col min="6918" max="6921" width="18" customWidth="1"/>
    <col min="6922" max="6925" width="9" customWidth="1"/>
    <col min="7169" max="7169" width="2" customWidth="1"/>
    <col min="7170" max="7170" width="2.54296875" customWidth="1"/>
    <col min="7171" max="7171" width="9" customWidth="1"/>
    <col min="7172" max="7172" width="24.54296875" customWidth="1"/>
    <col min="7173" max="7173" width="10.453125" customWidth="1"/>
    <col min="7174" max="7177" width="18" customWidth="1"/>
    <col min="7178" max="7181" width="9" customWidth="1"/>
    <col min="7425" max="7425" width="2" customWidth="1"/>
    <col min="7426" max="7426" width="2.54296875" customWidth="1"/>
    <col min="7427" max="7427" width="9" customWidth="1"/>
    <col min="7428" max="7428" width="24.54296875" customWidth="1"/>
    <col min="7429" max="7429" width="10.453125" customWidth="1"/>
    <col min="7430" max="7433" width="18" customWidth="1"/>
    <col min="7434" max="7437" width="9" customWidth="1"/>
    <col min="7681" max="7681" width="2" customWidth="1"/>
    <col min="7682" max="7682" width="2.54296875" customWidth="1"/>
    <col min="7683" max="7683" width="9" customWidth="1"/>
    <col min="7684" max="7684" width="24.54296875" customWidth="1"/>
    <col min="7685" max="7685" width="10.453125" customWidth="1"/>
    <col min="7686" max="7689" width="18" customWidth="1"/>
    <col min="7690" max="7693" width="9" customWidth="1"/>
    <col min="7937" max="7937" width="2" customWidth="1"/>
    <col min="7938" max="7938" width="2.54296875" customWidth="1"/>
    <col min="7939" max="7939" width="9" customWidth="1"/>
    <col min="7940" max="7940" width="24.54296875" customWidth="1"/>
    <col min="7941" max="7941" width="10.453125" customWidth="1"/>
    <col min="7942" max="7945" width="18" customWidth="1"/>
    <col min="7946" max="7949" width="9" customWidth="1"/>
    <col min="8193" max="8193" width="2" customWidth="1"/>
    <col min="8194" max="8194" width="2.54296875" customWidth="1"/>
    <col min="8195" max="8195" width="9" customWidth="1"/>
    <col min="8196" max="8196" width="24.54296875" customWidth="1"/>
    <col min="8197" max="8197" width="10.453125" customWidth="1"/>
    <col min="8198" max="8201" width="18" customWidth="1"/>
    <col min="8202" max="8205" width="9" customWidth="1"/>
    <col min="8449" max="8449" width="2" customWidth="1"/>
    <col min="8450" max="8450" width="2.54296875" customWidth="1"/>
    <col min="8451" max="8451" width="9" customWidth="1"/>
    <col min="8452" max="8452" width="24.54296875" customWidth="1"/>
    <col min="8453" max="8453" width="10.453125" customWidth="1"/>
    <col min="8454" max="8457" width="18" customWidth="1"/>
    <col min="8458" max="8461" width="9" customWidth="1"/>
    <col min="8705" max="8705" width="2" customWidth="1"/>
    <col min="8706" max="8706" width="2.54296875" customWidth="1"/>
    <col min="8707" max="8707" width="9" customWidth="1"/>
    <col min="8708" max="8708" width="24.54296875" customWidth="1"/>
    <col min="8709" max="8709" width="10.453125" customWidth="1"/>
    <col min="8710" max="8713" width="18" customWidth="1"/>
    <col min="8714" max="8717" width="9" customWidth="1"/>
    <col min="8961" max="8961" width="2" customWidth="1"/>
    <col min="8962" max="8962" width="2.54296875" customWidth="1"/>
    <col min="8963" max="8963" width="9" customWidth="1"/>
    <col min="8964" max="8964" width="24.54296875" customWidth="1"/>
    <col min="8965" max="8965" width="10.453125" customWidth="1"/>
    <col min="8966" max="8969" width="18" customWidth="1"/>
    <col min="8970" max="8973" width="9" customWidth="1"/>
    <col min="9217" max="9217" width="2" customWidth="1"/>
    <col min="9218" max="9218" width="2.54296875" customWidth="1"/>
    <col min="9219" max="9219" width="9" customWidth="1"/>
    <col min="9220" max="9220" width="24.54296875" customWidth="1"/>
    <col min="9221" max="9221" width="10.453125" customWidth="1"/>
    <col min="9222" max="9225" width="18" customWidth="1"/>
    <col min="9226" max="9229" width="9" customWidth="1"/>
    <col min="9473" max="9473" width="2" customWidth="1"/>
    <col min="9474" max="9474" width="2.54296875" customWidth="1"/>
    <col min="9475" max="9475" width="9" customWidth="1"/>
    <col min="9476" max="9476" width="24.54296875" customWidth="1"/>
    <col min="9477" max="9477" width="10.453125" customWidth="1"/>
    <col min="9478" max="9481" width="18" customWidth="1"/>
    <col min="9482" max="9485" width="9" customWidth="1"/>
    <col min="9729" max="9729" width="2" customWidth="1"/>
    <col min="9730" max="9730" width="2.54296875" customWidth="1"/>
    <col min="9731" max="9731" width="9" customWidth="1"/>
    <col min="9732" max="9732" width="24.54296875" customWidth="1"/>
    <col min="9733" max="9733" width="10.453125" customWidth="1"/>
    <col min="9734" max="9737" width="18" customWidth="1"/>
    <col min="9738" max="9741" width="9" customWidth="1"/>
    <col min="9985" max="9985" width="2" customWidth="1"/>
    <col min="9986" max="9986" width="2.54296875" customWidth="1"/>
    <col min="9987" max="9987" width="9" customWidth="1"/>
    <col min="9988" max="9988" width="24.54296875" customWidth="1"/>
    <col min="9989" max="9989" width="10.453125" customWidth="1"/>
    <col min="9990" max="9993" width="18" customWidth="1"/>
    <col min="9994" max="9997" width="9" customWidth="1"/>
    <col min="10241" max="10241" width="2" customWidth="1"/>
    <col min="10242" max="10242" width="2.54296875" customWidth="1"/>
    <col min="10243" max="10243" width="9" customWidth="1"/>
    <col min="10244" max="10244" width="24.54296875" customWidth="1"/>
    <col min="10245" max="10245" width="10.453125" customWidth="1"/>
    <col min="10246" max="10249" width="18" customWidth="1"/>
    <col min="10250" max="10253" width="9" customWidth="1"/>
    <col min="10497" max="10497" width="2" customWidth="1"/>
    <col min="10498" max="10498" width="2.54296875" customWidth="1"/>
    <col min="10499" max="10499" width="9" customWidth="1"/>
    <col min="10500" max="10500" width="24.54296875" customWidth="1"/>
    <col min="10501" max="10501" width="10.453125" customWidth="1"/>
    <col min="10502" max="10505" width="18" customWidth="1"/>
    <col min="10506" max="10509" width="9" customWidth="1"/>
    <col min="10753" max="10753" width="2" customWidth="1"/>
    <col min="10754" max="10754" width="2.54296875" customWidth="1"/>
    <col min="10755" max="10755" width="9" customWidth="1"/>
    <col min="10756" max="10756" width="24.54296875" customWidth="1"/>
    <col min="10757" max="10757" width="10.453125" customWidth="1"/>
    <col min="10758" max="10761" width="18" customWidth="1"/>
    <col min="10762" max="10765" width="9" customWidth="1"/>
    <col min="11009" max="11009" width="2" customWidth="1"/>
    <col min="11010" max="11010" width="2.54296875" customWidth="1"/>
    <col min="11011" max="11011" width="9" customWidth="1"/>
    <col min="11012" max="11012" width="24.54296875" customWidth="1"/>
    <col min="11013" max="11013" width="10.453125" customWidth="1"/>
    <col min="11014" max="11017" width="18" customWidth="1"/>
    <col min="11018" max="11021" width="9" customWidth="1"/>
    <col min="11265" max="11265" width="2" customWidth="1"/>
    <col min="11266" max="11266" width="2.54296875" customWidth="1"/>
    <col min="11267" max="11267" width="9" customWidth="1"/>
    <col min="11268" max="11268" width="24.54296875" customWidth="1"/>
    <col min="11269" max="11269" width="10.453125" customWidth="1"/>
    <col min="11270" max="11273" width="18" customWidth="1"/>
    <col min="11274" max="11277" width="9" customWidth="1"/>
    <col min="11521" max="11521" width="2" customWidth="1"/>
    <col min="11522" max="11522" width="2.54296875" customWidth="1"/>
    <col min="11523" max="11523" width="9" customWidth="1"/>
    <col min="11524" max="11524" width="24.54296875" customWidth="1"/>
    <col min="11525" max="11525" width="10.453125" customWidth="1"/>
    <col min="11526" max="11529" width="18" customWidth="1"/>
    <col min="11530" max="11533" width="9" customWidth="1"/>
    <col min="11777" max="11777" width="2" customWidth="1"/>
    <col min="11778" max="11778" width="2.54296875" customWidth="1"/>
    <col min="11779" max="11779" width="9" customWidth="1"/>
    <col min="11780" max="11780" width="24.54296875" customWidth="1"/>
    <col min="11781" max="11781" width="10.453125" customWidth="1"/>
    <col min="11782" max="11785" width="18" customWidth="1"/>
    <col min="11786" max="11789" width="9" customWidth="1"/>
    <col min="12033" max="12033" width="2" customWidth="1"/>
    <col min="12034" max="12034" width="2.54296875" customWidth="1"/>
    <col min="12035" max="12035" width="9" customWidth="1"/>
    <col min="12036" max="12036" width="24.54296875" customWidth="1"/>
    <col min="12037" max="12037" width="10.453125" customWidth="1"/>
    <col min="12038" max="12041" width="18" customWidth="1"/>
    <col min="12042" max="12045" width="9" customWidth="1"/>
    <col min="12289" max="12289" width="2" customWidth="1"/>
    <col min="12290" max="12290" width="2.54296875" customWidth="1"/>
    <col min="12291" max="12291" width="9" customWidth="1"/>
    <col min="12292" max="12292" width="24.54296875" customWidth="1"/>
    <col min="12293" max="12293" width="10.453125" customWidth="1"/>
    <col min="12294" max="12297" width="18" customWidth="1"/>
    <col min="12298" max="12301" width="9" customWidth="1"/>
    <col min="12545" max="12545" width="2" customWidth="1"/>
    <col min="12546" max="12546" width="2.54296875" customWidth="1"/>
    <col min="12547" max="12547" width="9" customWidth="1"/>
    <col min="12548" max="12548" width="24.54296875" customWidth="1"/>
    <col min="12549" max="12549" width="10.453125" customWidth="1"/>
    <col min="12550" max="12553" width="18" customWidth="1"/>
    <col min="12554" max="12557" width="9" customWidth="1"/>
    <col min="12801" max="12801" width="2" customWidth="1"/>
    <col min="12802" max="12802" width="2.54296875" customWidth="1"/>
    <col min="12803" max="12803" width="9" customWidth="1"/>
    <col min="12804" max="12804" width="24.54296875" customWidth="1"/>
    <col min="12805" max="12805" width="10.453125" customWidth="1"/>
    <col min="12806" max="12809" width="18" customWidth="1"/>
    <col min="12810" max="12813" width="9" customWidth="1"/>
    <col min="13057" max="13057" width="2" customWidth="1"/>
    <col min="13058" max="13058" width="2.54296875" customWidth="1"/>
    <col min="13059" max="13059" width="9" customWidth="1"/>
    <col min="13060" max="13060" width="24.54296875" customWidth="1"/>
    <col min="13061" max="13061" width="10.453125" customWidth="1"/>
    <col min="13062" max="13065" width="18" customWidth="1"/>
    <col min="13066" max="13069" width="9" customWidth="1"/>
    <col min="13313" max="13313" width="2" customWidth="1"/>
    <col min="13314" max="13314" width="2.54296875" customWidth="1"/>
    <col min="13315" max="13315" width="9" customWidth="1"/>
    <col min="13316" max="13316" width="24.54296875" customWidth="1"/>
    <col min="13317" max="13317" width="10.453125" customWidth="1"/>
    <col min="13318" max="13321" width="18" customWidth="1"/>
    <col min="13322" max="13325" width="9" customWidth="1"/>
    <col min="13569" max="13569" width="2" customWidth="1"/>
    <col min="13570" max="13570" width="2.54296875" customWidth="1"/>
    <col min="13571" max="13571" width="9" customWidth="1"/>
    <col min="13572" max="13572" width="24.54296875" customWidth="1"/>
    <col min="13573" max="13573" width="10.453125" customWidth="1"/>
    <col min="13574" max="13577" width="18" customWidth="1"/>
    <col min="13578" max="13581" width="9" customWidth="1"/>
    <col min="13825" max="13825" width="2" customWidth="1"/>
    <col min="13826" max="13826" width="2.54296875" customWidth="1"/>
    <col min="13827" max="13827" width="9" customWidth="1"/>
    <col min="13828" max="13828" width="24.54296875" customWidth="1"/>
    <col min="13829" max="13829" width="10.453125" customWidth="1"/>
    <col min="13830" max="13833" width="18" customWidth="1"/>
    <col min="13834" max="13837" width="9" customWidth="1"/>
    <col min="14081" max="14081" width="2" customWidth="1"/>
    <col min="14082" max="14082" width="2.54296875" customWidth="1"/>
    <col min="14083" max="14083" width="9" customWidth="1"/>
    <col min="14084" max="14084" width="24.54296875" customWidth="1"/>
    <col min="14085" max="14085" width="10.453125" customWidth="1"/>
    <col min="14086" max="14089" width="18" customWidth="1"/>
    <col min="14090" max="14093" width="9" customWidth="1"/>
    <col min="14337" max="14337" width="2" customWidth="1"/>
    <col min="14338" max="14338" width="2.54296875" customWidth="1"/>
    <col min="14339" max="14339" width="9" customWidth="1"/>
    <col min="14340" max="14340" width="24.54296875" customWidth="1"/>
    <col min="14341" max="14341" width="10.453125" customWidth="1"/>
    <col min="14342" max="14345" width="18" customWidth="1"/>
    <col min="14346" max="14349" width="9" customWidth="1"/>
    <col min="14593" max="14593" width="2" customWidth="1"/>
    <col min="14594" max="14594" width="2.54296875" customWidth="1"/>
    <col min="14595" max="14595" width="9" customWidth="1"/>
    <col min="14596" max="14596" width="24.54296875" customWidth="1"/>
    <col min="14597" max="14597" width="10.453125" customWidth="1"/>
    <col min="14598" max="14601" width="18" customWidth="1"/>
    <col min="14602" max="14605" width="9" customWidth="1"/>
    <col min="14849" max="14849" width="2" customWidth="1"/>
    <col min="14850" max="14850" width="2.54296875" customWidth="1"/>
    <col min="14851" max="14851" width="9" customWidth="1"/>
    <col min="14852" max="14852" width="24.54296875" customWidth="1"/>
    <col min="14853" max="14853" width="10.453125" customWidth="1"/>
    <col min="14854" max="14857" width="18" customWidth="1"/>
    <col min="14858" max="14861" width="9" customWidth="1"/>
    <col min="15105" max="15105" width="2" customWidth="1"/>
    <col min="15106" max="15106" width="2.54296875" customWidth="1"/>
    <col min="15107" max="15107" width="9" customWidth="1"/>
    <col min="15108" max="15108" width="24.54296875" customWidth="1"/>
    <col min="15109" max="15109" width="10.453125" customWidth="1"/>
    <col min="15110" max="15113" width="18" customWidth="1"/>
    <col min="15114" max="15117" width="9" customWidth="1"/>
    <col min="15361" max="15361" width="2" customWidth="1"/>
    <col min="15362" max="15362" width="2.54296875" customWidth="1"/>
    <col min="15363" max="15363" width="9" customWidth="1"/>
    <col min="15364" max="15364" width="24.54296875" customWidth="1"/>
    <col min="15365" max="15365" width="10.453125" customWidth="1"/>
    <col min="15366" max="15369" width="18" customWidth="1"/>
    <col min="15370" max="15373" width="9" customWidth="1"/>
    <col min="15617" max="15617" width="2" customWidth="1"/>
    <col min="15618" max="15618" width="2.54296875" customWidth="1"/>
    <col min="15619" max="15619" width="9" customWidth="1"/>
    <col min="15620" max="15620" width="24.54296875" customWidth="1"/>
    <col min="15621" max="15621" width="10.453125" customWidth="1"/>
    <col min="15622" max="15625" width="18" customWidth="1"/>
    <col min="15626" max="15629" width="9" customWidth="1"/>
    <col min="15873" max="15873" width="2" customWidth="1"/>
    <col min="15874" max="15874" width="2.54296875" customWidth="1"/>
    <col min="15875" max="15875" width="9" customWidth="1"/>
    <col min="15876" max="15876" width="24.54296875" customWidth="1"/>
    <col min="15877" max="15877" width="10.453125" customWidth="1"/>
    <col min="15878" max="15881" width="18" customWidth="1"/>
    <col min="15882" max="15885" width="9" customWidth="1"/>
    <col min="16129" max="16129" width="2" customWidth="1"/>
    <col min="16130" max="16130" width="2.54296875" customWidth="1"/>
    <col min="16131" max="16131" width="9" customWidth="1"/>
    <col min="16132" max="16132" width="24.54296875" customWidth="1"/>
    <col min="16133" max="16133" width="10.453125" customWidth="1"/>
    <col min="16134" max="16137" width="18" customWidth="1"/>
    <col min="16138" max="16141" width="9" customWidth="1"/>
  </cols>
  <sheetData>
    <row r="2" spans="2:13" x14ac:dyDescent="0.35">
      <c r="B2" s="27" t="s">
        <v>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2:13" x14ac:dyDescent="0.35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2:13" x14ac:dyDescent="0.35">
      <c r="B4" s="28" t="s">
        <v>1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2:13" x14ac:dyDescent="0.35"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2:13" x14ac:dyDescent="0.35">
      <c r="B6" s="29" t="s">
        <v>2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</row>
    <row r="11" spans="2:13" x14ac:dyDescent="0.35">
      <c r="E11" s="30" t="s">
        <v>3</v>
      </c>
      <c r="F11" s="32" t="s">
        <v>4</v>
      </c>
      <c r="G11" s="32"/>
      <c r="H11" s="32"/>
    </row>
    <row r="12" spans="2:13" x14ac:dyDescent="0.35">
      <c r="E12" s="31"/>
      <c r="F12" s="1" t="s">
        <v>5</v>
      </c>
      <c r="G12" s="1" t="s">
        <v>6</v>
      </c>
      <c r="H12" s="1" t="s">
        <v>7</v>
      </c>
    </row>
    <row r="13" spans="2:13" x14ac:dyDescent="0.35">
      <c r="E13" s="1" t="s">
        <v>8</v>
      </c>
      <c r="F13" s="1" t="s">
        <v>9</v>
      </c>
      <c r="G13" s="1" t="s">
        <v>10</v>
      </c>
      <c r="H13" s="1" t="s">
        <v>11</v>
      </c>
    </row>
    <row r="16" spans="2:13" x14ac:dyDescent="0.35">
      <c r="C16" s="33" t="s">
        <v>12</v>
      </c>
      <c r="D16" s="33"/>
      <c r="E16" s="33"/>
      <c r="F16" s="33"/>
      <c r="G16" s="33"/>
      <c r="H16" s="33"/>
    </row>
    <row r="17" spans="3:9" x14ac:dyDescent="0.35">
      <c r="C17" s="34" t="s">
        <v>13</v>
      </c>
      <c r="D17" s="34"/>
      <c r="E17" s="34"/>
      <c r="F17" s="34"/>
      <c r="G17" s="34"/>
      <c r="H17" s="34"/>
    </row>
    <row r="19" spans="3:9" x14ac:dyDescent="0.35">
      <c r="C19" s="34" t="s">
        <v>14</v>
      </c>
      <c r="D19" s="34"/>
      <c r="E19" s="34"/>
      <c r="F19" s="34"/>
      <c r="G19" s="34"/>
      <c r="H19" s="34"/>
    </row>
    <row r="20" spans="3:9" x14ac:dyDescent="0.35">
      <c r="C20" s="35" t="s">
        <v>15</v>
      </c>
      <c r="D20" s="35"/>
      <c r="E20" s="35"/>
      <c r="F20" s="35"/>
      <c r="G20" s="35"/>
      <c r="H20" s="35"/>
    </row>
    <row r="22" spans="3:9" x14ac:dyDescent="0.35">
      <c r="C22" s="34" t="s">
        <v>16</v>
      </c>
      <c r="D22" s="34"/>
      <c r="E22" s="34"/>
      <c r="F22" s="34"/>
      <c r="G22" s="34"/>
      <c r="H22" s="34"/>
    </row>
    <row r="23" spans="3:9" x14ac:dyDescent="0.35">
      <c r="C23" s="35" t="s">
        <v>17</v>
      </c>
      <c r="D23" s="35"/>
      <c r="E23" s="35"/>
      <c r="F23" s="35"/>
      <c r="G23" s="35"/>
      <c r="H23" s="35"/>
    </row>
    <row r="26" spans="3:9" ht="43.5" x14ac:dyDescent="0.35"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23</v>
      </c>
    </row>
    <row r="27" spans="3:9" x14ac:dyDescent="0.35">
      <c r="C27" s="3" t="s">
        <v>24</v>
      </c>
      <c r="D27" s="3" t="s">
        <v>25</v>
      </c>
      <c r="E27" s="3" t="s">
        <v>26</v>
      </c>
      <c r="F27" s="3" t="s">
        <v>27</v>
      </c>
      <c r="G27" s="3" t="s">
        <v>28</v>
      </c>
      <c r="H27" s="3" t="s">
        <v>29</v>
      </c>
      <c r="I27" s="3" t="s">
        <v>30</v>
      </c>
    </row>
    <row r="28" spans="3:9" x14ac:dyDescent="0.35">
      <c r="C28" s="26" t="s">
        <v>31</v>
      </c>
      <c r="D28" s="26"/>
      <c r="E28" s="26"/>
      <c r="F28" s="26"/>
      <c r="G28" s="26"/>
      <c r="H28" s="26"/>
      <c r="I28" s="26"/>
    </row>
    <row r="29" spans="3:9" ht="43.5" x14ac:dyDescent="0.35">
      <c r="C29" s="1" t="s">
        <v>24</v>
      </c>
      <c r="D29" s="4" t="s">
        <v>32</v>
      </c>
      <c r="E29" s="5"/>
      <c r="F29" s="6">
        <v>19964797.859999999</v>
      </c>
      <c r="G29" s="6">
        <v>16604644.73</v>
      </c>
      <c r="H29" s="7" t="s">
        <v>33</v>
      </c>
      <c r="I29" s="7" t="s">
        <v>33</v>
      </c>
    </row>
    <row r="30" spans="3:9" ht="145" x14ac:dyDescent="0.35">
      <c r="C30" s="1" t="s">
        <v>25</v>
      </c>
      <c r="D30" s="4" t="s">
        <v>34</v>
      </c>
      <c r="E30" s="5"/>
      <c r="F30" s="6">
        <v>-3241170.84</v>
      </c>
      <c r="G30" s="7" t="s">
        <v>33</v>
      </c>
      <c r="H30" s="7" t="s">
        <v>33</v>
      </c>
      <c r="I30" s="7" t="s">
        <v>33</v>
      </c>
    </row>
    <row r="31" spans="3:9" ht="159.5" x14ac:dyDescent="0.35">
      <c r="C31" s="2" t="s">
        <v>26</v>
      </c>
      <c r="D31" s="4" t="s">
        <v>35</v>
      </c>
      <c r="E31" s="8"/>
      <c r="F31" s="9">
        <v>-3239378.87</v>
      </c>
      <c r="G31" s="10" t="s">
        <v>33</v>
      </c>
      <c r="H31" s="10" t="s">
        <v>33</v>
      </c>
      <c r="I31" s="10" t="s">
        <v>33</v>
      </c>
    </row>
    <row r="32" spans="3:9" x14ac:dyDescent="0.35">
      <c r="C32" s="2" t="s">
        <v>27</v>
      </c>
      <c r="D32" s="4" t="s">
        <v>36</v>
      </c>
      <c r="E32" s="8"/>
      <c r="F32" s="9">
        <v>49195299.859999999</v>
      </c>
      <c r="G32" s="9">
        <v>12328027.060000001</v>
      </c>
      <c r="H32" s="10" t="s">
        <v>33</v>
      </c>
      <c r="I32" s="10" t="s">
        <v>33</v>
      </c>
    </row>
    <row r="33" spans="3:9" ht="72.5" x14ac:dyDescent="0.35">
      <c r="C33" s="2" t="s">
        <v>28</v>
      </c>
      <c r="D33" s="4" t="s">
        <v>37</v>
      </c>
      <c r="E33" s="8"/>
      <c r="F33" s="9">
        <v>-1791.97</v>
      </c>
      <c r="G33" s="10" t="s">
        <v>33</v>
      </c>
      <c r="H33" s="10" t="s">
        <v>33</v>
      </c>
      <c r="I33" s="10" t="s">
        <v>33</v>
      </c>
    </row>
    <row r="34" spans="3:9" ht="130.5" x14ac:dyDescent="0.35">
      <c r="C34" s="2" t="s">
        <v>29</v>
      </c>
      <c r="D34" s="4" t="s">
        <v>38</v>
      </c>
      <c r="E34" s="8"/>
      <c r="F34" s="10" t="s">
        <v>33</v>
      </c>
      <c r="G34" s="10" t="s">
        <v>33</v>
      </c>
      <c r="H34" s="10" t="s">
        <v>33</v>
      </c>
      <c r="I34" s="10" t="s">
        <v>33</v>
      </c>
    </row>
    <row r="35" spans="3:9" ht="130.5" x14ac:dyDescent="0.35">
      <c r="C35" s="2" t="s">
        <v>30</v>
      </c>
      <c r="D35" s="4" t="s">
        <v>39</v>
      </c>
      <c r="E35" s="8"/>
      <c r="F35" s="10" t="s">
        <v>33</v>
      </c>
      <c r="G35" s="10" t="s">
        <v>33</v>
      </c>
      <c r="H35" s="10" t="s">
        <v>33</v>
      </c>
      <c r="I35" s="10" t="s">
        <v>33</v>
      </c>
    </row>
    <row r="36" spans="3:9" ht="130.5" x14ac:dyDescent="0.35">
      <c r="C36" s="2" t="s">
        <v>40</v>
      </c>
      <c r="D36" s="4" t="s">
        <v>41</v>
      </c>
      <c r="E36" s="8"/>
      <c r="F36" s="10" t="s">
        <v>33</v>
      </c>
      <c r="G36" s="11">
        <v>2.88</v>
      </c>
      <c r="H36" s="10" t="s">
        <v>33</v>
      </c>
      <c r="I36" s="10" t="s">
        <v>33</v>
      </c>
    </row>
    <row r="37" spans="3:9" ht="188.5" x14ac:dyDescent="0.35">
      <c r="C37" s="2" t="s">
        <v>42</v>
      </c>
      <c r="D37" s="4" t="s">
        <v>43</v>
      </c>
      <c r="E37" s="8"/>
      <c r="F37" s="10" t="s">
        <v>33</v>
      </c>
      <c r="G37" s="11">
        <v>2.88</v>
      </c>
      <c r="H37" s="10" t="s">
        <v>33</v>
      </c>
      <c r="I37" s="10" t="s">
        <v>33</v>
      </c>
    </row>
    <row r="38" spans="3:9" ht="159.5" x14ac:dyDescent="0.35">
      <c r="C38" s="2" t="s">
        <v>44</v>
      </c>
      <c r="D38" s="4" t="s">
        <v>45</v>
      </c>
      <c r="E38" s="8"/>
      <c r="F38" s="9">
        <v>1135.53</v>
      </c>
      <c r="G38" s="9">
        <v>-10336.73</v>
      </c>
      <c r="H38" s="10" t="s">
        <v>33</v>
      </c>
      <c r="I38" s="10" t="s">
        <v>33</v>
      </c>
    </row>
    <row r="39" spans="3:9" ht="174" x14ac:dyDescent="0.35">
      <c r="C39" s="2" t="s">
        <v>46</v>
      </c>
      <c r="D39" s="4" t="s">
        <v>47</v>
      </c>
      <c r="E39" s="8"/>
      <c r="F39" s="10" t="s">
        <v>33</v>
      </c>
      <c r="G39" s="10" t="s">
        <v>33</v>
      </c>
      <c r="H39" s="10" t="s">
        <v>33</v>
      </c>
      <c r="I39" s="10" t="s">
        <v>33</v>
      </c>
    </row>
    <row r="40" spans="3:9" ht="116" x14ac:dyDescent="0.35">
      <c r="C40" s="2" t="s">
        <v>48</v>
      </c>
      <c r="D40" s="4" t="s">
        <v>49</v>
      </c>
      <c r="E40" s="8"/>
      <c r="F40" s="10" t="s">
        <v>33</v>
      </c>
      <c r="G40" s="10" t="s">
        <v>33</v>
      </c>
      <c r="H40" s="10" t="s">
        <v>33</v>
      </c>
      <c r="I40" s="10" t="s">
        <v>33</v>
      </c>
    </row>
    <row r="41" spans="3:9" ht="72.5" x14ac:dyDescent="0.35">
      <c r="C41" s="2" t="s">
        <v>50</v>
      </c>
      <c r="D41" s="4" t="s">
        <v>51</v>
      </c>
      <c r="E41" s="8"/>
      <c r="F41" s="9">
        <v>-22749295.850000001</v>
      </c>
      <c r="G41" s="9">
        <v>4286948.6399999997</v>
      </c>
      <c r="H41" s="10" t="s">
        <v>33</v>
      </c>
      <c r="I41" s="10" t="s">
        <v>33</v>
      </c>
    </row>
    <row r="42" spans="3:9" ht="58" x14ac:dyDescent="0.35">
      <c r="C42" s="2" t="s">
        <v>52</v>
      </c>
      <c r="D42" s="4" t="s">
        <v>53</v>
      </c>
      <c r="E42" s="8"/>
      <c r="F42" s="10" t="s">
        <v>33</v>
      </c>
      <c r="G42" s="10" t="s">
        <v>33</v>
      </c>
      <c r="H42" s="10" t="s">
        <v>33</v>
      </c>
      <c r="I42" s="10" t="s">
        <v>33</v>
      </c>
    </row>
    <row r="43" spans="3:9" ht="29" x14ac:dyDescent="0.35">
      <c r="C43" s="2" t="s">
        <v>54</v>
      </c>
      <c r="D43" s="4" t="s">
        <v>55</v>
      </c>
      <c r="E43" s="8"/>
      <c r="F43" s="9">
        <v>-186343933.87</v>
      </c>
      <c r="G43" s="9">
        <v>-232920917.99000001</v>
      </c>
      <c r="H43" s="10" t="s">
        <v>33</v>
      </c>
      <c r="I43" s="10" t="s">
        <v>33</v>
      </c>
    </row>
    <row r="44" spans="3:9" x14ac:dyDescent="0.35">
      <c r="C44" s="2" t="s">
        <v>56</v>
      </c>
      <c r="D44" s="4" t="s">
        <v>57</v>
      </c>
      <c r="E44" s="8"/>
      <c r="F44" s="9">
        <v>-21789002.359999999</v>
      </c>
      <c r="G44" s="9">
        <v>-13245026.66</v>
      </c>
      <c r="H44" s="10" t="s">
        <v>33</v>
      </c>
      <c r="I44" s="10" t="s">
        <v>33</v>
      </c>
    </row>
    <row r="45" spans="3:9" ht="29" x14ac:dyDescent="0.35">
      <c r="C45" s="2" t="s">
        <v>58</v>
      </c>
      <c r="D45" s="4" t="s">
        <v>59</v>
      </c>
      <c r="E45" s="8"/>
      <c r="F45" s="9">
        <v>-6283391.3300000001</v>
      </c>
      <c r="G45" s="9">
        <v>-164408.88</v>
      </c>
      <c r="H45" s="10" t="s">
        <v>33</v>
      </c>
      <c r="I45" s="10" t="s">
        <v>33</v>
      </c>
    </row>
    <row r="46" spans="3:9" x14ac:dyDescent="0.35">
      <c r="C46" s="2" t="s">
        <v>60</v>
      </c>
      <c r="D46" s="4" t="s">
        <v>61</v>
      </c>
      <c r="E46" s="8"/>
      <c r="F46" s="9">
        <v>-176720.92</v>
      </c>
      <c r="G46" s="9">
        <v>-85006.92</v>
      </c>
      <c r="H46" s="10" t="s">
        <v>33</v>
      </c>
      <c r="I46" s="10" t="s">
        <v>33</v>
      </c>
    </row>
    <row r="47" spans="3:9" ht="159.5" x14ac:dyDescent="0.35">
      <c r="C47" s="2" t="s">
        <v>62</v>
      </c>
      <c r="D47" s="4" t="s">
        <v>63</v>
      </c>
      <c r="E47" s="8"/>
      <c r="F47" s="10" t="s">
        <v>33</v>
      </c>
      <c r="G47" s="10" t="s">
        <v>33</v>
      </c>
      <c r="H47" s="10" t="s">
        <v>33</v>
      </c>
      <c r="I47" s="10" t="s">
        <v>33</v>
      </c>
    </row>
    <row r="48" spans="3:9" ht="116" x14ac:dyDescent="0.35">
      <c r="C48" s="2" t="s">
        <v>64</v>
      </c>
      <c r="D48" s="4" t="s">
        <v>65</v>
      </c>
      <c r="E48" s="8"/>
      <c r="F48" s="10" t="s">
        <v>33</v>
      </c>
      <c r="G48" s="10" t="s">
        <v>33</v>
      </c>
      <c r="H48" s="10" t="s">
        <v>33</v>
      </c>
      <c r="I48" s="10" t="s">
        <v>33</v>
      </c>
    </row>
    <row r="49" spans="3:9" ht="43.5" x14ac:dyDescent="0.35">
      <c r="C49" s="2" t="s">
        <v>66</v>
      </c>
      <c r="D49" s="4" t="s">
        <v>67</v>
      </c>
      <c r="E49" s="8"/>
      <c r="F49" s="9">
        <v>-4423038.68</v>
      </c>
      <c r="G49" s="9">
        <v>-4190147.45</v>
      </c>
      <c r="H49" s="10" t="s">
        <v>33</v>
      </c>
      <c r="I49" s="10" t="s">
        <v>33</v>
      </c>
    </row>
    <row r="50" spans="3:9" ht="130.5" x14ac:dyDescent="0.35">
      <c r="C50" s="2" t="s">
        <v>68</v>
      </c>
      <c r="D50" s="4" t="s">
        <v>69</v>
      </c>
      <c r="E50" s="8"/>
      <c r="F50" s="10" t="s">
        <v>33</v>
      </c>
      <c r="G50" s="10" t="s">
        <v>33</v>
      </c>
      <c r="H50" s="10" t="s">
        <v>33</v>
      </c>
      <c r="I50" s="10" t="s">
        <v>33</v>
      </c>
    </row>
    <row r="51" spans="3:9" x14ac:dyDescent="0.35">
      <c r="C51" s="2" t="s">
        <v>70</v>
      </c>
      <c r="D51" s="4" t="s">
        <v>71</v>
      </c>
      <c r="E51" s="8"/>
      <c r="F51" s="11">
        <v>244.28</v>
      </c>
      <c r="G51" s="10" t="s">
        <v>33</v>
      </c>
      <c r="H51" s="10" t="s">
        <v>33</v>
      </c>
      <c r="I51" s="10" t="s">
        <v>33</v>
      </c>
    </row>
    <row r="52" spans="3:9" x14ac:dyDescent="0.35">
      <c r="C52" s="2" t="s">
        <v>72</v>
      </c>
      <c r="D52" s="4" t="s">
        <v>73</v>
      </c>
      <c r="E52" s="8"/>
      <c r="F52" s="9">
        <v>-43687.5</v>
      </c>
      <c r="G52" s="9">
        <v>-29025</v>
      </c>
      <c r="H52" s="10" t="s">
        <v>33</v>
      </c>
      <c r="I52" s="10" t="s">
        <v>33</v>
      </c>
    </row>
    <row r="53" spans="3:9" ht="29" x14ac:dyDescent="0.35">
      <c r="C53" s="2" t="s">
        <v>74</v>
      </c>
      <c r="D53" s="4" t="s">
        <v>75</v>
      </c>
      <c r="E53" s="8"/>
      <c r="F53" s="9">
        <v>-199094732.52000001</v>
      </c>
      <c r="G53" s="9">
        <v>-234029888.16999999</v>
      </c>
      <c r="H53" s="10" t="s">
        <v>33</v>
      </c>
      <c r="I53" s="10" t="s">
        <v>33</v>
      </c>
    </row>
    <row r="54" spans="3:9" ht="29" x14ac:dyDescent="0.35">
      <c r="C54" s="2" t="s">
        <v>76</v>
      </c>
      <c r="D54" s="4" t="s">
        <v>77</v>
      </c>
      <c r="E54" s="8"/>
      <c r="F54" s="9">
        <v>-12684815.91</v>
      </c>
      <c r="G54" s="9">
        <v>-14736538</v>
      </c>
      <c r="H54" s="10" t="s">
        <v>33</v>
      </c>
      <c r="I54" s="10" t="s">
        <v>33</v>
      </c>
    </row>
    <row r="55" spans="3:9" ht="29" x14ac:dyDescent="0.35">
      <c r="C55" s="2" t="s">
        <v>78</v>
      </c>
      <c r="D55" s="4" t="s">
        <v>79</v>
      </c>
      <c r="E55" s="8"/>
      <c r="F55" s="9">
        <v>-14529690</v>
      </c>
      <c r="G55" s="9">
        <v>-14736538</v>
      </c>
      <c r="H55" s="10" t="s">
        <v>33</v>
      </c>
      <c r="I55" s="10" t="s">
        <v>33</v>
      </c>
    </row>
    <row r="56" spans="3:9" ht="29" x14ac:dyDescent="0.35">
      <c r="C56" s="2" t="s">
        <v>80</v>
      </c>
      <c r="D56" s="4" t="s">
        <v>81</v>
      </c>
      <c r="E56" s="8"/>
      <c r="F56" s="9">
        <v>1844874.09</v>
      </c>
      <c r="G56" s="10" t="s">
        <v>33</v>
      </c>
      <c r="H56" s="10" t="s">
        <v>33</v>
      </c>
      <c r="I56" s="10" t="s">
        <v>33</v>
      </c>
    </row>
    <row r="57" spans="3:9" ht="159.5" x14ac:dyDescent="0.35">
      <c r="C57" s="2" t="s">
        <v>82</v>
      </c>
      <c r="D57" s="4" t="s">
        <v>83</v>
      </c>
      <c r="E57" s="8"/>
      <c r="F57" s="10" t="s">
        <v>33</v>
      </c>
      <c r="G57" s="10" t="s">
        <v>33</v>
      </c>
      <c r="H57" s="10" t="s">
        <v>33</v>
      </c>
      <c r="I57" s="10" t="s">
        <v>33</v>
      </c>
    </row>
    <row r="58" spans="3:9" ht="29" x14ac:dyDescent="0.35">
      <c r="C58" s="2" t="s">
        <v>84</v>
      </c>
      <c r="D58" s="4" t="s">
        <v>85</v>
      </c>
      <c r="E58" s="8"/>
      <c r="F58" s="9">
        <v>-211779548.43000001</v>
      </c>
      <c r="G58" s="9">
        <v>-248766426.16999999</v>
      </c>
      <c r="H58" s="10" t="s">
        <v>33</v>
      </c>
      <c r="I58" s="10" t="s">
        <v>33</v>
      </c>
    </row>
    <row r="59" spans="3:9" x14ac:dyDescent="0.35">
      <c r="C59" s="36" t="s">
        <v>86</v>
      </c>
      <c r="D59" s="36"/>
      <c r="E59" s="36"/>
      <c r="F59" s="36"/>
      <c r="G59" s="36"/>
      <c r="H59" s="36"/>
      <c r="I59" s="36"/>
    </row>
    <row r="60" spans="3:9" ht="72.5" x14ac:dyDescent="0.35">
      <c r="C60" s="2" t="s">
        <v>87</v>
      </c>
      <c r="D60" s="4" t="s">
        <v>88</v>
      </c>
      <c r="E60" s="8"/>
      <c r="F60" s="10" t="s">
        <v>33</v>
      </c>
      <c r="G60" s="10" t="s">
        <v>33</v>
      </c>
      <c r="H60" s="10" t="s">
        <v>33</v>
      </c>
      <c r="I60" s="10" t="s">
        <v>33</v>
      </c>
    </row>
    <row r="61" spans="3:9" ht="72.5" x14ac:dyDescent="0.35">
      <c r="C61" s="2" t="s">
        <v>89</v>
      </c>
      <c r="D61" s="4" t="s">
        <v>90</v>
      </c>
      <c r="E61" s="8"/>
      <c r="F61" s="10" t="s">
        <v>33</v>
      </c>
      <c r="G61" s="10" t="s">
        <v>33</v>
      </c>
      <c r="H61" s="10" t="s">
        <v>33</v>
      </c>
      <c r="I61" s="10" t="s">
        <v>33</v>
      </c>
    </row>
    <row r="62" spans="3:9" ht="72.5" x14ac:dyDescent="0.35">
      <c r="C62" s="2" t="s">
        <v>91</v>
      </c>
      <c r="D62" s="4" t="s">
        <v>92</v>
      </c>
      <c r="E62" s="8"/>
      <c r="F62" s="10" t="s">
        <v>33</v>
      </c>
      <c r="G62" s="10" t="s">
        <v>33</v>
      </c>
      <c r="H62" s="10" t="s">
        <v>33</v>
      </c>
      <c r="I62" s="10" t="s">
        <v>33</v>
      </c>
    </row>
    <row r="63" spans="3:9" ht="87" x14ac:dyDescent="0.35">
      <c r="C63" s="2" t="s">
        <v>93</v>
      </c>
      <c r="D63" s="4" t="s">
        <v>94</v>
      </c>
      <c r="E63" s="8"/>
      <c r="F63" s="10" t="s">
        <v>33</v>
      </c>
      <c r="G63" s="10" t="s">
        <v>33</v>
      </c>
      <c r="H63" s="10" t="s">
        <v>33</v>
      </c>
      <c r="I63" s="10" t="s">
        <v>33</v>
      </c>
    </row>
    <row r="64" spans="3:9" ht="72.5" x14ac:dyDescent="0.35">
      <c r="C64" s="2" t="s">
        <v>95</v>
      </c>
      <c r="D64" s="4" t="s">
        <v>96</v>
      </c>
      <c r="E64" s="8"/>
      <c r="F64" s="10" t="s">
        <v>33</v>
      </c>
      <c r="G64" s="10" t="s">
        <v>33</v>
      </c>
      <c r="H64" s="10" t="s">
        <v>33</v>
      </c>
      <c r="I64" s="10" t="s">
        <v>33</v>
      </c>
    </row>
    <row r="65" spans="3:9" ht="101.5" x14ac:dyDescent="0.35">
      <c r="C65" s="2" t="s">
        <v>97</v>
      </c>
      <c r="D65" s="4" t="s">
        <v>98</v>
      </c>
      <c r="E65" s="8"/>
      <c r="F65" s="10" t="s">
        <v>33</v>
      </c>
      <c r="G65" s="10" t="s">
        <v>33</v>
      </c>
      <c r="H65" s="10" t="s">
        <v>33</v>
      </c>
      <c r="I65" s="10" t="s">
        <v>33</v>
      </c>
    </row>
    <row r="66" spans="3:9" ht="101.5" x14ac:dyDescent="0.35">
      <c r="C66" s="2" t="s">
        <v>99</v>
      </c>
      <c r="D66" s="4" t="s">
        <v>100</v>
      </c>
      <c r="E66" s="8"/>
      <c r="F66" s="10" t="s">
        <v>33</v>
      </c>
      <c r="G66" s="10" t="s">
        <v>33</v>
      </c>
      <c r="H66" s="10" t="s">
        <v>33</v>
      </c>
      <c r="I66" s="10" t="s">
        <v>33</v>
      </c>
    </row>
    <row r="67" spans="3:9" ht="130.5" x14ac:dyDescent="0.35">
      <c r="C67" s="2" t="s">
        <v>101</v>
      </c>
      <c r="D67" s="4" t="s">
        <v>102</v>
      </c>
      <c r="E67" s="8"/>
      <c r="F67" s="10" t="s">
        <v>33</v>
      </c>
      <c r="G67" s="10" t="s">
        <v>33</v>
      </c>
      <c r="H67" s="10" t="s">
        <v>33</v>
      </c>
      <c r="I67" s="10" t="s">
        <v>33</v>
      </c>
    </row>
    <row r="68" spans="3:9" ht="130.5" x14ac:dyDescent="0.35">
      <c r="C68" s="2" t="s">
        <v>103</v>
      </c>
      <c r="D68" s="4" t="s">
        <v>104</v>
      </c>
      <c r="E68" s="8"/>
      <c r="F68" s="10" t="s">
        <v>33</v>
      </c>
      <c r="G68" s="10" t="s">
        <v>33</v>
      </c>
      <c r="H68" s="10" t="s">
        <v>33</v>
      </c>
      <c r="I68" s="10" t="s">
        <v>33</v>
      </c>
    </row>
    <row r="69" spans="3:9" ht="101.5" x14ac:dyDescent="0.35">
      <c r="C69" s="2" t="s">
        <v>105</v>
      </c>
      <c r="D69" s="4" t="s">
        <v>106</v>
      </c>
      <c r="E69" s="8"/>
      <c r="F69" s="10" t="s">
        <v>33</v>
      </c>
      <c r="G69" s="10" t="s">
        <v>33</v>
      </c>
      <c r="H69" s="10" t="s">
        <v>33</v>
      </c>
      <c r="I69" s="10" t="s">
        <v>33</v>
      </c>
    </row>
    <row r="70" spans="3:9" ht="130.5" x14ac:dyDescent="0.35">
      <c r="C70" s="2" t="s">
        <v>107</v>
      </c>
      <c r="D70" s="4" t="s">
        <v>108</v>
      </c>
      <c r="E70" s="8"/>
      <c r="F70" s="10" t="s">
        <v>33</v>
      </c>
      <c r="G70" s="10" t="s">
        <v>33</v>
      </c>
      <c r="H70" s="10" t="s">
        <v>33</v>
      </c>
      <c r="I70" s="10" t="s">
        <v>33</v>
      </c>
    </row>
    <row r="71" spans="3:9" ht="130.5" x14ac:dyDescent="0.35">
      <c r="C71" s="2" t="s">
        <v>109</v>
      </c>
      <c r="D71" s="4" t="s">
        <v>110</v>
      </c>
      <c r="E71" s="8"/>
      <c r="F71" s="10" t="s">
        <v>33</v>
      </c>
      <c r="G71" s="10" t="s">
        <v>33</v>
      </c>
      <c r="H71" s="10" t="s">
        <v>33</v>
      </c>
      <c r="I71" s="10" t="s">
        <v>33</v>
      </c>
    </row>
    <row r="72" spans="3:9" ht="130.5" x14ac:dyDescent="0.35">
      <c r="C72" s="2" t="s">
        <v>111</v>
      </c>
      <c r="D72" s="4" t="s">
        <v>112</v>
      </c>
      <c r="E72" s="8"/>
      <c r="F72" s="10" t="s">
        <v>33</v>
      </c>
      <c r="G72" s="10" t="s">
        <v>33</v>
      </c>
      <c r="H72" s="10" t="s">
        <v>33</v>
      </c>
      <c r="I72" s="10" t="s">
        <v>33</v>
      </c>
    </row>
    <row r="73" spans="3:9" ht="159.5" x14ac:dyDescent="0.35">
      <c r="C73" s="2" t="s">
        <v>113</v>
      </c>
      <c r="D73" s="4" t="s">
        <v>114</v>
      </c>
      <c r="E73" s="8"/>
      <c r="F73" s="10" t="s">
        <v>33</v>
      </c>
      <c r="G73" s="10" t="s">
        <v>33</v>
      </c>
      <c r="H73" s="10" t="s">
        <v>33</v>
      </c>
      <c r="I73" s="10" t="s">
        <v>33</v>
      </c>
    </row>
    <row r="74" spans="3:9" ht="130.5" x14ac:dyDescent="0.35">
      <c r="C74" s="2" t="s">
        <v>115</v>
      </c>
      <c r="D74" s="4" t="s">
        <v>116</v>
      </c>
      <c r="E74" s="8"/>
      <c r="F74" s="10" t="s">
        <v>33</v>
      </c>
      <c r="G74" s="10" t="s">
        <v>33</v>
      </c>
      <c r="H74" s="10" t="s">
        <v>33</v>
      </c>
      <c r="I74" s="10" t="s">
        <v>33</v>
      </c>
    </row>
    <row r="75" spans="3:9" ht="130.5" x14ac:dyDescent="0.35">
      <c r="C75" s="2" t="s">
        <v>117</v>
      </c>
      <c r="D75" s="4" t="s">
        <v>118</v>
      </c>
      <c r="E75" s="8"/>
      <c r="F75" s="10" t="s">
        <v>33</v>
      </c>
      <c r="G75" s="10" t="s">
        <v>33</v>
      </c>
      <c r="H75" s="10" t="s">
        <v>33</v>
      </c>
      <c r="I75" s="10" t="s">
        <v>33</v>
      </c>
    </row>
    <row r="76" spans="3:9" ht="159.5" x14ac:dyDescent="0.35">
      <c r="C76" s="2" t="s">
        <v>119</v>
      </c>
      <c r="D76" s="4" t="s">
        <v>120</v>
      </c>
      <c r="E76" s="8"/>
      <c r="F76" s="10" t="s">
        <v>33</v>
      </c>
      <c r="G76" s="10" t="s">
        <v>33</v>
      </c>
      <c r="H76" s="10" t="s">
        <v>33</v>
      </c>
      <c r="I76" s="10" t="s">
        <v>33</v>
      </c>
    </row>
    <row r="77" spans="3:9" ht="43.5" x14ac:dyDescent="0.35">
      <c r="C77" s="2" t="s">
        <v>121</v>
      </c>
      <c r="D77" s="4" t="s">
        <v>122</v>
      </c>
      <c r="E77" s="8"/>
      <c r="F77" s="10" t="s">
        <v>33</v>
      </c>
      <c r="G77" s="10" t="s">
        <v>33</v>
      </c>
      <c r="H77" s="10" t="s">
        <v>33</v>
      </c>
      <c r="I77" s="10" t="s">
        <v>33</v>
      </c>
    </row>
    <row r="78" spans="3:9" ht="72.5" x14ac:dyDescent="0.35">
      <c r="C78" s="2" t="s">
        <v>123</v>
      </c>
      <c r="D78" s="4" t="s">
        <v>124</v>
      </c>
      <c r="E78" s="8"/>
      <c r="F78" s="10" t="s">
        <v>33</v>
      </c>
      <c r="G78" s="10" t="s">
        <v>33</v>
      </c>
      <c r="H78" s="10" t="s">
        <v>33</v>
      </c>
      <c r="I78" s="10" t="s">
        <v>33</v>
      </c>
    </row>
    <row r="79" spans="3:9" ht="72.5" x14ac:dyDescent="0.35">
      <c r="C79" s="2" t="s">
        <v>125</v>
      </c>
      <c r="D79" s="4" t="s">
        <v>126</v>
      </c>
      <c r="E79" s="8"/>
      <c r="F79" s="10" t="s">
        <v>33</v>
      </c>
      <c r="G79" s="10" t="s">
        <v>33</v>
      </c>
      <c r="H79" s="10" t="s">
        <v>33</v>
      </c>
      <c r="I79" s="10" t="s">
        <v>33</v>
      </c>
    </row>
    <row r="80" spans="3:9" ht="130.5" x14ac:dyDescent="0.35">
      <c r="C80" s="2" t="s">
        <v>127</v>
      </c>
      <c r="D80" s="4" t="s">
        <v>128</v>
      </c>
      <c r="E80" s="8"/>
      <c r="F80" s="10" t="s">
        <v>33</v>
      </c>
      <c r="G80" s="10" t="s">
        <v>33</v>
      </c>
      <c r="H80" s="10" t="s">
        <v>33</v>
      </c>
      <c r="I80" s="10" t="s">
        <v>33</v>
      </c>
    </row>
    <row r="81" spans="3:9" ht="130.5" x14ac:dyDescent="0.35">
      <c r="C81" s="2" t="s">
        <v>129</v>
      </c>
      <c r="D81" s="4" t="s">
        <v>130</v>
      </c>
      <c r="E81" s="8"/>
      <c r="F81" s="10" t="s">
        <v>33</v>
      </c>
      <c r="G81" s="10" t="s">
        <v>33</v>
      </c>
      <c r="H81" s="10" t="s">
        <v>33</v>
      </c>
      <c r="I81" s="10" t="s">
        <v>33</v>
      </c>
    </row>
    <row r="82" spans="3:9" ht="159.5" x14ac:dyDescent="0.35">
      <c r="C82" s="2" t="s">
        <v>131</v>
      </c>
      <c r="D82" s="4" t="s">
        <v>132</v>
      </c>
      <c r="E82" s="8"/>
      <c r="F82" s="10" t="s">
        <v>33</v>
      </c>
      <c r="G82" s="10" t="s">
        <v>33</v>
      </c>
      <c r="H82" s="10" t="s">
        <v>33</v>
      </c>
      <c r="I82" s="10" t="s">
        <v>33</v>
      </c>
    </row>
    <row r="83" spans="3:9" ht="130.5" x14ac:dyDescent="0.35">
      <c r="C83" s="2" t="s">
        <v>133</v>
      </c>
      <c r="D83" s="4" t="s">
        <v>134</v>
      </c>
      <c r="E83" s="8"/>
      <c r="F83" s="10" t="s">
        <v>33</v>
      </c>
      <c r="G83" s="10" t="s">
        <v>33</v>
      </c>
      <c r="H83" s="10" t="s">
        <v>33</v>
      </c>
      <c r="I83" s="10" t="s">
        <v>33</v>
      </c>
    </row>
    <row r="84" spans="3:9" ht="159.5" x14ac:dyDescent="0.35">
      <c r="C84" s="2" t="s">
        <v>135</v>
      </c>
      <c r="D84" s="4" t="s">
        <v>136</v>
      </c>
      <c r="E84" s="8"/>
      <c r="F84" s="10" t="s">
        <v>33</v>
      </c>
      <c r="G84" s="10" t="s">
        <v>33</v>
      </c>
      <c r="H84" s="10" t="s">
        <v>33</v>
      </c>
      <c r="I84" s="10" t="s">
        <v>33</v>
      </c>
    </row>
    <row r="85" spans="3:9" ht="101.5" x14ac:dyDescent="0.35">
      <c r="C85" s="2" t="s">
        <v>137</v>
      </c>
      <c r="D85" s="4" t="s">
        <v>138</v>
      </c>
      <c r="E85" s="8"/>
      <c r="F85" s="10" t="s">
        <v>33</v>
      </c>
      <c r="G85" s="10" t="s">
        <v>33</v>
      </c>
      <c r="H85" s="10" t="s">
        <v>33</v>
      </c>
      <c r="I85" s="10" t="s">
        <v>33</v>
      </c>
    </row>
    <row r="86" spans="3:9" ht="101.5" x14ac:dyDescent="0.35">
      <c r="C86" s="2" t="s">
        <v>139</v>
      </c>
      <c r="D86" s="4" t="s">
        <v>140</v>
      </c>
      <c r="E86" s="8"/>
      <c r="F86" s="10" t="s">
        <v>33</v>
      </c>
      <c r="G86" s="10" t="s">
        <v>33</v>
      </c>
      <c r="H86" s="10" t="s">
        <v>33</v>
      </c>
      <c r="I86" s="10" t="s">
        <v>33</v>
      </c>
    </row>
    <row r="87" spans="3:9" ht="130.5" x14ac:dyDescent="0.35">
      <c r="C87" s="2" t="s">
        <v>141</v>
      </c>
      <c r="D87" s="4" t="s">
        <v>142</v>
      </c>
      <c r="E87" s="8"/>
      <c r="F87" s="10" t="s">
        <v>33</v>
      </c>
      <c r="G87" s="10" t="s">
        <v>33</v>
      </c>
      <c r="H87" s="10" t="s">
        <v>33</v>
      </c>
      <c r="I87" s="10" t="s">
        <v>33</v>
      </c>
    </row>
    <row r="88" spans="3:9" ht="29" x14ac:dyDescent="0.35">
      <c r="C88" s="2" t="s">
        <v>143</v>
      </c>
      <c r="D88" s="4" t="s">
        <v>144</v>
      </c>
      <c r="E88" s="8"/>
      <c r="F88" s="10" t="s">
        <v>33</v>
      </c>
      <c r="G88" s="10" t="s">
        <v>33</v>
      </c>
      <c r="H88" s="10" t="s">
        <v>33</v>
      </c>
      <c r="I88" s="10" t="s">
        <v>33</v>
      </c>
    </row>
    <row r="89" spans="3:9" ht="159.5" x14ac:dyDescent="0.35">
      <c r="C89" s="2" t="s">
        <v>145</v>
      </c>
      <c r="D89" s="4" t="s">
        <v>146</v>
      </c>
      <c r="E89" s="8"/>
      <c r="F89" s="10" t="s">
        <v>33</v>
      </c>
      <c r="G89" s="10" t="s">
        <v>33</v>
      </c>
      <c r="H89" s="10" t="s">
        <v>33</v>
      </c>
      <c r="I89" s="10" t="s">
        <v>33</v>
      </c>
    </row>
    <row r="90" spans="3:9" ht="58" x14ac:dyDescent="0.35">
      <c r="C90" s="2" t="s">
        <v>147</v>
      </c>
      <c r="D90" s="4" t="s">
        <v>148</v>
      </c>
      <c r="E90" s="8"/>
      <c r="F90" s="10" t="s">
        <v>33</v>
      </c>
      <c r="G90" s="10" t="s">
        <v>33</v>
      </c>
      <c r="H90" s="10" t="s">
        <v>33</v>
      </c>
      <c r="I90" s="10" t="s">
        <v>33</v>
      </c>
    </row>
    <row r="91" spans="3:9" ht="43.5" x14ac:dyDescent="0.35">
      <c r="C91" s="2" t="s">
        <v>149</v>
      </c>
      <c r="D91" s="4" t="s">
        <v>150</v>
      </c>
      <c r="E91" s="8"/>
      <c r="F91" s="10" t="s">
        <v>33</v>
      </c>
      <c r="G91" s="10" t="s">
        <v>33</v>
      </c>
      <c r="H91" s="10" t="s">
        <v>33</v>
      </c>
      <c r="I91" s="10" t="s">
        <v>33</v>
      </c>
    </row>
    <row r="92" spans="3:9" ht="72.5" x14ac:dyDescent="0.35">
      <c r="C92" s="2" t="s">
        <v>151</v>
      </c>
      <c r="D92" s="4" t="s">
        <v>152</v>
      </c>
      <c r="E92" s="8"/>
      <c r="F92" s="10" t="s">
        <v>33</v>
      </c>
      <c r="G92" s="10" t="s">
        <v>33</v>
      </c>
      <c r="H92" s="10" t="s">
        <v>33</v>
      </c>
      <c r="I92" s="10" t="s">
        <v>33</v>
      </c>
    </row>
    <row r="93" spans="3:9" ht="29" x14ac:dyDescent="0.35">
      <c r="C93" s="2" t="s">
        <v>153</v>
      </c>
      <c r="D93" s="4" t="s">
        <v>144</v>
      </c>
      <c r="E93" s="8"/>
      <c r="F93" s="10" t="s">
        <v>33</v>
      </c>
      <c r="G93" s="10" t="s">
        <v>33</v>
      </c>
      <c r="H93" s="10" t="s">
        <v>33</v>
      </c>
      <c r="I93" s="10" t="s">
        <v>33</v>
      </c>
    </row>
    <row r="94" spans="3:9" ht="101.5" x14ac:dyDescent="0.35">
      <c r="C94" s="2" t="s">
        <v>154</v>
      </c>
      <c r="D94" s="4" t="s">
        <v>155</v>
      </c>
      <c r="E94" s="8"/>
      <c r="F94" s="10" t="s">
        <v>33</v>
      </c>
      <c r="G94" s="10" t="s">
        <v>33</v>
      </c>
      <c r="H94" s="10" t="s">
        <v>33</v>
      </c>
      <c r="I94" s="10" t="s">
        <v>33</v>
      </c>
    </row>
    <row r="95" spans="3:9" ht="43.5" x14ac:dyDescent="0.35">
      <c r="C95" s="2" t="s">
        <v>156</v>
      </c>
      <c r="D95" s="4" t="s">
        <v>122</v>
      </c>
      <c r="E95" s="8"/>
      <c r="F95" s="10" t="s">
        <v>33</v>
      </c>
      <c r="G95" s="10" t="s">
        <v>33</v>
      </c>
      <c r="H95" s="10" t="s">
        <v>33</v>
      </c>
      <c r="I95" s="10" t="s">
        <v>33</v>
      </c>
    </row>
    <row r="96" spans="3:9" ht="72.5" x14ac:dyDescent="0.35">
      <c r="C96" s="2" t="s">
        <v>157</v>
      </c>
      <c r="D96" s="4" t="s">
        <v>124</v>
      </c>
      <c r="E96" s="8"/>
      <c r="F96" s="10" t="s">
        <v>33</v>
      </c>
      <c r="G96" s="10" t="s">
        <v>33</v>
      </c>
      <c r="H96" s="10" t="s">
        <v>33</v>
      </c>
      <c r="I96" s="10" t="s">
        <v>33</v>
      </c>
    </row>
    <row r="97" spans="3:9" ht="43.5" x14ac:dyDescent="0.35">
      <c r="C97" s="2" t="s">
        <v>158</v>
      </c>
      <c r="D97" s="4" t="s">
        <v>159</v>
      </c>
      <c r="E97" s="8"/>
      <c r="F97" s="10" t="s">
        <v>33</v>
      </c>
      <c r="G97" s="10" t="s">
        <v>33</v>
      </c>
      <c r="H97" s="10" t="s">
        <v>33</v>
      </c>
      <c r="I97" s="10" t="s">
        <v>33</v>
      </c>
    </row>
    <row r="98" spans="3:9" ht="29" x14ac:dyDescent="0.35">
      <c r="C98" s="2" t="s">
        <v>160</v>
      </c>
      <c r="D98" s="4" t="s">
        <v>161</v>
      </c>
      <c r="E98" s="8"/>
      <c r="F98" s="9">
        <v>-211779548.43000001</v>
      </c>
      <c r="G98" s="9">
        <v>-248766426.16999999</v>
      </c>
      <c r="H98" s="10" t="s">
        <v>33</v>
      </c>
      <c r="I98" s="10" t="s">
        <v>33</v>
      </c>
    </row>
    <row r="103" spans="3:9" x14ac:dyDescent="0.35">
      <c r="C103" s="37" t="s">
        <v>162</v>
      </c>
      <c r="D103" s="37"/>
      <c r="F103" s="37" t="s">
        <v>163</v>
      </c>
      <c r="G103" s="37"/>
      <c r="H103" s="37"/>
    </row>
    <row r="104" spans="3:9" x14ac:dyDescent="0.35">
      <c r="C104" s="38" t="s">
        <v>164</v>
      </c>
      <c r="D104" s="38"/>
      <c r="E104" s="12" t="s">
        <v>165</v>
      </c>
      <c r="F104" s="38" t="s">
        <v>166</v>
      </c>
      <c r="G104" s="38"/>
      <c r="H104" s="38"/>
    </row>
  </sheetData>
  <mergeCells count="17">
    <mergeCell ref="C59:I59"/>
    <mergeCell ref="C103:D103"/>
    <mergeCell ref="F103:H103"/>
    <mergeCell ref="C104:D104"/>
    <mergeCell ref="F104:H104"/>
    <mergeCell ref="C28:I28"/>
    <mergeCell ref="B2:M3"/>
    <mergeCell ref="B4:M5"/>
    <mergeCell ref="B6:M6"/>
    <mergeCell ref="E11:E12"/>
    <mergeCell ref="F11:H11"/>
    <mergeCell ref="C16:H16"/>
    <mergeCell ref="C17:H17"/>
    <mergeCell ref="C19:H19"/>
    <mergeCell ref="C20:H20"/>
    <mergeCell ref="C22:H22"/>
    <mergeCell ref="C23:H2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1B80-D082-4224-BE8F-4C3065469DCB}">
  <sheetPr>
    <tabColor rgb="FF92D050"/>
  </sheetPr>
  <dimension ref="A1:D74"/>
  <sheetViews>
    <sheetView topLeftCell="A19" zoomScale="85" zoomScaleNormal="85" workbookViewId="0">
      <selection activeCell="C23" sqref="C23"/>
    </sheetView>
  </sheetViews>
  <sheetFormatPr defaultRowHeight="14.5" x14ac:dyDescent="0.35"/>
  <cols>
    <col min="1" max="1" width="12" customWidth="1"/>
    <col min="2" max="2" width="26.1796875" customWidth="1"/>
    <col min="3" max="3" width="56.26953125" customWidth="1"/>
    <col min="4" max="4" width="62.453125" customWidth="1"/>
  </cols>
  <sheetData>
    <row r="1" spans="1:4" ht="15" thickBot="1" x14ac:dyDescent="0.4">
      <c r="A1" s="39" t="s">
        <v>18</v>
      </c>
      <c r="B1" s="39" t="s">
        <v>19</v>
      </c>
      <c r="C1" s="41" t="s">
        <v>167</v>
      </c>
      <c r="D1" s="42"/>
    </row>
    <row r="2" spans="1:4" ht="15" thickBot="1" x14ac:dyDescent="0.4">
      <c r="A2" s="40"/>
      <c r="B2" s="40"/>
      <c r="C2" s="13" t="s">
        <v>168</v>
      </c>
      <c r="D2" s="13" t="s">
        <v>169</v>
      </c>
    </row>
    <row r="3" spans="1:4" ht="15" thickBot="1" x14ac:dyDescent="0.4">
      <c r="A3" s="14">
        <v>1</v>
      </c>
      <c r="B3" s="13">
        <v>2</v>
      </c>
      <c r="C3" s="13">
        <v>3</v>
      </c>
      <c r="D3" s="13">
        <v>4</v>
      </c>
    </row>
    <row r="4" spans="1:4" ht="15" thickBot="1" x14ac:dyDescent="0.4">
      <c r="A4" s="43" t="s">
        <v>31</v>
      </c>
      <c r="B4" s="44"/>
      <c r="C4" s="44"/>
      <c r="D4" s="45"/>
    </row>
    <row r="5" spans="1:4" ht="44" thickBot="1" x14ac:dyDescent="0.4">
      <c r="A5" s="14">
        <v>1</v>
      </c>
      <c r="B5" s="15" t="s">
        <v>170</v>
      </c>
      <c r="C5" s="16" t="s">
        <v>275</v>
      </c>
      <c r="D5" s="16" t="s">
        <v>275</v>
      </c>
    </row>
    <row r="6" spans="1:4" ht="276" thickBot="1" x14ac:dyDescent="0.4">
      <c r="A6" s="14">
        <v>2</v>
      </c>
      <c r="B6" s="15" t="s">
        <v>171</v>
      </c>
      <c r="C6" s="15" t="s">
        <v>291</v>
      </c>
      <c r="D6" s="15" t="s">
        <v>172</v>
      </c>
    </row>
    <row r="7" spans="1:4" ht="189" thickBot="1" x14ac:dyDescent="0.4">
      <c r="A7" s="14">
        <v>3</v>
      </c>
      <c r="B7" s="15" t="s">
        <v>292</v>
      </c>
      <c r="C7" s="15" t="s">
        <v>173</v>
      </c>
      <c r="D7" s="15" t="s">
        <v>174</v>
      </c>
    </row>
    <row r="8" spans="1:4" ht="29.5" thickBot="1" x14ac:dyDescent="0.4">
      <c r="A8" s="14">
        <v>4</v>
      </c>
      <c r="B8" s="15" t="s">
        <v>175</v>
      </c>
      <c r="C8" s="17" t="s">
        <v>176</v>
      </c>
      <c r="D8" s="15" t="s">
        <v>177</v>
      </c>
    </row>
    <row r="9" spans="1:4" ht="73" thickBot="1" x14ac:dyDescent="0.4">
      <c r="A9" s="14">
        <v>5</v>
      </c>
      <c r="B9" s="15" t="s">
        <v>178</v>
      </c>
      <c r="C9" s="15" t="s">
        <v>304</v>
      </c>
      <c r="D9" s="15" t="s">
        <v>179</v>
      </c>
    </row>
    <row r="10" spans="1:4" ht="145.5" thickBot="1" x14ac:dyDescent="0.4">
      <c r="A10" s="14">
        <v>6</v>
      </c>
      <c r="B10" s="15" t="s">
        <v>293</v>
      </c>
      <c r="C10" s="15" t="s">
        <v>180</v>
      </c>
      <c r="D10" s="15" t="s">
        <v>181</v>
      </c>
    </row>
    <row r="11" spans="1:4" ht="145.5" thickBot="1" x14ac:dyDescent="0.4">
      <c r="A11" s="14">
        <v>7</v>
      </c>
      <c r="B11" s="15" t="s">
        <v>294</v>
      </c>
      <c r="C11" s="15" t="s">
        <v>182</v>
      </c>
      <c r="D11" s="15" t="s">
        <v>183</v>
      </c>
    </row>
    <row r="12" spans="1:4" ht="131" thickBot="1" x14ac:dyDescent="0.4">
      <c r="A12" s="14">
        <v>8</v>
      </c>
      <c r="B12" s="15" t="s">
        <v>184</v>
      </c>
      <c r="C12" s="17" t="s">
        <v>295</v>
      </c>
      <c r="D12" s="15" t="s">
        <v>185</v>
      </c>
    </row>
    <row r="13" spans="1:4" ht="203.5" thickBot="1" x14ac:dyDescent="0.4">
      <c r="A13" s="14">
        <v>9</v>
      </c>
      <c r="B13" s="15" t="s">
        <v>296</v>
      </c>
      <c r="C13" s="15" t="s">
        <v>186</v>
      </c>
      <c r="D13" s="15" t="s">
        <v>187</v>
      </c>
    </row>
    <row r="14" spans="1:4" ht="145.5" thickBot="1" x14ac:dyDescent="0.4">
      <c r="A14" s="14">
        <v>10</v>
      </c>
      <c r="B14" s="15" t="s">
        <v>188</v>
      </c>
      <c r="C14" s="17" t="s">
        <v>297</v>
      </c>
      <c r="D14" s="15" t="s">
        <v>189</v>
      </c>
    </row>
    <row r="15" spans="1:4" ht="189" thickBot="1" x14ac:dyDescent="0.4">
      <c r="A15" s="14">
        <v>11</v>
      </c>
      <c r="B15" s="15" t="s">
        <v>298</v>
      </c>
      <c r="C15" s="15" t="s">
        <v>190</v>
      </c>
      <c r="D15" s="15" t="s">
        <v>191</v>
      </c>
    </row>
    <row r="16" spans="1:4" ht="116.5" thickBot="1" x14ac:dyDescent="0.4">
      <c r="A16" s="14">
        <v>12</v>
      </c>
      <c r="B16" s="15" t="s">
        <v>192</v>
      </c>
      <c r="C16" s="17" t="s">
        <v>299</v>
      </c>
      <c r="D16" s="15" t="s">
        <v>193</v>
      </c>
    </row>
    <row r="17" spans="1:4" ht="73" thickBot="1" x14ac:dyDescent="0.4">
      <c r="A17" s="14">
        <v>13</v>
      </c>
      <c r="B17" s="15" t="s">
        <v>194</v>
      </c>
      <c r="C17" s="17" t="s">
        <v>195</v>
      </c>
      <c r="D17" s="15" t="s">
        <v>196</v>
      </c>
    </row>
    <row r="18" spans="1:4" ht="131" thickBot="1" x14ac:dyDescent="0.4">
      <c r="A18" s="14">
        <v>14</v>
      </c>
      <c r="B18" s="15" t="s">
        <v>197</v>
      </c>
      <c r="C18" s="17" t="s">
        <v>300</v>
      </c>
      <c r="D18" s="15" t="s">
        <v>198</v>
      </c>
    </row>
    <row r="19" spans="1:4" ht="90" customHeight="1" thickBot="1" x14ac:dyDescent="0.4">
      <c r="A19" s="14">
        <v>15</v>
      </c>
      <c r="B19" s="15" t="s">
        <v>55</v>
      </c>
      <c r="C19" s="17" t="s">
        <v>199</v>
      </c>
      <c r="D19" s="15" t="s">
        <v>200</v>
      </c>
    </row>
    <row r="20" spans="1:4" ht="15" thickBot="1" x14ac:dyDescent="0.4">
      <c r="A20" s="14">
        <v>16</v>
      </c>
      <c r="B20" s="15" t="s">
        <v>57</v>
      </c>
      <c r="C20" s="17" t="s">
        <v>201</v>
      </c>
      <c r="D20" s="15" t="s">
        <v>202</v>
      </c>
    </row>
    <row r="21" spans="1:4" ht="35" customHeight="1" thickBot="1" x14ac:dyDescent="0.4">
      <c r="A21" s="14">
        <v>17</v>
      </c>
      <c r="B21" s="15" t="s">
        <v>59</v>
      </c>
      <c r="C21" s="17" t="s">
        <v>203</v>
      </c>
      <c r="D21" s="15" t="s">
        <v>204</v>
      </c>
    </row>
    <row r="22" spans="1:4" ht="29.5" thickBot="1" x14ac:dyDescent="0.4">
      <c r="A22" s="14">
        <v>18</v>
      </c>
      <c r="B22" s="15" t="s">
        <v>61</v>
      </c>
      <c r="C22" s="17" t="s">
        <v>205</v>
      </c>
      <c r="D22" s="15" t="s">
        <v>206</v>
      </c>
    </row>
    <row r="23" spans="1:4" ht="160" thickBot="1" x14ac:dyDescent="0.4">
      <c r="A23" s="14">
        <v>19</v>
      </c>
      <c r="B23" s="15" t="s">
        <v>301</v>
      </c>
      <c r="C23" s="15" t="s">
        <v>207</v>
      </c>
      <c r="D23" s="15" t="s">
        <v>208</v>
      </c>
    </row>
    <row r="24" spans="1:4" ht="116.5" thickBot="1" x14ac:dyDescent="0.4">
      <c r="A24" s="14">
        <v>20</v>
      </c>
      <c r="B24" s="15" t="s">
        <v>65</v>
      </c>
      <c r="C24" s="17" t="s">
        <v>302</v>
      </c>
      <c r="D24" s="15" t="s">
        <v>209</v>
      </c>
    </row>
    <row r="25" spans="1:4" ht="58.5" thickBot="1" x14ac:dyDescent="0.4">
      <c r="A25" s="14">
        <v>21</v>
      </c>
      <c r="B25" s="15" t="s">
        <v>67</v>
      </c>
      <c r="C25" s="17" t="s">
        <v>210</v>
      </c>
      <c r="D25" s="15" t="s">
        <v>211</v>
      </c>
    </row>
    <row r="26" spans="1:4" ht="131" thickBot="1" x14ac:dyDescent="0.4">
      <c r="A26" s="14">
        <v>22</v>
      </c>
      <c r="B26" s="15" t="s">
        <v>69</v>
      </c>
      <c r="C26" s="17" t="s">
        <v>212</v>
      </c>
      <c r="D26" s="15" t="s">
        <v>213</v>
      </c>
    </row>
    <row r="27" spans="1:4" ht="131" thickBot="1" x14ac:dyDescent="0.4">
      <c r="A27" s="14">
        <v>23</v>
      </c>
      <c r="B27" s="15" t="s">
        <v>71</v>
      </c>
      <c r="C27" s="17" t="s">
        <v>305</v>
      </c>
      <c r="D27" s="15" t="s">
        <v>214</v>
      </c>
    </row>
    <row r="28" spans="1:4" ht="73" thickBot="1" x14ac:dyDescent="0.4">
      <c r="A28" s="14">
        <v>24</v>
      </c>
      <c r="B28" s="15" t="s">
        <v>73</v>
      </c>
      <c r="C28" s="17" t="s">
        <v>215</v>
      </c>
      <c r="D28" s="15" t="s">
        <v>216</v>
      </c>
    </row>
    <row r="29" spans="1:4" ht="44" thickBot="1" x14ac:dyDescent="0.4">
      <c r="A29" s="14" t="s">
        <v>74</v>
      </c>
      <c r="B29" s="15" t="s">
        <v>75</v>
      </c>
      <c r="C29" s="16" t="s">
        <v>276</v>
      </c>
      <c r="D29" s="16" t="s">
        <v>276</v>
      </c>
    </row>
    <row r="30" spans="1:4" ht="29.5" thickBot="1" x14ac:dyDescent="0.4">
      <c r="A30" s="14">
        <v>26</v>
      </c>
      <c r="B30" s="15" t="s">
        <v>77</v>
      </c>
      <c r="C30" s="16" t="s">
        <v>277</v>
      </c>
      <c r="D30" s="16" t="s">
        <v>277</v>
      </c>
    </row>
    <row r="31" spans="1:4" ht="15" thickBot="1" x14ac:dyDescent="0.4">
      <c r="A31" s="14">
        <v>27</v>
      </c>
      <c r="B31" s="15" t="s">
        <v>217</v>
      </c>
      <c r="C31" s="17" t="s">
        <v>218</v>
      </c>
      <c r="D31" s="15" t="s">
        <v>219</v>
      </c>
    </row>
    <row r="32" spans="1:4" ht="29.5" thickBot="1" x14ac:dyDescent="0.4">
      <c r="A32" s="14">
        <v>28</v>
      </c>
      <c r="B32" s="15" t="s">
        <v>220</v>
      </c>
      <c r="C32" s="17" t="s">
        <v>221</v>
      </c>
      <c r="D32" s="15" t="s">
        <v>222</v>
      </c>
    </row>
    <row r="33" spans="1:4" ht="160" thickBot="1" x14ac:dyDescent="0.4">
      <c r="A33" s="14">
        <v>29</v>
      </c>
      <c r="B33" s="15" t="s">
        <v>83</v>
      </c>
      <c r="C33" s="15"/>
      <c r="D33" s="15"/>
    </row>
    <row r="34" spans="1:4" ht="29.5" thickBot="1" x14ac:dyDescent="0.4">
      <c r="A34" s="14">
        <v>30</v>
      </c>
      <c r="B34" s="15" t="s">
        <v>85</v>
      </c>
      <c r="C34" s="16" t="s">
        <v>278</v>
      </c>
      <c r="D34" s="16" t="s">
        <v>278</v>
      </c>
    </row>
    <row r="35" spans="1:4" ht="15" thickBot="1" x14ac:dyDescent="0.4">
      <c r="A35" s="43" t="s">
        <v>303</v>
      </c>
      <c r="B35" s="44"/>
      <c r="C35" s="44"/>
      <c r="D35" s="45"/>
    </row>
    <row r="36" spans="1:4" ht="73" thickBot="1" x14ac:dyDescent="0.4">
      <c r="A36" s="14">
        <v>31</v>
      </c>
      <c r="B36" s="15" t="s">
        <v>88</v>
      </c>
      <c r="C36" s="16" t="s">
        <v>279</v>
      </c>
      <c r="D36" s="16" t="s">
        <v>279</v>
      </c>
    </row>
    <row r="37" spans="1:4" ht="58.5" thickBot="1" x14ac:dyDescent="0.4">
      <c r="A37" s="14">
        <v>32</v>
      </c>
      <c r="B37" s="15" t="s">
        <v>223</v>
      </c>
      <c r="C37" s="16" t="s">
        <v>280</v>
      </c>
      <c r="D37" s="16" t="s">
        <v>280</v>
      </c>
    </row>
    <row r="38" spans="1:4" ht="58.5" thickBot="1" x14ac:dyDescent="0.4">
      <c r="A38" s="14">
        <v>33</v>
      </c>
      <c r="B38" s="15" t="s">
        <v>224</v>
      </c>
      <c r="C38" s="15" t="s">
        <v>225</v>
      </c>
      <c r="D38" s="15" t="s">
        <v>225</v>
      </c>
    </row>
    <row r="39" spans="1:4" ht="87.5" thickBot="1" x14ac:dyDescent="0.4">
      <c r="A39" s="14">
        <v>34</v>
      </c>
      <c r="B39" s="15" t="s">
        <v>226</v>
      </c>
      <c r="C39" s="15" t="s">
        <v>227</v>
      </c>
      <c r="D39" s="15" t="s">
        <v>227</v>
      </c>
    </row>
    <row r="40" spans="1:4" ht="73" thickBot="1" x14ac:dyDescent="0.4">
      <c r="A40" s="14">
        <v>35</v>
      </c>
      <c r="B40" s="15" t="s">
        <v>228</v>
      </c>
      <c r="C40" s="15" t="s">
        <v>229</v>
      </c>
      <c r="D40" s="15" t="s">
        <v>229</v>
      </c>
    </row>
    <row r="41" spans="1:4" ht="102" thickBot="1" x14ac:dyDescent="0.4">
      <c r="A41" s="14">
        <v>36</v>
      </c>
      <c r="B41" s="15" t="s">
        <v>230</v>
      </c>
      <c r="C41" s="16" t="s">
        <v>281</v>
      </c>
      <c r="D41" s="16" t="s">
        <v>281</v>
      </c>
    </row>
    <row r="42" spans="1:4" ht="102" thickBot="1" x14ac:dyDescent="0.4">
      <c r="A42" s="14">
        <v>37</v>
      </c>
      <c r="B42" s="15" t="s">
        <v>231</v>
      </c>
      <c r="C42" s="15" t="s">
        <v>232</v>
      </c>
      <c r="D42" s="15" t="s">
        <v>232</v>
      </c>
    </row>
    <row r="43" spans="1:4" ht="97" customHeight="1" thickBot="1" x14ac:dyDescent="0.4">
      <c r="A43" s="14">
        <v>38</v>
      </c>
      <c r="B43" s="15" t="s">
        <v>233</v>
      </c>
      <c r="C43" s="15" t="s">
        <v>234</v>
      </c>
      <c r="D43" s="15" t="s">
        <v>234</v>
      </c>
    </row>
    <row r="44" spans="1:4" ht="131" thickBot="1" x14ac:dyDescent="0.4">
      <c r="A44" s="14">
        <v>39</v>
      </c>
      <c r="B44" s="15" t="s">
        <v>235</v>
      </c>
      <c r="C44" s="16" t="s">
        <v>282</v>
      </c>
      <c r="D44" s="16" t="s">
        <v>282</v>
      </c>
    </row>
    <row r="45" spans="1:4" ht="102" thickBot="1" x14ac:dyDescent="0.4">
      <c r="A45" s="14">
        <v>40</v>
      </c>
      <c r="B45" s="15" t="s">
        <v>236</v>
      </c>
      <c r="C45" s="15" t="s">
        <v>237</v>
      </c>
      <c r="D45" s="15" t="s">
        <v>237</v>
      </c>
    </row>
    <row r="46" spans="1:4" ht="131" thickBot="1" x14ac:dyDescent="0.4">
      <c r="A46" s="14">
        <v>41</v>
      </c>
      <c r="B46" s="15" t="s">
        <v>238</v>
      </c>
      <c r="C46" s="15" t="s">
        <v>239</v>
      </c>
      <c r="D46" s="15" t="s">
        <v>239</v>
      </c>
    </row>
    <row r="47" spans="1:4" ht="131" thickBot="1" x14ac:dyDescent="0.4">
      <c r="A47" s="14">
        <v>42</v>
      </c>
      <c r="B47" s="15" t="s">
        <v>240</v>
      </c>
      <c r="C47" s="16" t="s">
        <v>283</v>
      </c>
      <c r="D47" s="16" t="s">
        <v>283</v>
      </c>
    </row>
    <row r="48" spans="1:4" ht="102" thickBot="1" x14ac:dyDescent="0.4">
      <c r="A48" s="14">
        <v>43</v>
      </c>
      <c r="B48" s="15" t="s">
        <v>241</v>
      </c>
      <c r="C48" s="15" t="s">
        <v>242</v>
      </c>
      <c r="D48" s="15" t="s">
        <v>242</v>
      </c>
    </row>
    <row r="49" spans="1:4" ht="131" thickBot="1" x14ac:dyDescent="0.4">
      <c r="A49" s="14">
        <v>44</v>
      </c>
      <c r="B49" s="15" t="s">
        <v>243</v>
      </c>
      <c r="C49" s="15" t="s">
        <v>244</v>
      </c>
      <c r="D49" s="15" t="s">
        <v>244</v>
      </c>
    </row>
    <row r="50" spans="1:4" ht="131" thickBot="1" x14ac:dyDescent="0.4">
      <c r="A50" s="14">
        <v>45</v>
      </c>
      <c r="B50" s="15" t="s">
        <v>245</v>
      </c>
      <c r="C50" s="16" t="s">
        <v>284</v>
      </c>
      <c r="D50" s="16" t="s">
        <v>284</v>
      </c>
    </row>
    <row r="51" spans="1:4" ht="131" thickBot="1" x14ac:dyDescent="0.4">
      <c r="A51" s="14">
        <v>46</v>
      </c>
      <c r="B51" s="15" t="s">
        <v>246</v>
      </c>
      <c r="C51" s="15" t="s">
        <v>247</v>
      </c>
      <c r="D51" s="15" t="s">
        <v>247</v>
      </c>
    </row>
    <row r="52" spans="1:4" ht="145.5" thickBot="1" x14ac:dyDescent="0.4">
      <c r="A52" s="14">
        <v>47</v>
      </c>
      <c r="B52" s="15" t="s">
        <v>248</v>
      </c>
      <c r="C52" s="15" t="s">
        <v>249</v>
      </c>
      <c r="D52" s="15" t="s">
        <v>249</v>
      </c>
    </row>
    <row r="53" spans="1:4" ht="44" thickBot="1" x14ac:dyDescent="0.4">
      <c r="A53" s="14">
        <v>48</v>
      </c>
      <c r="B53" s="15" t="s">
        <v>250</v>
      </c>
      <c r="C53" s="15"/>
      <c r="D53" s="15"/>
    </row>
    <row r="54" spans="1:4" ht="73" thickBot="1" x14ac:dyDescent="0.4">
      <c r="A54" s="14">
        <v>49</v>
      </c>
      <c r="B54" s="15" t="s">
        <v>251</v>
      </c>
      <c r="C54" s="15" t="s">
        <v>244</v>
      </c>
      <c r="D54" s="15" t="s">
        <v>244</v>
      </c>
    </row>
    <row r="55" spans="1:4" ht="73" thickBot="1" x14ac:dyDescent="0.4">
      <c r="A55" s="14">
        <v>50</v>
      </c>
      <c r="B55" s="15" t="s">
        <v>126</v>
      </c>
      <c r="C55" s="16" t="s">
        <v>285</v>
      </c>
      <c r="D55" s="16" t="s">
        <v>285</v>
      </c>
    </row>
    <row r="56" spans="1:4" ht="131" thickBot="1" x14ac:dyDescent="0.4">
      <c r="A56" s="14">
        <v>51</v>
      </c>
      <c r="B56" s="15" t="s">
        <v>252</v>
      </c>
      <c r="C56" s="16" t="s">
        <v>286</v>
      </c>
      <c r="D56" s="16" t="s">
        <v>286</v>
      </c>
    </row>
    <row r="57" spans="1:4" ht="131" thickBot="1" x14ac:dyDescent="0.4">
      <c r="A57" s="14">
        <v>52</v>
      </c>
      <c r="B57" s="15" t="s">
        <v>253</v>
      </c>
      <c r="C57" s="15" t="s">
        <v>254</v>
      </c>
      <c r="D57" s="15" t="s">
        <v>254</v>
      </c>
    </row>
    <row r="58" spans="1:4" ht="160" thickBot="1" x14ac:dyDescent="0.4">
      <c r="A58" s="14">
        <v>53</v>
      </c>
      <c r="B58" s="15" t="s">
        <v>255</v>
      </c>
      <c r="C58" s="15" t="s">
        <v>256</v>
      </c>
      <c r="D58" s="15" t="s">
        <v>256</v>
      </c>
    </row>
    <row r="59" spans="1:4" ht="131" thickBot="1" x14ac:dyDescent="0.4">
      <c r="A59" s="14">
        <v>54</v>
      </c>
      <c r="B59" s="15" t="s">
        <v>257</v>
      </c>
      <c r="C59" s="15" t="s">
        <v>258</v>
      </c>
      <c r="D59" s="15" t="s">
        <v>258</v>
      </c>
    </row>
    <row r="60" spans="1:4" ht="160" thickBot="1" x14ac:dyDescent="0.4">
      <c r="A60" s="14">
        <v>55</v>
      </c>
      <c r="B60" s="15" t="s">
        <v>259</v>
      </c>
      <c r="C60" s="15" t="s">
        <v>256</v>
      </c>
      <c r="D60" s="15" t="s">
        <v>256</v>
      </c>
    </row>
    <row r="61" spans="1:4" ht="102" thickBot="1" x14ac:dyDescent="0.4">
      <c r="A61" s="14">
        <v>56</v>
      </c>
      <c r="B61" s="15" t="s">
        <v>260</v>
      </c>
      <c r="C61" s="16" t="s">
        <v>287</v>
      </c>
      <c r="D61" s="16" t="s">
        <v>287</v>
      </c>
    </row>
    <row r="62" spans="1:4" ht="102" thickBot="1" x14ac:dyDescent="0.4">
      <c r="A62" s="14">
        <v>57</v>
      </c>
      <c r="B62" s="15" t="s">
        <v>261</v>
      </c>
      <c r="C62" s="15" t="s">
        <v>262</v>
      </c>
      <c r="D62" s="15" t="s">
        <v>262</v>
      </c>
    </row>
    <row r="63" spans="1:4" ht="116.5" thickBot="1" x14ac:dyDescent="0.4">
      <c r="A63" s="14">
        <v>58</v>
      </c>
      <c r="B63" s="15" t="s">
        <v>263</v>
      </c>
      <c r="C63" s="15" t="s">
        <v>256</v>
      </c>
      <c r="D63" s="15" t="s">
        <v>256</v>
      </c>
    </row>
    <row r="64" spans="1:4" ht="29.5" thickBot="1" x14ac:dyDescent="0.4">
      <c r="A64" s="14">
        <v>59</v>
      </c>
      <c r="B64" s="15" t="s">
        <v>264</v>
      </c>
      <c r="C64" s="15" t="s">
        <v>265</v>
      </c>
      <c r="D64" s="15" t="s">
        <v>265</v>
      </c>
    </row>
    <row r="65" spans="1:4" ht="145.5" thickBot="1" x14ac:dyDescent="0.4">
      <c r="A65" s="14">
        <v>60</v>
      </c>
      <c r="B65" s="15" t="s">
        <v>266</v>
      </c>
      <c r="C65" s="15" t="s">
        <v>267</v>
      </c>
      <c r="D65" s="15" t="s">
        <v>267</v>
      </c>
    </row>
    <row r="66" spans="1:4" ht="44" thickBot="1" x14ac:dyDescent="0.4">
      <c r="A66" s="14">
        <v>61</v>
      </c>
      <c r="B66" s="15" t="s">
        <v>268</v>
      </c>
      <c r="C66" s="16" t="s">
        <v>288</v>
      </c>
      <c r="D66" s="16" t="s">
        <v>288</v>
      </c>
    </row>
    <row r="67" spans="1:4" ht="44" thickBot="1" x14ac:dyDescent="0.4">
      <c r="A67" s="14">
        <v>62</v>
      </c>
      <c r="B67" s="15" t="s">
        <v>269</v>
      </c>
      <c r="C67" s="15" t="s">
        <v>270</v>
      </c>
      <c r="D67" s="15" t="s">
        <v>270</v>
      </c>
    </row>
    <row r="68" spans="1:4" ht="73" thickBot="1" x14ac:dyDescent="0.4">
      <c r="A68" s="14">
        <v>63</v>
      </c>
      <c r="B68" s="15" t="s">
        <v>271</v>
      </c>
      <c r="C68" s="15" t="s">
        <v>249</v>
      </c>
      <c r="D68" s="15" t="s">
        <v>249</v>
      </c>
    </row>
    <row r="69" spans="1:4" ht="29.5" thickBot="1" x14ac:dyDescent="0.4">
      <c r="A69" s="14">
        <v>64</v>
      </c>
      <c r="B69" s="15" t="s">
        <v>264</v>
      </c>
      <c r="C69" s="15" t="s">
        <v>272</v>
      </c>
      <c r="D69" s="15" t="s">
        <v>272</v>
      </c>
    </row>
    <row r="70" spans="1:4" ht="87.5" thickBot="1" x14ac:dyDescent="0.4">
      <c r="A70" s="14">
        <v>65</v>
      </c>
      <c r="B70" s="15" t="s">
        <v>273</v>
      </c>
      <c r="C70" s="15" t="s">
        <v>249</v>
      </c>
      <c r="D70" s="15" t="s">
        <v>249</v>
      </c>
    </row>
    <row r="71" spans="1:4" ht="44" thickBot="1" x14ac:dyDescent="0.4">
      <c r="A71" s="14">
        <v>66</v>
      </c>
      <c r="B71" s="15" t="s">
        <v>250</v>
      </c>
      <c r="C71" s="15" t="s">
        <v>274</v>
      </c>
      <c r="D71" s="15" t="s">
        <v>274</v>
      </c>
    </row>
    <row r="72" spans="1:4" ht="73" thickBot="1" x14ac:dyDescent="0.4">
      <c r="A72" s="14">
        <v>67</v>
      </c>
      <c r="B72" s="15" t="s">
        <v>251</v>
      </c>
      <c r="C72" s="15" t="s">
        <v>244</v>
      </c>
      <c r="D72" s="15" t="s">
        <v>244</v>
      </c>
    </row>
    <row r="73" spans="1:4" ht="29.5" thickBot="1" x14ac:dyDescent="0.4">
      <c r="A73" s="14">
        <v>68</v>
      </c>
      <c r="B73" s="15" t="s">
        <v>159</v>
      </c>
      <c r="C73" s="16" t="s">
        <v>289</v>
      </c>
      <c r="D73" s="16" t="s">
        <v>289</v>
      </c>
    </row>
    <row r="74" spans="1:4" ht="29.5" thickBot="1" x14ac:dyDescent="0.4">
      <c r="A74" s="14">
        <v>69</v>
      </c>
      <c r="B74" s="15" t="s">
        <v>161</v>
      </c>
      <c r="C74" s="16" t="s">
        <v>290</v>
      </c>
      <c r="D74" s="16" t="s">
        <v>290</v>
      </c>
    </row>
  </sheetData>
  <mergeCells count="5">
    <mergeCell ref="A1:A2"/>
    <mergeCell ref="B1:B2"/>
    <mergeCell ref="C1:D1"/>
    <mergeCell ref="A4:D4"/>
    <mergeCell ref="A35:D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8494-6917-46F4-A70A-5F46A2F5DEDF}">
  <dimension ref="B2:M104"/>
  <sheetViews>
    <sheetView tabSelected="1" topLeftCell="A55" workbookViewId="0">
      <selection activeCell="F55" sqref="F55"/>
    </sheetView>
  </sheetViews>
  <sheetFormatPr defaultRowHeight="14.5" x14ac:dyDescent="0.35"/>
  <cols>
    <col min="1" max="1" width="2" customWidth="1"/>
    <col min="2" max="2" width="2.54296875" customWidth="1"/>
    <col min="3" max="3" width="9" customWidth="1"/>
    <col min="4" max="4" width="46" customWidth="1"/>
    <col min="5" max="5" width="11.26953125" customWidth="1"/>
    <col min="6" max="9" width="18" customWidth="1"/>
    <col min="10" max="13" width="9" customWidth="1"/>
    <col min="257" max="257" width="2" customWidth="1"/>
    <col min="258" max="258" width="2.54296875" customWidth="1"/>
    <col min="259" max="259" width="9" customWidth="1"/>
    <col min="260" max="260" width="24.54296875" customWidth="1"/>
    <col min="261" max="261" width="10.453125" customWidth="1"/>
    <col min="262" max="265" width="18" customWidth="1"/>
    <col min="266" max="269" width="9" customWidth="1"/>
    <col min="513" max="513" width="2" customWidth="1"/>
    <col min="514" max="514" width="2.54296875" customWidth="1"/>
    <col min="515" max="515" width="9" customWidth="1"/>
    <col min="516" max="516" width="24.54296875" customWidth="1"/>
    <col min="517" max="517" width="10.453125" customWidth="1"/>
    <col min="518" max="521" width="18" customWidth="1"/>
    <col min="522" max="525" width="9" customWidth="1"/>
    <col min="769" max="769" width="2" customWidth="1"/>
    <col min="770" max="770" width="2.54296875" customWidth="1"/>
    <col min="771" max="771" width="9" customWidth="1"/>
    <col min="772" max="772" width="24.54296875" customWidth="1"/>
    <col min="773" max="773" width="10.453125" customWidth="1"/>
    <col min="774" max="777" width="18" customWidth="1"/>
    <col min="778" max="781" width="9" customWidth="1"/>
    <col min="1025" max="1025" width="2" customWidth="1"/>
    <col min="1026" max="1026" width="2.54296875" customWidth="1"/>
    <col min="1027" max="1027" width="9" customWidth="1"/>
    <col min="1028" max="1028" width="24.54296875" customWidth="1"/>
    <col min="1029" max="1029" width="10.453125" customWidth="1"/>
    <col min="1030" max="1033" width="18" customWidth="1"/>
    <col min="1034" max="1037" width="9" customWidth="1"/>
    <col min="1281" max="1281" width="2" customWidth="1"/>
    <col min="1282" max="1282" width="2.54296875" customWidth="1"/>
    <col min="1283" max="1283" width="9" customWidth="1"/>
    <col min="1284" max="1284" width="24.54296875" customWidth="1"/>
    <col min="1285" max="1285" width="10.453125" customWidth="1"/>
    <col min="1286" max="1289" width="18" customWidth="1"/>
    <col min="1290" max="1293" width="9" customWidth="1"/>
    <col min="1537" max="1537" width="2" customWidth="1"/>
    <col min="1538" max="1538" width="2.54296875" customWidth="1"/>
    <col min="1539" max="1539" width="9" customWidth="1"/>
    <col min="1540" max="1540" width="24.54296875" customWidth="1"/>
    <col min="1541" max="1541" width="10.453125" customWidth="1"/>
    <col min="1542" max="1545" width="18" customWidth="1"/>
    <col min="1546" max="1549" width="9" customWidth="1"/>
    <col min="1793" max="1793" width="2" customWidth="1"/>
    <col min="1794" max="1794" width="2.54296875" customWidth="1"/>
    <col min="1795" max="1795" width="9" customWidth="1"/>
    <col min="1796" max="1796" width="24.54296875" customWidth="1"/>
    <col min="1797" max="1797" width="10.453125" customWidth="1"/>
    <col min="1798" max="1801" width="18" customWidth="1"/>
    <col min="1802" max="1805" width="9" customWidth="1"/>
    <col min="2049" max="2049" width="2" customWidth="1"/>
    <col min="2050" max="2050" width="2.54296875" customWidth="1"/>
    <col min="2051" max="2051" width="9" customWidth="1"/>
    <col min="2052" max="2052" width="24.54296875" customWidth="1"/>
    <col min="2053" max="2053" width="10.453125" customWidth="1"/>
    <col min="2054" max="2057" width="18" customWidth="1"/>
    <col min="2058" max="2061" width="9" customWidth="1"/>
    <col min="2305" max="2305" width="2" customWidth="1"/>
    <col min="2306" max="2306" width="2.54296875" customWidth="1"/>
    <col min="2307" max="2307" width="9" customWidth="1"/>
    <col min="2308" max="2308" width="24.54296875" customWidth="1"/>
    <col min="2309" max="2309" width="10.453125" customWidth="1"/>
    <col min="2310" max="2313" width="18" customWidth="1"/>
    <col min="2314" max="2317" width="9" customWidth="1"/>
    <col min="2561" max="2561" width="2" customWidth="1"/>
    <col min="2562" max="2562" width="2.54296875" customWidth="1"/>
    <col min="2563" max="2563" width="9" customWidth="1"/>
    <col min="2564" max="2564" width="24.54296875" customWidth="1"/>
    <col min="2565" max="2565" width="10.453125" customWidth="1"/>
    <col min="2566" max="2569" width="18" customWidth="1"/>
    <col min="2570" max="2573" width="9" customWidth="1"/>
    <col min="2817" max="2817" width="2" customWidth="1"/>
    <col min="2818" max="2818" width="2.54296875" customWidth="1"/>
    <col min="2819" max="2819" width="9" customWidth="1"/>
    <col min="2820" max="2820" width="24.54296875" customWidth="1"/>
    <col min="2821" max="2821" width="10.453125" customWidth="1"/>
    <col min="2822" max="2825" width="18" customWidth="1"/>
    <col min="2826" max="2829" width="9" customWidth="1"/>
    <col min="3073" max="3073" width="2" customWidth="1"/>
    <col min="3074" max="3074" width="2.54296875" customWidth="1"/>
    <col min="3075" max="3075" width="9" customWidth="1"/>
    <col min="3076" max="3076" width="24.54296875" customWidth="1"/>
    <col min="3077" max="3077" width="10.453125" customWidth="1"/>
    <col min="3078" max="3081" width="18" customWidth="1"/>
    <col min="3082" max="3085" width="9" customWidth="1"/>
    <col min="3329" max="3329" width="2" customWidth="1"/>
    <col min="3330" max="3330" width="2.54296875" customWidth="1"/>
    <col min="3331" max="3331" width="9" customWidth="1"/>
    <col min="3332" max="3332" width="24.54296875" customWidth="1"/>
    <col min="3333" max="3333" width="10.453125" customWidth="1"/>
    <col min="3334" max="3337" width="18" customWidth="1"/>
    <col min="3338" max="3341" width="9" customWidth="1"/>
    <col min="3585" max="3585" width="2" customWidth="1"/>
    <col min="3586" max="3586" width="2.54296875" customWidth="1"/>
    <col min="3587" max="3587" width="9" customWidth="1"/>
    <col min="3588" max="3588" width="24.54296875" customWidth="1"/>
    <col min="3589" max="3589" width="10.453125" customWidth="1"/>
    <col min="3590" max="3593" width="18" customWidth="1"/>
    <col min="3594" max="3597" width="9" customWidth="1"/>
    <col min="3841" max="3841" width="2" customWidth="1"/>
    <col min="3842" max="3842" width="2.54296875" customWidth="1"/>
    <col min="3843" max="3843" width="9" customWidth="1"/>
    <col min="3844" max="3844" width="24.54296875" customWidth="1"/>
    <col min="3845" max="3845" width="10.453125" customWidth="1"/>
    <col min="3846" max="3849" width="18" customWidth="1"/>
    <col min="3850" max="3853" width="9" customWidth="1"/>
    <col min="4097" max="4097" width="2" customWidth="1"/>
    <col min="4098" max="4098" width="2.54296875" customWidth="1"/>
    <col min="4099" max="4099" width="9" customWidth="1"/>
    <col min="4100" max="4100" width="24.54296875" customWidth="1"/>
    <col min="4101" max="4101" width="10.453125" customWidth="1"/>
    <col min="4102" max="4105" width="18" customWidth="1"/>
    <col min="4106" max="4109" width="9" customWidth="1"/>
    <col min="4353" max="4353" width="2" customWidth="1"/>
    <col min="4354" max="4354" width="2.54296875" customWidth="1"/>
    <col min="4355" max="4355" width="9" customWidth="1"/>
    <col min="4356" max="4356" width="24.54296875" customWidth="1"/>
    <col min="4357" max="4357" width="10.453125" customWidth="1"/>
    <col min="4358" max="4361" width="18" customWidth="1"/>
    <col min="4362" max="4365" width="9" customWidth="1"/>
    <col min="4609" max="4609" width="2" customWidth="1"/>
    <col min="4610" max="4610" width="2.54296875" customWidth="1"/>
    <col min="4611" max="4611" width="9" customWidth="1"/>
    <col min="4612" max="4612" width="24.54296875" customWidth="1"/>
    <col min="4613" max="4613" width="10.453125" customWidth="1"/>
    <col min="4614" max="4617" width="18" customWidth="1"/>
    <col min="4618" max="4621" width="9" customWidth="1"/>
    <col min="4865" max="4865" width="2" customWidth="1"/>
    <col min="4866" max="4866" width="2.54296875" customWidth="1"/>
    <col min="4867" max="4867" width="9" customWidth="1"/>
    <col min="4868" max="4868" width="24.54296875" customWidth="1"/>
    <col min="4869" max="4869" width="10.453125" customWidth="1"/>
    <col min="4870" max="4873" width="18" customWidth="1"/>
    <col min="4874" max="4877" width="9" customWidth="1"/>
    <col min="5121" max="5121" width="2" customWidth="1"/>
    <col min="5122" max="5122" width="2.54296875" customWidth="1"/>
    <col min="5123" max="5123" width="9" customWidth="1"/>
    <col min="5124" max="5124" width="24.54296875" customWidth="1"/>
    <col min="5125" max="5125" width="10.453125" customWidth="1"/>
    <col min="5126" max="5129" width="18" customWidth="1"/>
    <col min="5130" max="5133" width="9" customWidth="1"/>
    <col min="5377" max="5377" width="2" customWidth="1"/>
    <col min="5378" max="5378" width="2.54296875" customWidth="1"/>
    <col min="5379" max="5379" width="9" customWidth="1"/>
    <col min="5380" max="5380" width="24.54296875" customWidth="1"/>
    <col min="5381" max="5381" width="10.453125" customWidth="1"/>
    <col min="5382" max="5385" width="18" customWidth="1"/>
    <col min="5386" max="5389" width="9" customWidth="1"/>
    <col min="5633" max="5633" width="2" customWidth="1"/>
    <col min="5634" max="5634" width="2.54296875" customWidth="1"/>
    <col min="5635" max="5635" width="9" customWidth="1"/>
    <col min="5636" max="5636" width="24.54296875" customWidth="1"/>
    <col min="5637" max="5637" width="10.453125" customWidth="1"/>
    <col min="5638" max="5641" width="18" customWidth="1"/>
    <col min="5642" max="5645" width="9" customWidth="1"/>
    <col min="5889" max="5889" width="2" customWidth="1"/>
    <col min="5890" max="5890" width="2.54296875" customWidth="1"/>
    <col min="5891" max="5891" width="9" customWidth="1"/>
    <col min="5892" max="5892" width="24.54296875" customWidth="1"/>
    <col min="5893" max="5893" width="10.453125" customWidth="1"/>
    <col min="5894" max="5897" width="18" customWidth="1"/>
    <col min="5898" max="5901" width="9" customWidth="1"/>
    <col min="6145" max="6145" width="2" customWidth="1"/>
    <col min="6146" max="6146" width="2.54296875" customWidth="1"/>
    <col min="6147" max="6147" width="9" customWidth="1"/>
    <col min="6148" max="6148" width="24.54296875" customWidth="1"/>
    <col min="6149" max="6149" width="10.453125" customWidth="1"/>
    <col min="6150" max="6153" width="18" customWidth="1"/>
    <col min="6154" max="6157" width="9" customWidth="1"/>
    <col min="6401" max="6401" width="2" customWidth="1"/>
    <col min="6402" max="6402" width="2.54296875" customWidth="1"/>
    <col min="6403" max="6403" width="9" customWidth="1"/>
    <col min="6404" max="6404" width="24.54296875" customWidth="1"/>
    <col min="6405" max="6405" width="10.453125" customWidth="1"/>
    <col min="6406" max="6409" width="18" customWidth="1"/>
    <col min="6410" max="6413" width="9" customWidth="1"/>
    <col min="6657" max="6657" width="2" customWidth="1"/>
    <col min="6658" max="6658" width="2.54296875" customWidth="1"/>
    <col min="6659" max="6659" width="9" customWidth="1"/>
    <col min="6660" max="6660" width="24.54296875" customWidth="1"/>
    <col min="6661" max="6661" width="10.453125" customWidth="1"/>
    <col min="6662" max="6665" width="18" customWidth="1"/>
    <col min="6666" max="6669" width="9" customWidth="1"/>
    <col min="6913" max="6913" width="2" customWidth="1"/>
    <col min="6914" max="6914" width="2.54296875" customWidth="1"/>
    <col min="6915" max="6915" width="9" customWidth="1"/>
    <col min="6916" max="6916" width="24.54296875" customWidth="1"/>
    <col min="6917" max="6917" width="10.453125" customWidth="1"/>
    <col min="6918" max="6921" width="18" customWidth="1"/>
    <col min="6922" max="6925" width="9" customWidth="1"/>
    <col min="7169" max="7169" width="2" customWidth="1"/>
    <col min="7170" max="7170" width="2.54296875" customWidth="1"/>
    <col min="7171" max="7171" width="9" customWidth="1"/>
    <col min="7172" max="7172" width="24.54296875" customWidth="1"/>
    <col min="7173" max="7173" width="10.453125" customWidth="1"/>
    <col min="7174" max="7177" width="18" customWidth="1"/>
    <col min="7178" max="7181" width="9" customWidth="1"/>
    <col min="7425" max="7425" width="2" customWidth="1"/>
    <col min="7426" max="7426" width="2.54296875" customWidth="1"/>
    <col min="7427" max="7427" width="9" customWidth="1"/>
    <col min="7428" max="7428" width="24.54296875" customWidth="1"/>
    <col min="7429" max="7429" width="10.453125" customWidth="1"/>
    <col min="7430" max="7433" width="18" customWidth="1"/>
    <col min="7434" max="7437" width="9" customWidth="1"/>
    <col min="7681" max="7681" width="2" customWidth="1"/>
    <col min="7682" max="7682" width="2.54296875" customWidth="1"/>
    <col min="7683" max="7683" width="9" customWidth="1"/>
    <col min="7684" max="7684" width="24.54296875" customWidth="1"/>
    <col min="7685" max="7685" width="10.453125" customWidth="1"/>
    <col min="7686" max="7689" width="18" customWidth="1"/>
    <col min="7690" max="7693" width="9" customWidth="1"/>
    <col min="7937" max="7937" width="2" customWidth="1"/>
    <col min="7938" max="7938" width="2.54296875" customWidth="1"/>
    <col min="7939" max="7939" width="9" customWidth="1"/>
    <col min="7940" max="7940" width="24.54296875" customWidth="1"/>
    <col min="7941" max="7941" width="10.453125" customWidth="1"/>
    <col min="7942" max="7945" width="18" customWidth="1"/>
    <col min="7946" max="7949" width="9" customWidth="1"/>
    <col min="8193" max="8193" width="2" customWidth="1"/>
    <col min="8194" max="8194" width="2.54296875" customWidth="1"/>
    <col min="8195" max="8195" width="9" customWidth="1"/>
    <col min="8196" max="8196" width="24.54296875" customWidth="1"/>
    <col min="8197" max="8197" width="10.453125" customWidth="1"/>
    <col min="8198" max="8201" width="18" customWidth="1"/>
    <col min="8202" max="8205" width="9" customWidth="1"/>
    <col min="8449" max="8449" width="2" customWidth="1"/>
    <col min="8450" max="8450" width="2.54296875" customWidth="1"/>
    <col min="8451" max="8451" width="9" customWidth="1"/>
    <col min="8452" max="8452" width="24.54296875" customWidth="1"/>
    <col min="8453" max="8453" width="10.453125" customWidth="1"/>
    <col min="8454" max="8457" width="18" customWidth="1"/>
    <col min="8458" max="8461" width="9" customWidth="1"/>
    <col min="8705" max="8705" width="2" customWidth="1"/>
    <col min="8706" max="8706" width="2.54296875" customWidth="1"/>
    <col min="8707" max="8707" width="9" customWidth="1"/>
    <col min="8708" max="8708" width="24.54296875" customWidth="1"/>
    <col min="8709" max="8709" width="10.453125" customWidth="1"/>
    <col min="8710" max="8713" width="18" customWidth="1"/>
    <col min="8714" max="8717" width="9" customWidth="1"/>
    <col min="8961" max="8961" width="2" customWidth="1"/>
    <col min="8962" max="8962" width="2.54296875" customWidth="1"/>
    <col min="8963" max="8963" width="9" customWidth="1"/>
    <col min="8964" max="8964" width="24.54296875" customWidth="1"/>
    <col min="8965" max="8965" width="10.453125" customWidth="1"/>
    <col min="8966" max="8969" width="18" customWidth="1"/>
    <col min="8970" max="8973" width="9" customWidth="1"/>
    <col min="9217" max="9217" width="2" customWidth="1"/>
    <col min="9218" max="9218" width="2.54296875" customWidth="1"/>
    <col min="9219" max="9219" width="9" customWidth="1"/>
    <col min="9220" max="9220" width="24.54296875" customWidth="1"/>
    <col min="9221" max="9221" width="10.453125" customWidth="1"/>
    <col min="9222" max="9225" width="18" customWidth="1"/>
    <col min="9226" max="9229" width="9" customWidth="1"/>
    <col min="9473" max="9473" width="2" customWidth="1"/>
    <col min="9474" max="9474" width="2.54296875" customWidth="1"/>
    <col min="9475" max="9475" width="9" customWidth="1"/>
    <col min="9476" max="9476" width="24.54296875" customWidth="1"/>
    <col min="9477" max="9477" width="10.453125" customWidth="1"/>
    <col min="9478" max="9481" width="18" customWidth="1"/>
    <col min="9482" max="9485" width="9" customWidth="1"/>
    <col min="9729" max="9729" width="2" customWidth="1"/>
    <col min="9730" max="9730" width="2.54296875" customWidth="1"/>
    <col min="9731" max="9731" width="9" customWidth="1"/>
    <col min="9732" max="9732" width="24.54296875" customWidth="1"/>
    <col min="9733" max="9733" width="10.453125" customWidth="1"/>
    <col min="9734" max="9737" width="18" customWidth="1"/>
    <col min="9738" max="9741" width="9" customWidth="1"/>
    <col min="9985" max="9985" width="2" customWidth="1"/>
    <col min="9986" max="9986" width="2.54296875" customWidth="1"/>
    <col min="9987" max="9987" width="9" customWidth="1"/>
    <col min="9988" max="9988" width="24.54296875" customWidth="1"/>
    <col min="9989" max="9989" width="10.453125" customWidth="1"/>
    <col min="9990" max="9993" width="18" customWidth="1"/>
    <col min="9994" max="9997" width="9" customWidth="1"/>
    <col min="10241" max="10241" width="2" customWidth="1"/>
    <col min="10242" max="10242" width="2.54296875" customWidth="1"/>
    <col min="10243" max="10243" width="9" customWidth="1"/>
    <col min="10244" max="10244" width="24.54296875" customWidth="1"/>
    <col min="10245" max="10245" width="10.453125" customWidth="1"/>
    <col min="10246" max="10249" width="18" customWidth="1"/>
    <col min="10250" max="10253" width="9" customWidth="1"/>
    <col min="10497" max="10497" width="2" customWidth="1"/>
    <col min="10498" max="10498" width="2.54296875" customWidth="1"/>
    <col min="10499" max="10499" width="9" customWidth="1"/>
    <col min="10500" max="10500" width="24.54296875" customWidth="1"/>
    <col min="10501" max="10501" width="10.453125" customWidth="1"/>
    <col min="10502" max="10505" width="18" customWidth="1"/>
    <col min="10506" max="10509" width="9" customWidth="1"/>
    <col min="10753" max="10753" width="2" customWidth="1"/>
    <col min="10754" max="10754" width="2.54296875" customWidth="1"/>
    <col min="10755" max="10755" width="9" customWidth="1"/>
    <col min="10756" max="10756" width="24.54296875" customWidth="1"/>
    <col min="10757" max="10757" width="10.453125" customWidth="1"/>
    <col min="10758" max="10761" width="18" customWidth="1"/>
    <col min="10762" max="10765" width="9" customWidth="1"/>
    <col min="11009" max="11009" width="2" customWidth="1"/>
    <col min="11010" max="11010" width="2.54296875" customWidth="1"/>
    <col min="11011" max="11011" width="9" customWidth="1"/>
    <col min="11012" max="11012" width="24.54296875" customWidth="1"/>
    <col min="11013" max="11013" width="10.453125" customWidth="1"/>
    <col min="11014" max="11017" width="18" customWidth="1"/>
    <col min="11018" max="11021" width="9" customWidth="1"/>
    <col min="11265" max="11265" width="2" customWidth="1"/>
    <col min="11266" max="11266" width="2.54296875" customWidth="1"/>
    <col min="11267" max="11267" width="9" customWidth="1"/>
    <col min="11268" max="11268" width="24.54296875" customWidth="1"/>
    <col min="11269" max="11269" width="10.453125" customWidth="1"/>
    <col min="11270" max="11273" width="18" customWidth="1"/>
    <col min="11274" max="11277" width="9" customWidth="1"/>
    <col min="11521" max="11521" width="2" customWidth="1"/>
    <col min="11522" max="11522" width="2.54296875" customWidth="1"/>
    <col min="11523" max="11523" width="9" customWidth="1"/>
    <col min="11524" max="11524" width="24.54296875" customWidth="1"/>
    <col min="11525" max="11525" width="10.453125" customWidth="1"/>
    <col min="11526" max="11529" width="18" customWidth="1"/>
    <col min="11530" max="11533" width="9" customWidth="1"/>
    <col min="11777" max="11777" width="2" customWidth="1"/>
    <col min="11778" max="11778" width="2.54296875" customWidth="1"/>
    <col min="11779" max="11779" width="9" customWidth="1"/>
    <col min="11780" max="11780" width="24.54296875" customWidth="1"/>
    <col min="11781" max="11781" width="10.453125" customWidth="1"/>
    <col min="11782" max="11785" width="18" customWidth="1"/>
    <col min="11786" max="11789" width="9" customWidth="1"/>
    <col min="12033" max="12033" width="2" customWidth="1"/>
    <col min="12034" max="12034" width="2.54296875" customWidth="1"/>
    <col min="12035" max="12035" width="9" customWidth="1"/>
    <col min="12036" max="12036" width="24.54296875" customWidth="1"/>
    <col min="12037" max="12037" width="10.453125" customWidth="1"/>
    <col min="12038" max="12041" width="18" customWidth="1"/>
    <col min="12042" max="12045" width="9" customWidth="1"/>
    <col min="12289" max="12289" width="2" customWidth="1"/>
    <col min="12290" max="12290" width="2.54296875" customWidth="1"/>
    <col min="12291" max="12291" width="9" customWidth="1"/>
    <col min="12292" max="12292" width="24.54296875" customWidth="1"/>
    <col min="12293" max="12293" width="10.453125" customWidth="1"/>
    <col min="12294" max="12297" width="18" customWidth="1"/>
    <col min="12298" max="12301" width="9" customWidth="1"/>
    <col min="12545" max="12545" width="2" customWidth="1"/>
    <col min="12546" max="12546" width="2.54296875" customWidth="1"/>
    <col min="12547" max="12547" width="9" customWidth="1"/>
    <col min="12548" max="12548" width="24.54296875" customWidth="1"/>
    <col min="12549" max="12549" width="10.453125" customWidth="1"/>
    <col min="12550" max="12553" width="18" customWidth="1"/>
    <col min="12554" max="12557" width="9" customWidth="1"/>
    <col min="12801" max="12801" width="2" customWidth="1"/>
    <col min="12802" max="12802" width="2.54296875" customWidth="1"/>
    <col min="12803" max="12803" width="9" customWidth="1"/>
    <col min="12804" max="12804" width="24.54296875" customWidth="1"/>
    <col min="12805" max="12805" width="10.453125" customWidth="1"/>
    <col min="12806" max="12809" width="18" customWidth="1"/>
    <col min="12810" max="12813" width="9" customWidth="1"/>
    <col min="13057" max="13057" width="2" customWidth="1"/>
    <col min="13058" max="13058" width="2.54296875" customWidth="1"/>
    <col min="13059" max="13059" width="9" customWidth="1"/>
    <col min="13060" max="13060" width="24.54296875" customWidth="1"/>
    <col min="13061" max="13061" width="10.453125" customWidth="1"/>
    <col min="13062" max="13065" width="18" customWidth="1"/>
    <col min="13066" max="13069" width="9" customWidth="1"/>
    <col min="13313" max="13313" width="2" customWidth="1"/>
    <col min="13314" max="13314" width="2.54296875" customWidth="1"/>
    <col min="13315" max="13315" width="9" customWidth="1"/>
    <col min="13316" max="13316" width="24.54296875" customWidth="1"/>
    <col min="13317" max="13317" width="10.453125" customWidth="1"/>
    <col min="13318" max="13321" width="18" customWidth="1"/>
    <col min="13322" max="13325" width="9" customWidth="1"/>
    <col min="13569" max="13569" width="2" customWidth="1"/>
    <col min="13570" max="13570" width="2.54296875" customWidth="1"/>
    <col min="13571" max="13571" width="9" customWidth="1"/>
    <col min="13572" max="13572" width="24.54296875" customWidth="1"/>
    <col min="13573" max="13573" width="10.453125" customWidth="1"/>
    <col min="13574" max="13577" width="18" customWidth="1"/>
    <col min="13578" max="13581" width="9" customWidth="1"/>
    <col min="13825" max="13825" width="2" customWidth="1"/>
    <col min="13826" max="13826" width="2.54296875" customWidth="1"/>
    <col min="13827" max="13827" width="9" customWidth="1"/>
    <col min="13828" max="13828" width="24.54296875" customWidth="1"/>
    <col min="13829" max="13829" width="10.453125" customWidth="1"/>
    <col min="13830" max="13833" width="18" customWidth="1"/>
    <col min="13834" max="13837" width="9" customWidth="1"/>
    <col min="14081" max="14081" width="2" customWidth="1"/>
    <col min="14082" max="14082" width="2.54296875" customWidth="1"/>
    <col min="14083" max="14083" width="9" customWidth="1"/>
    <col min="14084" max="14084" width="24.54296875" customWidth="1"/>
    <col min="14085" max="14085" width="10.453125" customWidth="1"/>
    <col min="14086" max="14089" width="18" customWidth="1"/>
    <col min="14090" max="14093" width="9" customWidth="1"/>
    <col min="14337" max="14337" width="2" customWidth="1"/>
    <col min="14338" max="14338" width="2.54296875" customWidth="1"/>
    <col min="14339" max="14339" width="9" customWidth="1"/>
    <col min="14340" max="14340" width="24.54296875" customWidth="1"/>
    <col min="14341" max="14341" width="10.453125" customWidth="1"/>
    <col min="14342" max="14345" width="18" customWidth="1"/>
    <col min="14346" max="14349" width="9" customWidth="1"/>
    <col min="14593" max="14593" width="2" customWidth="1"/>
    <col min="14594" max="14594" width="2.54296875" customWidth="1"/>
    <col min="14595" max="14595" width="9" customWidth="1"/>
    <col min="14596" max="14596" width="24.54296875" customWidth="1"/>
    <col min="14597" max="14597" width="10.453125" customWidth="1"/>
    <col min="14598" max="14601" width="18" customWidth="1"/>
    <col min="14602" max="14605" width="9" customWidth="1"/>
    <col min="14849" max="14849" width="2" customWidth="1"/>
    <col min="14850" max="14850" width="2.54296875" customWidth="1"/>
    <col min="14851" max="14851" width="9" customWidth="1"/>
    <col min="14852" max="14852" width="24.54296875" customWidth="1"/>
    <col min="14853" max="14853" width="10.453125" customWidth="1"/>
    <col min="14854" max="14857" width="18" customWidth="1"/>
    <col min="14858" max="14861" width="9" customWidth="1"/>
    <col min="15105" max="15105" width="2" customWidth="1"/>
    <col min="15106" max="15106" width="2.54296875" customWidth="1"/>
    <col min="15107" max="15107" width="9" customWidth="1"/>
    <col min="15108" max="15108" width="24.54296875" customWidth="1"/>
    <col min="15109" max="15109" width="10.453125" customWidth="1"/>
    <col min="15110" max="15113" width="18" customWidth="1"/>
    <col min="15114" max="15117" width="9" customWidth="1"/>
    <col min="15361" max="15361" width="2" customWidth="1"/>
    <col min="15362" max="15362" width="2.54296875" customWidth="1"/>
    <col min="15363" max="15363" width="9" customWidth="1"/>
    <col min="15364" max="15364" width="24.54296875" customWidth="1"/>
    <col min="15365" max="15365" width="10.453125" customWidth="1"/>
    <col min="15366" max="15369" width="18" customWidth="1"/>
    <col min="15370" max="15373" width="9" customWidth="1"/>
    <col min="15617" max="15617" width="2" customWidth="1"/>
    <col min="15618" max="15618" width="2.54296875" customWidth="1"/>
    <col min="15619" max="15619" width="9" customWidth="1"/>
    <col min="15620" max="15620" width="24.54296875" customWidth="1"/>
    <col min="15621" max="15621" width="10.453125" customWidth="1"/>
    <col min="15622" max="15625" width="18" customWidth="1"/>
    <col min="15626" max="15629" width="9" customWidth="1"/>
    <col min="15873" max="15873" width="2" customWidth="1"/>
    <col min="15874" max="15874" width="2.54296875" customWidth="1"/>
    <col min="15875" max="15875" width="9" customWidth="1"/>
    <col min="15876" max="15876" width="24.54296875" customWidth="1"/>
    <col min="15877" max="15877" width="10.453125" customWidth="1"/>
    <col min="15878" max="15881" width="18" customWidth="1"/>
    <col min="15882" max="15885" width="9" customWidth="1"/>
    <col min="16129" max="16129" width="2" customWidth="1"/>
    <col min="16130" max="16130" width="2.54296875" customWidth="1"/>
    <col min="16131" max="16131" width="9" customWidth="1"/>
    <col min="16132" max="16132" width="24.54296875" customWidth="1"/>
    <col min="16133" max="16133" width="10.453125" customWidth="1"/>
    <col min="16134" max="16137" width="18" customWidth="1"/>
    <col min="16138" max="16141" width="9" customWidth="1"/>
  </cols>
  <sheetData>
    <row r="2" spans="2:13" x14ac:dyDescent="0.35">
      <c r="B2" s="27" t="s">
        <v>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2:13" x14ac:dyDescent="0.35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2:13" x14ac:dyDescent="0.35">
      <c r="B4" s="28" t="s">
        <v>1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2:13" x14ac:dyDescent="0.35"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2:13" x14ac:dyDescent="0.35">
      <c r="B6" s="29" t="s">
        <v>2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</row>
    <row r="11" spans="2:13" x14ac:dyDescent="0.35">
      <c r="E11" s="30" t="s">
        <v>3</v>
      </c>
      <c r="F11" s="32" t="s">
        <v>4</v>
      </c>
      <c r="G11" s="32"/>
      <c r="H11" s="32"/>
    </row>
    <row r="12" spans="2:13" x14ac:dyDescent="0.35">
      <c r="E12" s="31"/>
      <c r="F12" s="1" t="s">
        <v>5</v>
      </c>
      <c r="G12" s="1" t="s">
        <v>6</v>
      </c>
      <c r="H12" s="1" t="s">
        <v>7</v>
      </c>
    </row>
    <row r="13" spans="2:13" x14ac:dyDescent="0.35">
      <c r="E13" s="1" t="s">
        <v>8</v>
      </c>
      <c r="F13" s="1" t="s">
        <v>9</v>
      </c>
      <c r="G13" s="1" t="s">
        <v>10</v>
      </c>
      <c r="H13" s="1" t="s">
        <v>11</v>
      </c>
    </row>
    <row r="16" spans="2:13" x14ac:dyDescent="0.35">
      <c r="C16" s="33" t="s">
        <v>12</v>
      </c>
      <c r="D16" s="33"/>
      <c r="E16" s="33"/>
      <c r="F16" s="33"/>
      <c r="G16" s="33"/>
      <c r="H16" s="33"/>
    </row>
    <row r="17" spans="3:9" x14ac:dyDescent="0.35">
      <c r="C17" s="46" t="s">
        <v>13</v>
      </c>
      <c r="D17" s="46"/>
      <c r="E17" s="46"/>
      <c r="F17" s="46"/>
      <c r="G17" s="46"/>
      <c r="H17" s="46"/>
    </row>
    <row r="19" spans="3:9" x14ac:dyDescent="0.35">
      <c r="C19" s="34" t="s">
        <v>14</v>
      </c>
      <c r="D19" s="34"/>
      <c r="E19" s="34"/>
      <c r="F19" s="34"/>
      <c r="G19" s="34"/>
      <c r="H19" s="34"/>
    </row>
    <row r="20" spans="3:9" x14ac:dyDescent="0.35">
      <c r="C20" s="35" t="s">
        <v>15</v>
      </c>
      <c r="D20" s="35"/>
      <c r="E20" s="35"/>
      <c r="F20" s="35"/>
      <c r="G20" s="35"/>
      <c r="H20" s="35"/>
    </row>
    <row r="22" spans="3:9" x14ac:dyDescent="0.35">
      <c r="C22" s="34" t="s">
        <v>16</v>
      </c>
      <c r="D22" s="34"/>
      <c r="E22" s="34"/>
      <c r="F22" s="34"/>
      <c r="G22" s="34"/>
      <c r="H22" s="34"/>
    </row>
    <row r="23" spans="3:9" x14ac:dyDescent="0.35">
      <c r="C23" s="35" t="s">
        <v>17</v>
      </c>
      <c r="D23" s="35"/>
      <c r="E23" s="35"/>
      <c r="F23" s="35"/>
      <c r="G23" s="35"/>
      <c r="H23" s="35"/>
    </row>
    <row r="26" spans="3:9" ht="43.5" x14ac:dyDescent="0.35"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23</v>
      </c>
    </row>
    <row r="27" spans="3:9" x14ac:dyDescent="0.35">
      <c r="C27" s="3" t="s">
        <v>24</v>
      </c>
      <c r="D27" s="3" t="s">
        <v>25</v>
      </c>
      <c r="E27" s="3" t="s">
        <v>26</v>
      </c>
      <c r="F27" s="3" t="s">
        <v>27</v>
      </c>
      <c r="G27" s="3" t="s">
        <v>28</v>
      </c>
      <c r="H27" s="3" t="s">
        <v>29</v>
      </c>
      <c r="I27" s="3" t="s">
        <v>30</v>
      </c>
    </row>
    <row r="28" spans="3:9" x14ac:dyDescent="0.35">
      <c r="C28" s="26" t="s">
        <v>31</v>
      </c>
      <c r="D28" s="26"/>
      <c r="E28" s="26"/>
      <c r="F28" s="26"/>
      <c r="G28" s="26"/>
      <c r="H28" s="26"/>
      <c r="I28" s="26"/>
    </row>
    <row r="29" spans="3:9" ht="43.5" x14ac:dyDescent="0.35">
      <c r="C29" s="1" t="s">
        <v>24</v>
      </c>
      <c r="D29" s="4" t="s">
        <v>32</v>
      </c>
      <c r="E29" s="5"/>
      <c r="F29" s="21">
        <f>F30+F31+F32+F33+F34+F35+F36+F37+F38+F39+F40+F41+F42</f>
        <v>24882572.270000003</v>
      </c>
      <c r="G29" s="6" t="s">
        <v>306</v>
      </c>
      <c r="H29" s="7" t="s">
        <v>33</v>
      </c>
      <c r="I29" s="7" t="s">
        <v>33</v>
      </c>
    </row>
    <row r="30" spans="3:9" ht="87" x14ac:dyDescent="0.35">
      <c r="C30" s="1" t="s">
        <v>25</v>
      </c>
      <c r="D30" s="4" t="s">
        <v>34</v>
      </c>
      <c r="E30" s="5"/>
      <c r="F30" s="18">
        <f>13239193.99-5084233.36-1791.97</f>
        <v>8153168.6600000001</v>
      </c>
      <c r="G30" s="7" t="s">
        <v>306</v>
      </c>
      <c r="H30" s="7" t="s">
        <v>33</v>
      </c>
      <c r="I30" s="7" t="s">
        <v>33</v>
      </c>
    </row>
    <row r="31" spans="3:9" ht="72.5" x14ac:dyDescent="0.35">
      <c r="C31" s="2" t="s">
        <v>26</v>
      </c>
      <c r="D31" s="4" t="s">
        <v>35</v>
      </c>
      <c r="E31" s="8"/>
      <c r="F31" s="19">
        <v>0</v>
      </c>
      <c r="G31" s="10" t="s">
        <v>306</v>
      </c>
      <c r="H31" s="10" t="s">
        <v>33</v>
      </c>
      <c r="I31" s="10" t="s">
        <v>33</v>
      </c>
    </row>
    <row r="32" spans="3:9" x14ac:dyDescent="0.35">
      <c r="C32" s="2" t="s">
        <v>27</v>
      </c>
      <c r="D32" s="4" t="s">
        <v>36</v>
      </c>
      <c r="E32" s="8"/>
      <c r="F32" s="20">
        <f>52484304.66-206605.3-3887.54-60962.66</f>
        <v>52212849.160000004</v>
      </c>
      <c r="G32" s="9" t="s">
        <v>306</v>
      </c>
      <c r="H32" s="10" t="s">
        <v>33</v>
      </c>
      <c r="I32" s="10" t="s">
        <v>33</v>
      </c>
    </row>
    <row r="33" spans="3:9" ht="43.5" x14ac:dyDescent="0.35">
      <c r="C33" s="2" t="s">
        <v>28</v>
      </c>
      <c r="D33" s="4" t="s">
        <v>37</v>
      </c>
      <c r="E33" s="8"/>
      <c r="F33" s="19">
        <v>0</v>
      </c>
      <c r="G33" s="10" t="s">
        <v>306</v>
      </c>
      <c r="H33" s="10" t="s">
        <v>33</v>
      </c>
      <c r="I33" s="10" t="s">
        <v>33</v>
      </c>
    </row>
    <row r="34" spans="3:9" ht="58" x14ac:dyDescent="0.35">
      <c r="C34" s="2" t="s">
        <v>29</v>
      </c>
      <c r="D34" s="4" t="s">
        <v>38</v>
      </c>
      <c r="E34" s="8"/>
      <c r="F34" s="10">
        <v>0</v>
      </c>
      <c r="G34" s="10" t="s">
        <v>306</v>
      </c>
      <c r="H34" s="10" t="s">
        <v>33</v>
      </c>
      <c r="I34" s="10" t="s">
        <v>33</v>
      </c>
    </row>
    <row r="35" spans="3:9" ht="58" x14ac:dyDescent="0.35">
      <c r="C35" s="2" t="s">
        <v>30</v>
      </c>
      <c r="D35" s="4" t="s">
        <v>39</v>
      </c>
      <c r="E35" s="8"/>
      <c r="F35" s="10">
        <v>0</v>
      </c>
      <c r="G35" s="10" t="s">
        <v>306</v>
      </c>
      <c r="H35" s="10" t="s">
        <v>33</v>
      </c>
      <c r="I35" s="10" t="s">
        <v>33</v>
      </c>
    </row>
    <row r="36" spans="3:9" ht="58" x14ac:dyDescent="0.35">
      <c r="C36" s="2" t="s">
        <v>40</v>
      </c>
      <c r="D36" s="4" t="s">
        <v>41</v>
      </c>
      <c r="E36" s="8"/>
      <c r="F36" s="10">
        <v>0</v>
      </c>
      <c r="G36" s="10" t="s">
        <v>306</v>
      </c>
      <c r="H36" s="10" t="s">
        <v>33</v>
      </c>
      <c r="I36" s="10" t="s">
        <v>33</v>
      </c>
    </row>
    <row r="37" spans="3:9" ht="101.5" x14ac:dyDescent="0.35">
      <c r="C37" s="2" t="s">
        <v>42</v>
      </c>
      <c r="D37" s="4" t="s">
        <v>43</v>
      </c>
      <c r="E37" s="8"/>
      <c r="F37" s="10">
        <v>0</v>
      </c>
      <c r="G37" s="10" t="s">
        <v>306</v>
      </c>
      <c r="H37" s="10" t="s">
        <v>33</v>
      </c>
      <c r="I37" s="10" t="s">
        <v>33</v>
      </c>
    </row>
    <row r="38" spans="3:9" ht="72.5" x14ac:dyDescent="0.35">
      <c r="C38" s="2" t="s">
        <v>44</v>
      </c>
      <c r="D38" s="4" t="s">
        <v>45</v>
      </c>
      <c r="E38" s="8"/>
      <c r="F38" s="20">
        <f>891.25+244.28</f>
        <v>1135.53</v>
      </c>
      <c r="G38" s="10" t="s">
        <v>306</v>
      </c>
      <c r="H38" s="10" t="s">
        <v>33</v>
      </c>
      <c r="I38" s="10" t="s">
        <v>33</v>
      </c>
    </row>
    <row r="39" spans="3:9" ht="87" x14ac:dyDescent="0.35">
      <c r="C39" s="2" t="s">
        <v>46</v>
      </c>
      <c r="D39" s="4" t="s">
        <v>47</v>
      </c>
      <c r="E39" s="8"/>
      <c r="F39" s="10">
        <v>0</v>
      </c>
      <c r="G39" s="10" t="s">
        <v>306</v>
      </c>
      <c r="H39" s="10" t="s">
        <v>33</v>
      </c>
      <c r="I39" s="10" t="s">
        <v>33</v>
      </c>
    </row>
    <row r="40" spans="3:9" ht="43.5" x14ac:dyDescent="0.35">
      <c r="C40" s="2" t="s">
        <v>48</v>
      </c>
      <c r="D40" s="4" t="s">
        <v>49</v>
      </c>
      <c r="E40" s="8"/>
      <c r="F40" s="10">
        <v>0</v>
      </c>
      <c r="G40" s="10" t="s">
        <v>306</v>
      </c>
      <c r="H40" s="10" t="s">
        <v>33</v>
      </c>
      <c r="I40" s="10" t="s">
        <v>33</v>
      </c>
    </row>
    <row r="41" spans="3:9" ht="43.5" x14ac:dyDescent="0.35">
      <c r="C41" s="2" t="s">
        <v>50</v>
      </c>
      <c r="D41" s="4" t="s">
        <v>51</v>
      </c>
      <c r="E41" s="8"/>
      <c r="F41" s="20">
        <f>1467908.94-36952490.02</f>
        <v>-35484581.080000006</v>
      </c>
      <c r="G41" s="10" t="s">
        <v>306</v>
      </c>
      <c r="H41" s="10" t="s">
        <v>33</v>
      </c>
      <c r="I41" s="10" t="s">
        <v>33</v>
      </c>
    </row>
    <row r="42" spans="3:9" ht="29" x14ac:dyDescent="0.35">
      <c r="C42" s="2" t="s">
        <v>52</v>
      </c>
      <c r="D42" s="4" t="s">
        <v>53</v>
      </c>
      <c r="E42" s="8"/>
      <c r="F42" s="10">
        <v>0</v>
      </c>
      <c r="G42" s="10" t="s">
        <v>306</v>
      </c>
      <c r="H42" s="10" t="s">
        <v>33</v>
      </c>
      <c r="I42" s="10" t="s">
        <v>33</v>
      </c>
    </row>
    <row r="43" spans="3:9" ht="29" x14ac:dyDescent="0.35">
      <c r="C43" s="2" t="s">
        <v>54</v>
      </c>
      <c r="D43" s="4" t="s">
        <v>55</v>
      </c>
      <c r="E43" s="8"/>
      <c r="F43" s="20">
        <v>48195289.780000001</v>
      </c>
      <c r="G43" s="10" t="s">
        <v>306</v>
      </c>
      <c r="H43" s="10" t="s">
        <v>33</v>
      </c>
      <c r="I43" s="10" t="s">
        <v>33</v>
      </c>
    </row>
    <row r="44" spans="3:9" x14ac:dyDescent="0.35">
      <c r="C44" s="2" t="s">
        <v>56</v>
      </c>
      <c r="D44" s="4" t="s">
        <v>57</v>
      </c>
      <c r="E44" s="8"/>
      <c r="F44" s="20">
        <f>-22968729.96</f>
        <v>-22968729.960000001</v>
      </c>
      <c r="G44" s="9" t="s">
        <v>306</v>
      </c>
      <c r="H44" s="10" t="s">
        <v>33</v>
      </c>
      <c r="I44" s="10" t="s">
        <v>33</v>
      </c>
    </row>
    <row r="45" spans="3:9" x14ac:dyDescent="0.35">
      <c r="C45" s="2" t="s">
        <v>58</v>
      </c>
      <c r="D45" s="4" t="s">
        <v>59</v>
      </c>
      <c r="E45" s="8"/>
      <c r="F45" s="20">
        <f>-6426849.15</f>
        <v>-6426849.1500000004</v>
      </c>
      <c r="G45" s="9" t="s">
        <v>306</v>
      </c>
      <c r="H45" s="10" t="s">
        <v>33</v>
      </c>
      <c r="I45" s="10" t="s">
        <v>33</v>
      </c>
    </row>
    <row r="46" spans="3:9" x14ac:dyDescent="0.35">
      <c r="C46" s="2" t="s">
        <v>60</v>
      </c>
      <c r="D46" s="4" t="s">
        <v>61</v>
      </c>
      <c r="E46" s="8"/>
      <c r="F46" s="20">
        <f>-336418.3-5.72</f>
        <v>-336424.01999999996</v>
      </c>
      <c r="G46" s="9" t="s">
        <v>306</v>
      </c>
      <c r="H46" s="10" t="s">
        <v>33</v>
      </c>
      <c r="I46" s="10" t="s">
        <v>33</v>
      </c>
    </row>
    <row r="47" spans="3:9" ht="72.5" x14ac:dyDescent="0.35">
      <c r="C47" s="2" t="s">
        <v>62</v>
      </c>
      <c r="D47" s="4" t="s">
        <v>63</v>
      </c>
      <c r="E47" s="8"/>
      <c r="F47" s="10">
        <v>0</v>
      </c>
      <c r="G47" s="9" t="s">
        <v>306</v>
      </c>
      <c r="H47" s="10" t="s">
        <v>33</v>
      </c>
      <c r="I47" s="10" t="s">
        <v>33</v>
      </c>
    </row>
    <row r="48" spans="3:9" ht="58" x14ac:dyDescent="0.35">
      <c r="C48" s="2" t="s">
        <v>64</v>
      </c>
      <c r="D48" s="4" t="s">
        <v>65</v>
      </c>
      <c r="E48" s="8"/>
      <c r="F48" s="10">
        <v>0</v>
      </c>
      <c r="G48" s="9" t="s">
        <v>306</v>
      </c>
      <c r="H48" s="10" t="s">
        <v>33</v>
      </c>
      <c r="I48" s="10" t="s">
        <v>33</v>
      </c>
    </row>
    <row r="49" spans="3:9" x14ac:dyDescent="0.35">
      <c r="C49" s="2" t="s">
        <v>66</v>
      </c>
      <c r="D49" s="4" t="s">
        <v>67</v>
      </c>
      <c r="E49" s="8"/>
      <c r="F49" s="20">
        <f>-1218172.44-2304687.96-4570879.53-98787</f>
        <v>-8192526.9299999997</v>
      </c>
      <c r="G49" s="9" t="s">
        <v>306</v>
      </c>
      <c r="H49" s="10" t="s">
        <v>33</v>
      </c>
      <c r="I49" s="10" t="s">
        <v>33</v>
      </c>
    </row>
    <row r="50" spans="3:9" ht="58" x14ac:dyDescent="0.35">
      <c r="C50" s="2" t="s">
        <v>68</v>
      </c>
      <c r="D50" s="4" t="s">
        <v>69</v>
      </c>
      <c r="E50" s="8"/>
      <c r="F50" s="10">
        <v>0</v>
      </c>
      <c r="G50" s="9" t="s">
        <v>306</v>
      </c>
      <c r="H50" s="10" t="s">
        <v>33</v>
      </c>
      <c r="I50" s="10" t="s">
        <v>33</v>
      </c>
    </row>
    <row r="51" spans="3:9" x14ac:dyDescent="0.35">
      <c r="C51" s="2" t="s">
        <v>70</v>
      </c>
      <c r="D51" s="4" t="s">
        <v>71</v>
      </c>
      <c r="E51" s="8"/>
      <c r="F51" s="22">
        <v>0</v>
      </c>
      <c r="G51" s="9" t="s">
        <v>306</v>
      </c>
      <c r="H51" s="10" t="s">
        <v>33</v>
      </c>
      <c r="I51" s="10" t="s">
        <v>33</v>
      </c>
    </row>
    <row r="52" spans="3:9" x14ac:dyDescent="0.35">
      <c r="C52" s="2" t="s">
        <v>72</v>
      </c>
      <c r="D52" s="4" t="s">
        <v>73</v>
      </c>
      <c r="E52" s="8"/>
      <c r="F52" s="20">
        <f>-87375</f>
        <v>-87375</v>
      </c>
      <c r="G52" s="9" t="s">
        <v>306</v>
      </c>
      <c r="H52" s="10" t="s">
        <v>33</v>
      </c>
      <c r="I52" s="10" t="s">
        <v>33</v>
      </c>
    </row>
    <row r="53" spans="3:9" x14ac:dyDescent="0.35">
      <c r="C53" s="2" t="s">
        <v>74</v>
      </c>
      <c r="D53" s="4" t="s">
        <v>75</v>
      </c>
      <c r="E53" s="8"/>
      <c r="F53" s="23">
        <f>F29+F43+F44+F45+F46+F49+F52</f>
        <v>35065956.99000001</v>
      </c>
      <c r="G53" s="9"/>
      <c r="H53" s="10" t="s">
        <v>33</v>
      </c>
      <c r="I53" s="10" t="s">
        <v>33</v>
      </c>
    </row>
    <row r="54" spans="3:9" x14ac:dyDescent="0.35">
      <c r="C54" s="2" t="s">
        <v>76</v>
      </c>
      <c r="D54" s="4" t="s">
        <v>77</v>
      </c>
      <c r="E54" s="8"/>
      <c r="F54" s="20">
        <f>F55+F56</f>
        <v>-22086580.82</v>
      </c>
      <c r="G54" s="9" t="s">
        <v>306</v>
      </c>
      <c r="H54" s="10" t="s">
        <v>33</v>
      </c>
      <c r="I54" s="10" t="s">
        <v>33</v>
      </c>
    </row>
    <row r="55" spans="3:9" x14ac:dyDescent="0.35">
      <c r="C55" s="2" t="s">
        <v>78</v>
      </c>
      <c r="D55" s="4" t="s">
        <v>79</v>
      </c>
      <c r="E55" s="8"/>
      <c r="F55" s="20">
        <f>-29036271</f>
        <v>-29036271</v>
      </c>
      <c r="G55" s="9" t="s">
        <v>306</v>
      </c>
      <c r="H55" s="10" t="s">
        <v>33</v>
      </c>
      <c r="I55" s="10" t="s">
        <v>33</v>
      </c>
    </row>
    <row r="56" spans="3:9" x14ac:dyDescent="0.35">
      <c r="C56" s="2" t="s">
        <v>80</v>
      </c>
      <c r="D56" s="4" t="s">
        <v>81</v>
      </c>
      <c r="E56" s="8"/>
      <c r="F56" s="20">
        <v>6949690.1799999997</v>
      </c>
      <c r="G56" s="10" t="s">
        <v>306</v>
      </c>
      <c r="H56" s="10" t="s">
        <v>33</v>
      </c>
      <c r="I56" s="10" t="s">
        <v>33</v>
      </c>
    </row>
    <row r="57" spans="3:9" ht="87" x14ac:dyDescent="0.35">
      <c r="C57" s="2" t="s">
        <v>82</v>
      </c>
      <c r="D57" s="4" t="s">
        <v>83</v>
      </c>
      <c r="E57" s="8"/>
      <c r="F57" s="10" t="s">
        <v>33</v>
      </c>
      <c r="G57" s="10" t="s">
        <v>33</v>
      </c>
      <c r="H57" s="10" t="s">
        <v>33</v>
      </c>
      <c r="I57" s="10" t="s">
        <v>33</v>
      </c>
    </row>
    <row r="58" spans="3:9" x14ac:dyDescent="0.35">
      <c r="C58" s="2" t="s">
        <v>84</v>
      </c>
      <c r="D58" s="4" t="s">
        <v>85</v>
      </c>
      <c r="E58" s="8"/>
      <c r="F58" s="20">
        <f>F53+F54</f>
        <v>12979376.170000009</v>
      </c>
      <c r="G58" s="9"/>
      <c r="H58" s="10" t="s">
        <v>33</v>
      </c>
      <c r="I58" s="10" t="s">
        <v>33</v>
      </c>
    </row>
    <row r="59" spans="3:9" x14ac:dyDescent="0.35">
      <c r="C59" s="36" t="s">
        <v>86</v>
      </c>
      <c r="D59" s="36"/>
      <c r="E59" s="36"/>
      <c r="F59" s="36"/>
      <c r="G59" s="36"/>
      <c r="H59" s="36"/>
      <c r="I59" s="36"/>
    </row>
    <row r="60" spans="3:9" ht="43.5" x14ac:dyDescent="0.35">
      <c r="C60" s="2" t="s">
        <v>87</v>
      </c>
      <c r="D60" s="4" t="s">
        <v>88</v>
      </c>
      <c r="E60" s="8"/>
      <c r="F60" s="10" t="s">
        <v>33</v>
      </c>
      <c r="G60" s="10" t="s">
        <v>33</v>
      </c>
      <c r="H60" s="10" t="s">
        <v>33</v>
      </c>
      <c r="I60" s="10" t="s">
        <v>33</v>
      </c>
    </row>
    <row r="61" spans="3:9" ht="29" x14ac:dyDescent="0.35">
      <c r="C61" s="2" t="s">
        <v>89</v>
      </c>
      <c r="D61" s="4" t="s">
        <v>90</v>
      </c>
      <c r="E61" s="8"/>
      <c r="F61" s="10" t="s">
        <v>33</v>
      </c>
      <c r="G61" s="10" t="s">
        <v>33</v>
      </c>
      <c r="H61" s="10" t="s">
        <v>33</v>
      </c>
      <c r="I61" s="10" t="s">
        <v>33</v>
      </c>
    </row>
    <row r="62" spans="3:9" ht="43.5" x14ac:dyDescent="0.35">
      <c r="C62" s="2" t="s">
        <v>91</v>
      </c>
      <c r="D62" s="4" t="s">
        <v>92</v>
      </c>
      <c r="E62" s="8"/>
      <c r="F62" s="10" t="s">
        <v>33</v>
      </c>
      <c r="G62" s="10" t="s">
        <v>33</v>
      </c>
      <c r="H62" s="10" t="s">
        <v>33</v>
      </c>
      <c r="I62" s="10" t="s">
        <v>33</v>
      </c>
    </row>
    <row r="63" spans="3:9" ht="43.5" x14ac:dyDescent="0.35">
      <c r="C63" s="2" t="s">
        <v>93</v>
      </c>
      <c r="D63" s="4" t="s">
        <v>94</v>
      </c>
      <c r="E63" s="8"/>
      <c r="F63" s="10" t="s">
        <v>33</v>
      </c>
      <c r="G63" s="10" t="s">
        <v>33</v>
      </c>
      <c r="H63" s="10" t="s">
        <v>33</v>
      </c>
      <c r="I63" s="10" t="s">
        <v>33</v>
      </c>
    </row>
    <row r="64" spans="3:9" ht="43.5" x14ac:dyDescent="0.35">
      <c r="C64" s="2" t="s">
        <v>95</v>
      </c>
      <c r="D64" s="4" t="s">
        <v>96</v>
      </c>
      <c r="E64" s="8"/>
      <c r="F64" s="10" t="s">
        <v>33</v>
      </c>
      <c r="G64" s="10" t="s">
        <v>33</v>
      </c>
      <c r="H64" s="10" t="s">
        <v>33</v>
      </c>
      <c r="I64" s="10" t="s">
        <v>33</v>
      </c>
    </row>
    <row r="65" spans="3:9" ht="58" x14ac:dyDescent="0.35">
      <c r="C65" s="2" t="s">
        <v>97</v>
      </c>
      <c r="D65" s="4" t="s">
        <v>98</v>
      </c>
      <c r="E65" s="8"/>
      <c r="F65" s="10" t="s">
        <v>33</v>
      </c>
      <c r="G65" s="10" t="s">
        <v>33</v>
      </c>
      <c r="H65" s="10" t="s">
        <v>33</v>
      </c>
      <c r="I65" s="10" t="s">
        <v>33</v>
      </c>
    </row>
    <row r="66" spans="3:9" ht="43.5" x14ac:dyDescent="0.35">
      <c r="C66" s="2" t="s">
        <v>99</v>
      </c>
      <c r="D66" s="4" t="s">
        <v>100</v>
      </c>
      <c r="E66" s="8"/>
      <c r="F66" s="10" t="s">
        <v>33</v>
      </c>
      <c r="G66" s="10" t="s">
        <v>33</v>
      </c>
      <c r="H66" s="10" t="s">
        <v>33</v>
      </c>
      <c r="I66" s="10" t="s">
        <v>33</v>
      </c>
    </row>
    <row r="67" spans="3:9" ht="58" x14ac:dyDescent="0.35">
      <c r="C67" s="2" t="s">
        <v>101</v>
      </c>
      <c r="D67" s="4" t="s">
        <v>102</v>
      </c>
      <c r="E67" s="8"/>
      <c r="F67" s="10" t="s">
        <v>33</v>
      </c>
      <c r="G67" s="10" t="s">
        <v>33</v>
      </c>
      <c r="H67" s="10" t="s">
        <v>33</v>
      </c>
      <c r="I67" s="10" t="s">
        <v>33</v>
      </c>
    </row>
    <row r="68" spans="3:9" ht="72.5" x14ac:dyDescent="0.35">
      <c r="C68" s="2" t="s">
        <v>103</v>
      </c>
      <c r="D68" s="4" t="s">
        <v>104</v>
      </c>
      <c r="E68" s="8"/>
      <c r="F68" s="10" t="s">
        <v>33</v>
      </c>
      <c r="G68" s="10" t="s">
        <v>33</v>
      </c>
      <c r="H68" s="10" t="s">
        <v>33</v>
      </c>
      <c r="I68" s="10" t="s">
        <v>33</v>
      </c>
    </row>
    <row r="69" spans="3:9" ht="58" x14ac:dyDescent="0.35">
      <c r="C69" s="2" t="s">
        <v>105</v>
      </c>
      <c r="D69" s="4" t="s">
        <v>106</v>
      </c>
      <c r="E69" s="8"/>
      <c r="F69" s="10" t="s">
        <v>33</v>
      </c>
      <c r="G69" s="10" t="s">
        <v>33</v>
      </c>
      <c r="H69" s="10" t="s">
        <v>33</v>
      </c>
      <c r="I69" s="10" t="s">
        <v>33</v>
      </c>
    </row>
    <row r="70" spans="3:9" ht="72.5" x14ac:dyDescent="0.35">
      <c r="C70" s="2" t="s">
        <v>107</v>
      </c>
      <c r="D70" s="4" t="s">
        <v>108</v>
      </c>
      <c r="E70" s="8"/>
      <c r="F70" s="10" t="s">
        <v>33</v>
      </c>
      <c r="G70" s="10" t="s">
        <v>33</v>
      </c>
      <c r="H70" s="10" t="s">
        <v>33</v>
      </c>
      <c r="I70" s="10" t="s">
        <v>33</v>
      </c>
    </row>
    <row r="71" spans="3:9" ht="72.5" x14ac:dyDescent="0.35">
      <c r="C71" s="2" t="s">
        <v>109</v>
      </c>
      <c r="D71" s="4" t="s">
        <v>110</v>
      </c>
      <c r="E71" s="8"/>
      <c r="F71" s="10" t="s">
        <v>33</v>
      </c>
      <c r="G71" s="10" t="s">
        <v>33</v>
      </c>
      <c r="H71" s="10" t="s">
        <v>33</v>
      </c>
      <c r="I71" s="10" t="s">
        <v>33</v>
      </c>
    </row>
    <row r="72" spans="3:9" ht="58" x14ac:dyDescent="0.35">
      <c r="C72" s="2" t="s">
        <v>111</v>
      </c>
      <c r="D72" s="4" t="s">
        <v>112</v>
      </c>
      <c r="E72" s="8"/>
      <c r="F72" s="10" t="s">
        <v>33</v>
      </c>
      <c r="G72" s="10" t="s">
        <v>33</v>
      </c>
      <c r="H72" s="10" t="s">
        <v>33</v>
      </c>
      <c r="I72" s="10" t="s">
        <v>33</v>
      </c>
    </row>
    <row r="73" spans="3:9" ht="72.5" x14ac:dyDescent="0.35">
      <c r="C73" s="2" t="s">
        <v>113</v>
      </c>
      <c r="D73" s="4" t="s">
        <v>114</v>
      </c>
      <c r="E73" s="8"/>
      <c r="F73" s="10" t="s">
        <v>33</v>
      </c>
      <c r="G73" s="10" t="s">
        <v>33</v>
      </c>
      <c r="H73" s="10" t="s">
        <v>33</v>
      </c>
      <c r="I73" s="10" t="s">
        <v>33</v>
      </c>
    </row>
    <row r="74" spans="3:9" ht="72.5" x14ac:dyDescent="0.35">
      <c r="C74" s="2" t="s">
        <v>115</v>
      </c>
      <c r="D74" s="4" t="s">
        <v>116</v>
      </c>
      <c r="E74" s="8"/>
      <c r="F74" s="10" t="s">
        <v>33</v>
      </c>
      <c r="G74" s="10" t="s">
        <v>33</v>
      </c>
      <c r="H74" s="10" t="s">
        <v>33</v>
      </c>
      <c r="I74" s="10" t="s">
        <v>33</v>
      </c>
    </row>
    <row r="75" spans="3:9" ht="72.5" x14ac:dyDescent="0.35">
      <c r="C75" s="2" t="s">
        <v>117</v>
      </c>
      <c r="D75" s="4" t="s">
        <v>118</v>
      </c>
      <c r="E75" s="8"/>
      <c r="F75" s="10" t="s">
        <v>33</v>
      </c>
      <c r="G75" s="10" t="s">
        <v>33</v>
      </c>
      <c r="H75" s="10" t="s">
        <v>33</v>
      </c>
      <c r="I75" s="10" t="s">
        <v>33</v>
      </c>
    </row>
    <row r="76" spans="3:9" ht="87" x14ac:dyDescent="0.35">
      <c r="C76" s="2" t="s">
        <v>119</v>
      </c>
      <c r="D76" s="4" t="s">
        <v>120</v>
      </c>
      <c r="E76" s="8"/>
      <c r="F76" s="10" t="s">
        <v>33</v>
      </c>
      <c r="G76" s="10" t="s">
        <v>33</v>
      </c>
      <c r="H76" s="10" t="s">
        <v>33</v>
      </c>
      <c r="I76" s="10" t="s">
        <v>33</v>
      </c>
    </row>
    <row r="77" spans="3:9" ht="29" x14ac:dyDescent="0.35">
      <c r="C77" s="2" t="s">
        <v>121</v>
      </c>
      <c r="D77" s="4" t="s">
        <v>122</v>
      </c>
      <c r="E77" s="8"/>
      <c r="F77" s="10" t="s">
        <v>33</v>
      </c>
      <c r="G77" s="10" t="s">
        <v>33</v>
      </c>
      <c r="H77" s="10" t="s">
        <v>33</v>
      </c>
      <c r="I77" s="10" t="s">
        <v>33</v>
      </c>
    </row>
    <row r="78" spans="3:9" ht="29" x14ac:dyDescent="0.35">
      <c r="C78" s="2" t="s">
        <v>123</v>
      </c>
      <c r="D78" s="4" t="s">
        <v>124</v>
      </c>
      <c r="E78" s="8"/>
      <c r="F78" s="10" t="s">
        <v>33</v>
      </c>
      <c r="G78" s="10" t="s">
        <v>33</v>
      </c>
      <c r="H78" s="10" t="s">
        <v>33</v>
      </c>
      <c r="I78" s="10" t="s">
        <v>33</v>
      </c>
    </row>
    <row r="79" spans="3:9" ht="43.5" x14ac:dyDescent="0.35">
      <c r="C79" s="2" t="s">
        <v>125</v>
      </c>
      <c r="D79" s="4" t="s">
        <v>126</v>
      </c>
      <c r="E79" s="8"/>
      <c r="F79" s="10" t="s">
        <v>33</v>
      </c>
      <c r="G79" s="10" t="s">
        <v>33</v>
      </c>
      <c r="H79" s="10" t="s">
        <v>33</v>
      </c>
      <c r="I79" s="10" t="s">
        <v>33</v>
      </c>
    </row>
    <row r="80" spans="3:9" ht="72.5" x14ac:dyDescent="0.35">
      <c r="C80" s="2" t="s">
        <v>127</v>
      </c>
      <c r="D80" s="4" t="s">
        <v>128</v>
      </c>
      <c r="E80" s="8"/>
      <c r="F80" s="10" t="s">
        <v>33</v>
      </c>
      <c r="G80" s="10" t="s">
        <v>33</v>
      </c>
      <c r="H80" s="10" t="s">
        <v>33</v>
      </c>
      <c r="I80" s="10" t="s">
        <v>33</v>
      </c>
    </row>
    <row r="81" spans="3:9" ht="58" x14ac:dyDescent="0.35">
      <c r="C81" s="2" t="s">
        <v>129</v>
      </c>
      <c r="D81" s="4" t="s">
        <v>130</v>
      </c>
      <c r="E81" s="8"/>
      <c r="F81" s="10" t="s">
        <v>33</v>
      </c>
      <c r="G81" s="10" t="s">
        <v>33</v>
      </c>
      <c r="H81" s="10" t="s">
        <v>33</v>
      </c>
      <c r="I81" s="10" t="s">
        <v>33</v>
      </c>
    </row>
    <row r="82" spans="3:9" ht="87" x14ac:dyDescent="0.35">
      <c r="C82" s="2" t="s">
        <v>131</v>
      </c>
      <c r="D82" s="4" t="s">
        <v>132</v>
      </c>
      <c r="E82" s="8"/>
      <c r="F82" s="10" t="s">
        <v>33</v>
      </c>
      <c r="G82" s="10" t="s">
        <v>33</v>
      </c>
      <c r="H82" s="10" t="s">
        <v>33</v>
      </c>
      <c r="I82" s="10" t="s">
        <v>33</v>
      </c>
    </row>
    <row r="83" spans="3:9" ht="58" x14ac:dyDescent="0.35">
      <c r="C83" s="2" t="s">
        <v>133</v>
      </c>
      <c r="D83" s="4" t="s">
        <v>134</v>
      </c>
      <c r="E83" s="8"/>
      <c r="F83" s="10" t="s">
        <v>33</v>
      </c>
      <c r="G83" s="10" t="s">
        <v>33</v>
      </c>
      <c r="H83" s="10" t="s">
        <v>33</v>
      </c>
      <c r="I83" s="10" t="s">
        <v>33</v>
      </c>
    </row>
    <row r="84" spans="3:9" ht="72.5" x14ac:dyDescent="0.35">
      <c r="C84" s="2" t="s">
        <v>135</v>
      </c>
      <c r="D84" s="4" t="s">
        <v>136</v>
      </c>
      <c r="E84" s="8"/>
      <c r="F84" s="10" t="s">
        <v>33</v>
      </c>
      <c r="G84" s="10" t="s">
        <v>33</v>
      </c>
      <c r="H84" s="10" t="s">
        <v>33</v>
      </c>
      <c r="I84" s="10" t="s">
        <v>33</v>
      </c>
    </row>
    <row r="85" spans="3:9" ht="58" x14ac:dyDescent="0.35">
      <c r="C85" s="2" t="s">
        <v>137</v>
      </c>
      <c r="D85" s="4" t="s">
        <v>138</v>
      </c>
      <c r="E85" s="8"/>
      <c r="F85" s="10" t="s">
        <v>33</v>
      </c>
      <c r="G85" s="10" t="s">
        <v>33</v>
      </c>
      <c r="H85" s="10" t="s">
        <v>33</v>
      </c>
      <c r="I85" s="10" t="s">
        <v>33</v>
      </c>
    </row>
    <row r="86" spans="3:9" ht="43.5" x14ac:dyDescent="0.35">
      <c r="C86" s="2" t="s">
        <v>139</v>
      </c>
      <c r="D86" s="4" t="s">
        <v>140</v>
      </c>
      <c r="E86" s="8"/>
      <c r="F86" s="10" t="s">
        <v>33</v>
      </c>
      <c r="G86" s="10" t="s">
        <v>33</v>
      </c>
      <c r="H86" s="10" t="s">
        <v>33</v>
      </c>
      <c r="I86" s="10" t="s">
        <v>33</v>
      </c>
    </row>
    <row r="87" spans="3:9" ht="58" x14ac:dyDescent="0.35">
      <c r="C87" s="2" t="s">
        <v>141</v>
      </c>
      <c r="D87" s="4" t="s">
        <v>142</v>
      </c>
      <c r="E87" s="8"/>
      <c r="F87" s="10" t="s">
        <v>33</v>
      </c>
      <c r="G87" s="10" t="s">
        <v>33</v>
      </c>
      <c r="H87" s="10" t="s">
        <v>33</v>
      </c>
      <c r="I87" s="10" t="s">
        <v>33</v>
      </c>
    </row>
    <row r="88" spans="3:9" x14ac:dyDescent="0.35">
      <c r="C88" s="2" t="s">
        <v>143</v>
      </c>
      <c r="D88" s="4" t="s">
        <v>144</v>
      </c>
      <c r="E88" s="8"/>
      <c r="F88" s="10" t="s">
        <v>33</v>
      </c>
      <c r="G88" s="10" t="s">
        <v>33</v>
      </c>
      <c r="H88" s="10" t="s">
        <v>33</v>
      </c>
      <c r="I88" s="10" t="s">
        <v>33</v>
      </c>
    </row>
    <row r="89" spans="3:9" ht="87" x14ac:dyDescent="0.35">
      <c r="C89" s="2" t="s">
        <v>145</v>
      </c>
      <c r="D89" s="4" t="s">
        <v>146</v>
      </c>
      <c r="E89" s="8"/>
      <c r="F89" s="10" t="s">
        <v>33</v>
      </c>
      <c r="G89" s="10" t="s">
        <v>33</v>
      </c>
      <c r="H89" s="10" t="s">
        <v>33</v>
      </c>
      <c r="I89" s="10" t="s">
        <v>33</v>
      </c>
    </row>
    <row r="90" spans="3:9" ht="29" x14ac:dyDescent="0.35">
      <c r="C90" s="2" t="s">
        <v>147</v>
      </c>
      <c r="D90" s="4" t="s">
        <v>148</v>
      </c>
      <c r="E90" s="8"/>
      <c r="F90" s="10" t="s">
        <v>33</v>
      </c>
      <c r="G90" s="10" t="s">
        <v>33</v>
      </c>
      <c r="H90" s="10" t="s">
        <v>33</v>
      </c>
      <c r="I90" s="10" t="s">
        <v>33</v>
      </c>
    </row>
    <row r="91" spans="3:9" ht="29" x14ac:dyDescent="0.35">
      <c r="C91" s="2" t="s">
        <v>149</v>
      </c>
      <c r="D91" s="4" t="s">
        <v>150</v>
      </c>
      <c r="E91" s="8"/>
      <c r="F91" s="10" t="s">
        <v>33</v>
      </c>
      <c r="G91" s="10" t="s">
        <v>33</v>
      </c>
      <c r="H91" s="10" t="s">
        <v>33</v>
      </c>
      <c r="I91" s="10" t="s">
        <v>33</v>
      </c>
    </row>
    <row r="92" spans="3:9" ht="29" x14ac:dyDescent="0.35">
      <c r="C92" s="2" t="s">
        <v>151</v>
      </c>
      <c r="D92" s="4" t="s">
        <v>152</v>
      </c>
      <c r="E92" s="8"/>
      <c r="F92" s="10" t="s">
        <v>33</v>
      </c>
      <c r="G92" s="10" t="s">
        <v>33</v>
      </c>
      <c r="H92" s="10" t="s">
        <v>33</v>
      </c>
      <c r="I92" s="10" t="s">
        <v>33</v>
      </c>
    </row>
    <row r="93" spans="3:9" x14ac:dyDescent="0.35">
      <c r="C93" s="2" t="s">
        <v>153</v>
      </c>
      <c r="D93" s="4" t="s">
        <v>144</v>
      </c>
      <c r="E93" s="8"/>
      <c r="F93" s="10" t="s">
        <v>33</v>
      </c>
      <c r="G93" s="10" t="s">
        <v>33</v>
      </c>
      <c r="H93" s="10" t="s">
        <v>33</v>
      </c>
      <c r="I93" s="10" t="s">
        <v>33</v>
      </c>
    </row>
    <row r="94" spans="3:9" ht="58" x14ac:dyDescent="0.35">
      <c r="C94" s="2" t="s">
        <v>154</v>
      </c>
      <c r="D94" s="4" t="s">
        <v>155</v>
      </c>
      <c r="E94" s="8"/>
      <c r="F94" s="10" t="s">
        <v>33</v>
      </c>
      <c r="G94" s="10" t="s">
        <v>33</v>
      </c>
      <c r="H94" s="10" t="s">
        <v>33</v>
      </c>
      <c r="I94" s="10" t="s">
        <v>33</v>
      </c>
    </row>
    <row r="95" spans="3:9" ht="29" x14ac:dyDescent="0.35">
      <c r="C95" s="2" t="s">
        <v>156</v>
      </c>
      <c r="D95" s="4" t="s">
        <v>122</v>
      </c>
      <c r="E95" s="8"/>
      <c r="F95" s="10" t="s">
        <v>33</v>
      </c>
      <c r="G95" s="10" t="s">
        <v>33</v>
      </c>
      <c r="H95" s="10" t="s">
        <v>33</v>
      </c>
      <c r="I95" s="10" t="s">
        <v>33</v>
      </c>
    </row>
    <row r="96" spans="3:9" ht="29" x14ac:dyDescent="0.35">
      <c r="C96" s="2" t="s">
        <v>157</v>
      </c>
      <c r="D96" s="4" t="s">
        <v>124</v>
      </c>
      <c r="E96" s="8"/>
      <c r="F96" s="10" t="s">
        <v>33</v>
      </c>
      <c r="G96" s="10" t="s">
        <v>33</v>
      </c>
      <c r="H96" s="10" t="s">
        <v>33</v>
      </c>
      <c r="I96" s="10" t="s">
        <v>33</v>
      </c>
    </row>
    <row r="97" spans="3:9" x14ac:dyDescent="0.35">
      <c r="C97" s="2" t="s">
        <v>158</v>
      </c>
      <c r="D97" s="4" t="s">
        <v>159</v>
      </c>
      <c r="E97" s="8"/>
      <c r="F97" s="10" t="s">
        <v>33</v>
      </c>
      <c r="G97" s="10" t="s">
        <v>33</v>
      </c>
      <c r="H97" s="10" t="s">
        <v>33</v>
      </c>
      <c r="I97" s="10" t="s">
        <v>33</v>
      </c>
    </row>
    <row r="98" spans="3:9" x14ac:dyDescent="0.35">
      <c r="C98" s="2" t="s">
        <v>160</v>
      </c>
      <c r="D98" s="4" t="s">
        <v>161</v>
      </c>
      <c r="E98" s="8"/>
      <c r="F98" s="20">
        <f>F58</f>
        <v>12979376.170000009</v>
      </c>
      <c r="G98" s="9"/>
      <c r="H98" s="10" t="s">
        <v>33</v>
      </c>
      <c r="I98" s="10" t="s">
        <v>33</v>
      </c>
    </row>
    <row r="103" spans="3:9" x14ac:dyDescent="0.35">
      <c r="C103" s="37" t="s">
        <v>162</v>
      </c>
      <c r="D103" s="37"/>
      <c r="F103" s="37" t="s">
        <v>163</v>
      </c>
      <c r="G103" s="37"/>
      <c r="H103" s="37"/>
    </row>
    <row r="104" spans="3:9" x14ac:dyDescent="0.35">
      <c r="C104" s="38" t="s">
        <v>164</v>
      </c>
      <c r="D104" s="38"/>
      <c r="E104" s="12" t="s">
        <v>165</v>
      </c>
      <c r="F104" s="38" t="s">
        <v>166</v>
      </c>
      <c r="G104" s="38"/>
      <c r="H104" s="38"/>
    </row>
  </sheetData>
  <mergeCells count="17">
    <mergeCell ref="C28:I28"/>
    <mergeCell ref="B2:M3"/>
    <mergeCell ref="B4:M5"/>
    <mergeCell ref="B6:M6"/>
    <mergeCell ref="E11:E12"/>
    <mergeCell ref="F11:H11"/>
    <mergeCell ref="C16:H16"/>
    <mergeCell ref="C17:H17"/>
    <mergeCell ref="C19:H19"/>
    <mergeCell ref="C20:H20"/>
    <mergeCell ref="C22:H22"/>
    <mergeCell ref="C23:H23"/>
    <mergeCell ref="C59:I59"/>
    <mergeCell ref="C103:D103"/>
    <mergeCell ref="F103:H103"/>
    <mergeCell ref="C104:D104"/>
    <mergeCell ref="F104:H10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FACA-D0CE-4CF9-9987-D041467075E6}">
  <dimension ref="E5:E14"/>
  <sheetViews>
    <sheetView workbookViewId="0">
      <selection activeCell="E11" sqref="E11"/>
    </sheetView>
  </sheetViews>
  <sheetFormatPr defaultRowHeight="14.5" x14ac:dyDescent="0.35"/>
  <cols>
    <col min="5" max="5" width="15.26953125" bestFit="1" customWidth="1"/>
  </cols>
  <sheetData>
    <row r="5" spans="5:5" x14ac:dyDescent="0.35">
      <c r="E5" s="24"/>
    </row>
    <row r="6" spans="5:5" x14ac:dyDescent="0.35">
      <c r="E6" s="24">
        <v>-33347751.100000001</v>
      </c>
    </row>
    <row r="7" spans="5:5" x14ac:dyDescent="0.35">
      <c r="E7" s="24">
        <v>2</v>
      </c>
    </row>
    <row r="8" spans="5:5" x14ac:dyDescent="0.35">
      <c r="E8" s="24">
        <v>9589650.6799999997</v>
      </c>
    </row>
    <row r="9" spans="5:5" x14ac:dyDescent="0.35">
      <c r="E9" s="24">
        <v>150843655.18000001</v>
      </c>
    </row>
    <row r="10" spans="5:5" x14ac:dyDescent="0.35">
      <c r="E10" s="24">
        <v>-53067873.93</v>
      </c>
    </row>
    <row r="11" spans="5:5" x14ac:dyDescent="0.35">
      <c r="E11" s="24">
        <v>-20629122.5</v>
      </c>
    </row>
    <row r="12" spans="5:5" x14ac:dyDescent="0.35">
      <c r="E12" s="25">
        <f>SUM(E6:E11)</f>
        <v>53388560.330000013</v>
      </c>
    </row>
    <row r="13" spans="5:5" x14ac:dyDescent="0.35">
      <c r="E13" s="24"/>
    </row>
    <row r="14" spans="5:5" x14ac:dyDescent="0.35">
      <c r="E14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хомнет</vt:lpstr>
      <vt:lpstr>порядок заполнения</vt:lpstr>
      <vt:lpstr>так должно быть</vt:lpstr>
      <vt:lpstr>Лист1</vt:lpstr>
      <vt:lpstr>хомнет!Область_печати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Христова Екатерина</dc:creator>
  <cp:lastModifiedBy>- -</cp:lastModifiedBy>
  <cp:lastPrinted>2025-03-28T16:06:34Z</cp:lastPrinted>
  <dcterms:created xsi:type="dcterms:W3CDTF">2025-03-28T16:05:04Z</dcterms:created>
  <dcterms:modified xsi:type="dcterms:W3CDTF">2025-04-14T14:42:18Z</dcterms:modified>
</cp:coreProperties>
</file>