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БГТУ\ТПР\Лабораторные работы\01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9" i="1" l="1"/>
  <c r="C129" i="1"/>
  <c r="D129" i="1"/>
  <c r="E129" i="1"/>
  <c r="C128" i="1"/>
  <c r="C133" i="1" s="1" a="1"/>
  <c r="D128" i="1"/>
  <c r="E128" i="1"/>
  <c r="E133" i="1" s="1" a="1"/>
  <c r="B128" i="1"/>
  <c r="B133" i="1" s="1" a="1"/>
  <c r="E119" i="1"/>
  <c r="D119" i="1"/>
  <c r="C119" i="1"/>
  <c r="B119" i="1"/>
  <c r="E118" i="1"/>
  <c r="E124" i="1" s="1"/>
  <c r="D118" i="1"/>
  <c r="D123" i="1" s="1"/>
  <c r="C118" i="1"/>
  <c r="B118" i="1"/>
  <c r="B123" i="1" s="1"/>
  <c r="B88" i="1"/>
  <c r="C88" i="1"/>
  <c r="D88" i="1"/>
  <c r="E88" i="1"/>
  <c r="B89" i="1"/>
  <c r="C89" i="1"/>
  <c r="D89" i="1"/>
  <c r="E89" i="1"/>
  <c r="C87" i="1"/>
  <c r="D87" i="1"/>
  <c r="E87" i="1"/>
  <c r="E93" i="1" s="1" a="1"/>
  <c r="B87" i="1"/>
  <c r="E77" i="1"/>
  <c r="D77" i="1"/>
  <c r="C77" i="1"/>
  <c r="B77" i="1"/>
  <c r="E76" i="1"/>
  <c r="E82" i="1" s="1"/>
  <c r="D76" i="1"/>
  <c r="D81" i="1" s="1"/>
  <c r="C76" i="1"/>
  <c r="C83" i="1" s="1"/>
  <c r="B76" i="1"/>
  <c r="B81" i="1" s="1"/>
  <c r="E133" i="1" l="1"/>
  <c r="E137" i="1" s="1"/>
  <c r="D133" i="1" a="1"/>
  <c r="D133" i="1" s="1"/>
  <c r="D137" i="1" s="1"/>
  <c r="E93" i="1"/>
  <c r="B124" i="1"/>
  <c r="C123" i="1"/>
  <c r="C133" i="1"/>
  <c r="C137" i="1" s="1"/>
  <c r="B133" i="1"/>
  <c r="B137" i="1" s="1"/>
  <c r="E123" i="1"/>
  <c r="D124" i="1"/>
  <c r="C124" i="1"/>
  <c r="D93" i="1" a="1"/>
  <c r="D93" i="1" s="1"/>
  <c r="D82" i="1"/>
  <c r="C93" i="1" a="1"/>
  <c r="C93" i="1" s="1"/>
  <c r="D83" i="1"/>
  <c r="B93" i="1" a="1"/>
  <c r="B93" i="1" s="1"/>
  <c r="E81" i="1"/>
  <c r="B82" i="1"/>
  <c r="B83" i="1"/>
  <c r="C82" i="1"/>
  <c r="C81" i="1"/>
  <c r="E83" i="1"/>
  <c r="C42" i="1"/>
  <c r="D42" i="1"/>
  <c r="E42" i="1"/>
  <c r="C43" i="1"/>
  <c r="D43" i="1"/>
  <c r="E43" i="1"/>
  <c r="C44" i="1"/>
  <c r="D44" i="1"/>
  <c r="E44" i="1"/>
  <c r="C45" i="1"/>
  <c r="D45" i="1"/>
  <c r="E45" i="1"/>
  <c r="B43" i="1"/>
  <c r="B44" i="1"/>
  <c r="B45" i="1"/>
  <c r="B42" i="1"/>
  <c r="E31" i="1"/>
  <c r="E30" i="1"/>
  <c r="C31" i="1"/>
  <c r="C30" i="1"/>
  <c r="D30" i="1"/>
  <c r="D31" i="1"/>
  <c r="B31" i="1"/>
  <c r="B30" i="1"/>
  <c r="C19" i="1"/>
  <c r="D19" i="1"/>
  <c r="E19" i="1"/>
  <c r="B19" i="1"/>
  <c r="D35" i="1" l="1"/>
  <c r="E37" i="1"/>
  <c r="D141" i="1" a="1"/>
  <c r="D141" i="1" s="1"/>
  <c r="B141" i="1" a="1"/>
  <c r="B141" i="1" s="1"/>
  <c r="C141" i="1" a="1"/>
  <c r="C141" i="1" s="1"/>
  <c r="E141" i="1" a="1"/>
  <c r="E141" i="1" s="1"/>
  <c r="B36" i="1"/>
  <c r="C35" i="1"/>
  <c r="D38" i="1"/>
  <c r="E97" i="1"/>
  <c r="D49" i="1" a="1"/>
  <c r="D49" i="1" s="1"/>
  <c r="D53" i="1" s="1"/>
  <c r="C49" i="1" a="1"/>
  <c r="C49" i="1" s="1"/>
  <c r="C53" i="1" s="1"/>
  <c r="B38" i="1"/>
  <c r="C38" i="1"/>
  <c r="E35" i="1"/>
  <c r="C37" i="1"/>
  <c r="B37" i="1"/>
  <c r="E36" i="1"/>
  <c r="D36" i="1"/>
  <c r="C97" i="1"/>
  <c r="D97" i="1"/>
  <c r="B35" i="1"/>
  <c r="E38" i="1"/>
  <c r="D37" i="1"/>
  <c r="C36" i="1"/>
  <c r="B97" i="1"/>
  <c r="B49" i="1" a="1"/>
  <c r="B49" i="1" s="1"/>
  <c r="B53" i="1" s="1"/>
  <c r="E49" i="1" a="1"/>
  <c r="E49" i="1" s="1"/>
  <c r="E53" i="1" s="1"/>
  <c r="C146" i="1" l="1" a="1"/>
  <c r="C145" i="1" a="1"/>
  <c r="B145" i="1" a="1"/>
  <c r="F146" i="1" a="1"/>
  <c r="F146" i="1" s="1"/>
  <c r="D146" i="1" a="1"/>
  <c r="D146" i="1" s="1"/>
  <c r="D145" i="1" a="1"/>
  <c r="F145" i="1" a="1"/>
  <c r="E146" i="1" a="1"/>
  <c r="E146" i="1" s="1"/>
  <c r="E145" i="1" a="1"/>
  <c r="B146" i="1" a="1"/>
  <c r="F145" i="1"/>
  <c r="C146" i="1"/>
  <c r="D145" i="1"/>
  <c r="B145" i="1"/>
  <c r="E145" i="1"/>
  <c r="C145" i="1"/>
  <c r="B146" i="1"/>
  <c r="B101" i="1" a="1"/>
  <c r="B101" i="1" s="1"/>
  <c r="C101" i="1" a="1"/>
  <c r="C101" i="1" s="1"/>
  <c r="E101" i="1" a="1"/>
  <c r="E101" i="1" s="1"/>
  <c r="D101" i="1" a="1"/>
  <c r="D101" i="1" s="1"/>
  <c r="B57" i="1" a="1"/>
  <c r="B57" i="1" s="1"/>
  <c r="E57" i="1" a="1"/>
  <c r="E57" i="1" s="1"/>
  <c r="D57" i="1" a="1"/>
  <c r="D57" i="1" s="1"/>
  <c r="C57" i="1" a="1"/>
  <c r="C57" i="1" s="1"/>
  <c r="F105" i="1" l="1" a="1"/>
  <c r="F105" i="1" s="1"/>
  <c r="B106" i="1" a="1"/>
  <c r="B106" i="1" s="1"/>
  <c r="D105" i="1" a="1"/>
  <c r="D105" i="1" s="1"/>
  <c r="C105" i="1" a="1"/>
  <c r="C105" i="1" s="1"/>
  <c r="B107" i="1" a="1"/>
  <c r="B107" i="1" s="1"/>
  <c r="E107" i="1" a="1"/>
  <c r="E107" i="1" s="1"/>
  <c r="D106" i="1" a="1"/>
  <c r="D106" i="1" s="1"/>
  <c r="C107" i="1" a="1"/>
  <c r="C107" i="1" s="1"/>
  <c r="E105" i="1" a="1"/>
  <c r="E105" i="1" s="1"/>
  <c r="E106" i="1" a="1"/>
  <c r="E106" i="1" s="1"/>
  <c r="B105" i="1" a="1"/>
  <c r="B105" i="1" s="1"/>
  <c r="F107" i="1" a="1"/>
  <c r="F107" i="1" s="1"/>
  <c r="D107" i="1" a="1"/>
  <c r="D107" i="1" s="1"/>
  <c r="C106" i="1" a="1"/>
  <c r="C106" i="1" s="1"/>
  <c r="F106" i="1" a="1"/>
  <c r="F106" i="1" s="1"/>
  <c r="B63" i="1" a="1"/>
  <c r="B63" i="1" s="1"/>
  <c r="F63" i="1" a="1"/>
  <c r="F63" i="1" s="1"/>
  <c r="C64" i="1" a="1"/>
  <c r="C64" i="1" s="1"/>
  <c r="D62" i="1" a="1"/>
  <c r="D62" i="1" s="1"/>
  <c r="E61" i="1" a="1"/>
  <c r="E61" i="1" s="1"/>
  <c r="F62" i="1" a="1"/>
  <c r="F62" i="1" s="1"/>
  <c r="C63" i="1" a="1"/>
  <c r="C63" i="1" s="1"/>
  <c r="E63" i="1" a="1"/>
  <c r="E63" i="1" s="1"/>
  <c r="E64" i="1" a="1"/>
  <c r="E64" i="1" s="1"/>
  <c r="D63" i="1" a="1"/>
  <c r="D63" i="1" s="1"/>
  <c r="F61" i="1" a="1"/>
  <c r="F61" i="1" s="1"/>
  <c r="C61" i="1" a="1"/>
  <c r="C61" i="1" s="1"/>
  <c r="B61" i="1" a="1"/>
  <c r="B61" i="1" s="1"/>
  <c r="C62" i="1" a="1"/>
  <c r="C62" i="1" s="1"/>
  <c r="E62" i="1" a="1"/>
  <c r="E62" i="1" s="1"/>
  <c r="B64" i="1" a="1"/>
  <c r="B64" i="1" s="1"/>
  <c r="D64" i="1" a="1"/>
  <c r="D64" i="1" s="1"/>
  <c r="F64" i="1" a="1"/>
  <c r="F64" i="1" s="1"/>
  <c r="D61" i="1" a="1"/>
  <c r="D61" i="1" s="1"/>
  <c r="B62" i="1" a="1"/>
  <c r="B62" i="1" s="1"/>
</calcChain>
</file>

<file path=xl/sharedStrings.xml><?xml version="1.0" encoding="utf-8"?>
<sst xmlns="http://schemas.openxmlformats.org/spreadsheetml/2006/main" count="208" uniqueCount="51">
  <si>
    <t>Альтернатива \ Критерий</t>
  </si>
  <si>
    <t>Объём груди</t>
  </si>
  <si>
    <t>Объём талии</t>
  </si>
  <si>
    <t>Объём бёдер</t>
  </si>
  <si>
    <t>Возраст</t>
  </si>
  <si>
    <t>Гвинет Пэлтроу</t>
  </si>
  <si>
    <t>Арвил Лавин</t>
  </si>
  <si>
    <t>Маж.</t>
  </si>
  <si>
    <t>Мин.</t>
  </si>
  <si>
    <t>Исходные данные</t>
  </si>
  <si>
    <t>Выделение множества Эджворта-Парето</t>
  </si>
  <si>
    <t>Важность критериев (экспертная оценка)</t>
  </si>
  <si>
    <t>Ненормированные</t>
  </si>
  <si>
    <t>Нормированные</t>
  </si>
  <si>
    <t>Шаг 1</t>
  </si>
  <si>
    <t>S \ K</t>
  </si>
  <si>
    <t>S1</t>
  </si>
  <si>
    <t>S2</t>
  </si>
  <si>
    <t>S3</t>
  </si>
  <si>
    <t>S4</t>
  </si>
  <si>
    <t>K1</t>
  </si>
  <si>
    <t>K2</t>
  </si>
  <si>
    <t>K3</t>
  </si>
  <si>
    <t>K4</t>
  </si>
  <si>
    <t>Матрица принятия решений:</t>
  </si>
  <si>
    <t>Идеальный и неидеальный объекты:</t>
  </si>
  <si>
    <t>S+</t>
  </si>
  <si>
    <t>S-</t>
  </si>
  <si>
    <t>Переход к относительным единицам:</t>
  </si>
  <si>
    <t>Нормированная матрица принятия решений:</t>
  </si>
  <si>
    <t>Энтропия:</t>
  </si>
  <si>
    <t>E</t>
  </si>
  <si>
    <t>E \ K</t>
  </si>
  <si>
    <t>Инвертированная энтропия:</t>
  </si>
  <si>
    <t>Комплексная важность:</t>
  </si>
  <si>
    <t>l \ K</t>
  </si>
  <si>
    <t>Определение расстояния от неидеального объекта до i-го:</t>
  </si>
  <si>
    <t>lambda \ K</t>
  </si>
  <si>
    <t>lambda</t>
  </si>
  <si>
    <t>S \ P</t>
  </si>
  <si>
    <t>S3 — худшая альтернатива, следовательно исключаем её</t>
  </si>
  <si>
    <t>Шаг 2</t>
  </si>
  <si>
    <t>Шаг 3</t>
  </si>
  <si>
    <t>Меган Фокс</t>
  </si>
  <si>
    <t>S4 (Меган Фокс) — лучшая альтернатива</t>
  </si>
  <si>
    <t>Адриана Лима</t>
  </si>
  <si>
    <t>S1 — худшая альтернатива, следовательно исключаем её</t>
  </si>
  <si>
    <t>Скарлетт Йоханссон</t>
  </si>
  <si>
    <t>Итоговый результат ранжирования:</t>
  </si>
  <si>
    <t>Аврил Лавин</t>
  </si>
  <si>
    <t>S2 — худшая альтернатива, следовательно, исключаем её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</si>
</sst>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29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workbookViewId="0">
      <selection activeCell="F13" sqref="F13"/>
    </sheetView>
  </sheetViews>
  <sheetFormatPr defaultRowHeight="15" x14ac:dyDescent="0.25"/>
  <cols>
    <col min="1" max="1" width="20.5703125" style="1" customWidth="1"/>
    <col min="2" max="3" width="9.140625" style="1" customWidth="1"/>
    <col min="4" max="16384" width="9.140625" style="1"/>
  </cols>
  <sheetData>
    <row r="1" spans="1:5" ht="15" customHeight="1" x14ac:dyDescent="0.25">
      <c r="A1" s="5" t="s">
        <v>9</v>
      </c>
      <c r="B1" s="5"/>
      <c r="C1" s="5"/>
      <c r="D1" s="5"/>
      <c r="E1" s="5"/>
    </row>
    <row r="2" spans="1:5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 s="3">
        <v>86</v>
      </c>
      <c r="C3" s="3">
        <v>64</v>
      </c>
      <c r="D3" s="3">
        <v>89</v>
      </c>
      <c r="E3" s="3">
        <v>42</v>
      </c>
    </row>
    <row r="4" spans="1:5" x14ac:dyDescent="0.25">
      <c r="A4" s="3" t="s">
        <v>45</v>
      </c>
      <c r="B4" s="3">
        <v>86</v>
      </c>
      <c r="C4" s="3">
        <v>61</v>
      </c>
      <c r="D4" s="3">
        <v>89</v>
      </c>
      <c r="E4" s="3">
        <v>34</v>
      </c>
    </row>
    <row r="5" spans="1:5" x14ac:dyDescent="0.25">
      <c r="A5" s="3" t="s">
        <v>47</v>
      </c>
      <c r="B5" s="3">
        <v>94</v>
      </c>
      <c r="C5" s="3">
        <v>63</v>
      </c>
      <c r="D5" s="3">
        <v>95</v>
      </c>
      <c r="E5" s="3">
        <v>31</v>
      </c>
    </row>
    <row r="6" spans="1:5" x14ac:dyDescent="0.25">
      <c r="A6" s="3" t="s">
        <v>6</v>
      </c>
      <c r="B6" s="3">
        <v>87</v>
      </c>
      <c r="C6" s="3">
        <v>61</v>
      </c>
      <c r="D6" s="3">
        <v>84</v>
      </c>
      <c r="E6" s="3">
        <v>30</v>
      </c>
    </row>
    <row r="7" spans="1:5" x14ac:dyDescent="0.25">
      <c r="A7" s="3" t="s">
        <v>43</v>
      </c>
      <c r="B7" s="3">
        <v>87</v>
      </c>
      <c r="C7" s="3">
        <v>62</v>
      </c>
      <c r="D7" s="3">
        <v>86</v>
      </c>
      <c r="E7" s="3">
        <v>28</v>
      </c>
    </row>
    <row r="9" spans="1:5" x14ac:dyDescent="0.25">
      <c r="A9" s="5" t="s">
        <v>10</v>
      </c>
      <c r="B9" s="5"/>
      <c r="C9" s="5"/>
      <c r="D9" s="5"/>
      <c r="E9" s="5"/>
    </row>
    <row r="10" spans="1:5" ht="30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</row>
    <row r="11" spans="1:5" x14ac:dyDescent="0.25">
      <c r="A11" s="3" t="s">
        <v>45</v>
      </c>
      <c r="B11" s="3">
        <v>86</v>
      </c>
      <c r="C11" s="3">
        <v>61</v>
      </c>
      <c r="D11" s="3">
        <v>89</v>
      </c>
      <c r="E11" s="3">
        <v>34</v>
      </c>
    </row>
    <row r="12" spans="1:5" x14ac:dyDescent="0.25">
      <c r="A12" s="3" t="s">
        <v>47</v>
      </c>
      <c r="B12" s="3">
        <v>94</v>
      </c>
      <c r="C12" s="3">
        <v>63</v>
      </c>
      <c r="D12" s="3">
        <v>95</v>
      </c>
      <c r="E12" s="3">
        <v>31</v>
      </c>
    </row>
    <row r="13" spans="1:5" x14ac:dyDescent="0.25">
      <c r="A13" s="3" t="s">
        <v>6</v>
      </c>
      <c r="B13" s="3">
        <v>87</v>
      </c>
      <c r="C13" s="3">
        <v>61</v>
      </c>
      <c r="D13" s="3">
        <v>84</v>
      </c>
      <c r="E13" s="3">
        <v>30</v>
      </c>
    </row>
    <row r="14" spans="1:5" x14ac:dyDescent="0.25">
      <c r="A14" s="3" t="s">
        <v>43</v>
      </c>
      <c r="B14" s="3">
        <v>87</v>
      </c>
      <c r="C14" s="3">
        <v>62</v>
      </c>
      <c r="D14" s="3">
        <v>86</v>
      </c>
      <c r="E14" s="3">
        <v>28</v>
      </c>
    </row>
    <row r="15" spans="1:5" x14ac:dyDescent="0.25">
      <c r="B15" s="1" t="s">
        <v>7</v>
      </c>
      <c r="C15" s="1" t="s">
        <v>8</v>
      </c>
      <c r="D15" s="1" t="s">
        <v>7</v>
      </c>
      <c r="E15" s="1" t="s">
        <v>8</v>
      </c>
    </row>
    <row r="17" spans="1:5" x14ac:dyDescent="0.25">
      <c r="A17" s="5" t="s">
        <v>11</v>
      </c>
      <c r="B17" s="5"/>
      <c r="C17" s="5"/>
      <c r="D17" s="5"/>
      <c r="E17" s="5"/>
    </row>
    <row r="18" spans="1:5" x14ac:dyDescent="0.25">
      <c r="A18" s="3" t="s">
        <v>12</v>
      </c>
      <c r="B18" s="3">
        <v>6</v>
      </c>
      <c r="C18" s="3">
        <v>7</v>
      </c>
      <c r="D18" s="3">
        <v>5</v>
      </c>
      <c r="E18" s="3">
        <v>9</v>
      </c>
    </row>
    <row r="19" spans="1:5" x14ac:dyDescent="0.25">
      <c r="A19" s="3" t="s">
        <v>13</v>
      </c>
      <c r="B19" s="3">
        <f>B18/(SUM($B$18:$E$18))</f>
        <v>0.22222222222222221</v>
      </c>
      <c r="C19" s="3">
        <f t="shared" ref="C19:E19" si="0">C18/(SUM($B$18:$E$18))</f>
        <v>0.25925925925925924</v>
      </c>
      <c r="D19" s="3">
        <f t="shared" si="0"/>
        <v>0.18518518518518517</v>
      </c>
      <c r="E19" s="3">
        <f t="shared" si="0"/>
        <v>0.33333333333333331</v>
      </c>
    </row>
    <row r="21" spans="1:5" x14ac:dyDescent="0.25">
      <c r="A21" s="5" t="s">
        <v>14</v>
      </c>
      <c r="B21" s="5"/>
      <c r="C21" s="5"/>
      <c r="D21" s="5"/>
      <c r="E21" s="5"/>
    </row>
    <row r="22" spans="1:5" x14ac:dyDescent="0.25">
      <c r="A22" s="6" t="s">
        <v>24</v>
      </c>
      <c r="B22" s="6"/>
      <c r="C22" s="6"/>
      <c r="D22" s="6"/>
      <c r="E22" s="6"/>
    </row>
    <row r="23" spans="1:5" x14ac:dyDescent="0.25">
      <c r="A23" s="2" t="s">
        <v>15</v>
      </c>
      <c r="B23" s="2" t="s">
        <v>20</v>
      </c>
      <c r="C23" s="2" t="s">
        <v>21</v>
      </c>
      <c r="D23" s="2" t="s">
        <v>22</v>
      </c>
      <c r="E23" s="2" t="s">
        <v>23</v>
      </c>
    </row>
    <row r="24" spans="1:5" x14ac:dyDescent="0.25">
      <c r="A24" s="3" t="s">
        <v>16</v>
      </c>
      <c r="B24" s="3">
        <v>86</v>
      </c>
      <c r="C24" s="3">
        <v>61</v>
      </c>
      <c r="D24" s="3">
        <v>89</v>
      </c>
      <c r="E24" s="3">
        <v>34</v>
      </c>
    </row>
    <row r="25" spans="1:5" x14ac:dyDescent="0.25">
      <c r="A25" s="3" t="s">
        <v>17</v>
      </c>
      <c r="B25" s="3">
        <v>94</v>
      </c>
      <c r="C25" s="3">
        <v>63</v>
      </c>
      <c r="D25" s="3">
        <v>95</v>
      </c>
      <c r="E25" s="3">
        <v>31</v>
      </c>
    </row>
    <row r="26" spans="1:5" x14ac:dyDescent="0.25">
      <c r="A26" s="3" t="s">
        <v>18</v>
      </c>
      <c r="B26" s="3">
        <v>87</v>
      </c>
      <c r="C26" s="3">
        <v>61</v>
      </c>
      <c r="D26" s="3">
        <v>84</v>
      </c>
      <c r="E26" s="3">
        <v>30</v>
      </c>
    </row>
    <row r="27" spans="1:5" x14ac:dyDescent="0.25">
      <c r="A27" s="3" t="s">
        <v>19</v>
      </c>
      <c r="B27" s="3">
        <v>87</v>
      </c>
      <c r="C27" s="3">
        <v>62</v>
      </c>
      <c r="D27" s="3">
        <v>86</v>
      </c>
      <c r="E27" s="3">
        <v>28</v>
      </c>
    </row>
    <row r="29" spans="1:5" x14ac:dyDescent="0.25">
      <c r="A29" s="4" t="s">
        <v>25</v>
      </c>
      <c r="B29" s="4"/>
      <c r="C29" s="4"/>
      <c r="D29" s="4"/>
      <c r="E29" s="4"/>
    </row>
    <row r="30" spans="1:5" x14ac:dyDescent="0.25">
      <c r="A30" s="3" t="s">
        <v>26</v>
      </c>
      <c r="B30" s="3">
        <f>MAX(B24:B27)</f>
        <v>94</v>
      </c>
      <c r="C30" s="3">
        <f>MIN(C24:C27)</f>
        <v>61</v>
      </c>
      <c r="D30" s="3">
        <f>MAX(D24:D27)</f>
        <v>95</v>
      </c>
      <c r="E30" s="3">
        <f>MIN(E24:E27)</f>
        <v>28</v>
      </c>
    </row>
    <row r="31" spans="1:5" x14ac:dyDescent="0.25">
      <c r="A31" s="3" t="s">
        <v>27</v>
      </c>
      <c r="B31" s="3">
        <f>MIN(B24:B27)</f>
        <v>86</v>
      </c>
      <c r="C31" s="3">
        <f>MAX(C24:C27)</f>
        <v>63</v>
      </c>
      <c r="D31" s="3">
        <f>MIN(D24:D27)</f>
        <v>84</v>
      </c>
      <c r="E31" s="3">
        <f>MAX(E24:E27)</f>
        <v>34</v>
      </c>
    </row>
    <row r="33" spans="1:5" x14ac:dyDescent="0.25">
      <c r="A33" s="4" t="s">
        <v>28</v>
      </c>
      <c r="B33" s="4"/>
      <c r="C33" s="4"/>
      <c r="D33" s="4"/>
      <c r="E33" s="4"/>
    </row>
    <row r="34" spans="1:5" x14ac:dyDescent="0.25">
      <c r="A34" s="2" t="s">
        <v>15</v>
      </c>
      <c r="B34" s="2" t="s">
        <v>20</v>
      </c>
      <c r="C34" s="2" t="s">
        <v>21</v>
      </c>
      <c r="D34" s="2" t="s">
        <v>22</v>
      </c>
      <c r="E34" s="2" t="s">
        <v>23</v>
      </c>
    </row>
    <row r="35" spans="1:5" x14ac:dyDescent="0.25">
      <c r="A35" s="3" t="s">
        <v>16</v>
      </c>
      <c r="B35" s="3">
        <f>(B$30 - B24)/(B$30 - B$31)</f>
        <v>1</v>
      </c>
      <c r="C35" s="3">
        <f t="shared" ref="C35:E35" si="1">(C$30 - C24)/(C$30 - C$31)</f>
        <v>0</v>
      </c>
      <c r="D35" s="3">
        <f t="shared" si="1"/>
        <v>0.54545454545454541</v>
      </c>
      <c r="E35" s="3">
        <f t="shared" si="1"/>
        <v>1</v>
      </c>
    </row>
    <row r="36" spans="1:5" x14ac:dyDescent="0.25">
      <c r="A36" s="3" t="s">
        <v>17</v>
      </c>
      <c r="B36" s="3">
        <f t="shared" ref="B36:E38" si="2">(B$30 - B25)/(B$30 - B$31)</f>
        <v>0</v>
      </c>
      <c r="C36" s="3">
        <f t="shared" si="2"/>
        <v>1</v>
      </c>
      <c r="D36" s="3">
        <f t="shared" si="2"/>
        <v>0</v>
      </c>
      <c r="E36" s="3">
        <f t="shared" si="2"/>
        <v>0.5</v>
      </c>
    </row>
    <row r="37" spans="1:5" x14ac:dyDescent="0.25">
      <c r="A37" s="3" t="s">
        <v>18</v>
      </c>
      <c r="B37" s="3">
        <f t="shared" si="2"/>
        <v>0.875</v>
      </c>
      <c r="C37" s="3">
        <f t="shared" si="2"/>
        <v>0</v>
      </c>
      <c r="D37" s="3">
        <f t="shared" si="2"/>
        <v>1</v>
      </c>
      <c r="E37" s="3">
        <f t="shared" si="2"/>
        <v>0.33333333333333331</v>
      </c>
    </row>
    <row r="38" spans="1:5" x14ac:dyDescent="0.25">
      <c r="A38" s="3" t="s">
        <v>19</v>
      </c>
      <c r="B38" s="3">
        <f t="shared" si="2"/>
        <v>0.875</v>
      </c>
      <c r="C38" s="3">
        <f t="shared" si="2"/>
        <v>0.5</v>
      </c>
      <c r="D38" s="3">
        <f t="shared" si="2"/>
        <v>0.81818181818181823</v>
      </c>
      <c r="E38" s="3">
        <f t="shared" si="2"/>
        <v>0</v>
      </c>
    </row>
    <row r="40" spans="1:5" x14ac:dyDescent="0.25">
      <c r="A40" s="4" t="s">
        <v>29</v>
      </c>
      <c r="B40" s="4"/>
      <c r="C40" s="4"/>
      <c r="D40" s="4"/>
      <c r="E40" s="4"/>
    </row>
    <row r="41" spans="1:5" x14ac:dyDescent="0.25">
      <c r="A41" s="2" t="s">
        <v>15</v>
      </c>
      <c r="B41" s="2" t="s">
        <v>20</v>
      </c>
      <c r="C41" s="2" t="s">
        <v>21</v>
      </c>
      <c r="D41" s="2" t="s">
        <v>22</v>
      </c>
      <c r="E41" s="2" t="s">
        <v>23</v>
      </c>
    </row>
    <row r="42" spans="1:5" x14ac:dyDescent="0.25">
      <c r="A42" s="3" t="s">
        <v>16</v>
      </c>
      <c r="B42" s="3">
        <f>B24/(SUM(B$24:B$27))</f>
        <v>0.24293785310734464</v>
      </c>
      <c r="C42" s="3">
        <f t="shared" ref="C42:E42" si="3">C24/(SUM(C$24:C$27))</f>
        <v>0.24696356275303644</v>
      </c>
      <c r="D42" s="3">
        <f t="shared" si="3"/>
        <v>0.25141242937853109</v>
      </c>
      <c r="E42" s="3">
        <f t="shared" si="3"/>
        <v>0.27642276422764228</v>
      </c>
    </row>
    <row r="43" spans="1:5" x14ac:dyDescent="0.25">
      <c r="A43" s="3" t="s">
        <v>17</v>
      </c>
      <c r="B43" s="3">
        <f t="shared" ref="B43:E45" si="4">B25/(SUM(B$24:B$27))</f>
        <v>0.2655367231638418</v>
      </c>
      <c r="C43" s="3">
        <f t="shared" si="4"/>
        <v>0.25506072874493929</v>
      </c>
      <c r="D43" s="3">
        <f t="shared" si="4"/>
        <v>0.26836158192090398</v>
      </c>
      <c r="E43" s="3">
        <f t="shared" si="4"/>
        <v>0.25203252032520324</v>
      </c>
    </row>
    <row r="44" spans="1:5" x14ac:dyDescent="0.25">
      <c r="A44" s="3" t="s">
        <v>18</v>
      </c>
      <c r="B44" s="3">
        <f t="shared" si="4"/>
        <v>0.24576271186440679</v>
      </c>
      <c r="C44" s="3">
        <f t="shared" si="4"/>
        <v>0.24696356275303644</v>
      </c>
      <c r="D44" s="3">
        <f t="shared" si="4"/>
        <v>0.23728813559322035</v>
      </c>
      <c r="E44" s="3">
        <f t="shared" si="4"/>
        <v>0.24390243902439024</v>
      </c>
    </row>
    <row r="45" spans="1:5" x14ac:dyDescent="0.25">
      <c r="A45" s="3" t="s">
        <v>19</v>
      </c>
      <c r="B45" s="3">
        <f t="shared" si="4"/>
        <v>0.24576271186440679</v>
      </c>
      <c r="C45" s="3">
        <f t="shared" si="4"/>
        <v>0.25101214574898784</v>
      </c>
      <c r="D45" s="3">
        <f t="shared" si="4"/>
        <v>0.24293785310734464</v>
      </c>
      <c r="E45" s="3">
        <f t="shared" si="4"/>
        <v>0.22764227642276422</v>
      </c>
    </row>
    <row r="47" spans="1:5" x14ac:dyDescent="0.25">
      <c r="A47" s="4" t="s">
        <v>30</v>
      </c>
      <c r="B47" s="4"/>
      <c r="C47" s="4"/>
      <c r="D47" s="4"/>
      <c r="E47" s="4"/>
    </row>
    <row r="48" spans="1:5" x14ac:dyDescent="0.25">
      <c r="A48" s="3" t="s">
        <v>32</v>
      </c>
      <c r="B48" s="3" t="s">
        <v>20</v>
      </c>
      <c r="C48" s="3" t="s">
        <v>21</v>
      </c>
      <c r="D48" s="3" t="s">
        <v>22</v>
      </c>
      <c r="E48" s="3" t="s">
        <v>23</v>
      </c>
    </row>
    <row r="49" spans="1:6" x14ac:dyDescent="0.25">
      <c r="A49" s="3" t="s">
        <v>31</v>
      </c>
      <c r="B49" s="3">
        <f t="array" ref="B49">-1/(LN(4))*(SUM(B$42:B$45 * LN(B$42:B$45)))</f>
        <v>0.99953400492884736</v>
      </c>
      <c r="C49" s="3">
        <f t="array" ref="C49">-1/(LN(4))*(SUM(C$42:C$45 * LN(C$42:C$45)))</f>
        <v>0.99993511051470096</v>
      </c>
      <c r="D49" s="3">
        <f t="array" ref="D49">-1/(LN(4))*(SUM(D$42:D$45 * LN(D$42:D$45)))</f>
        <v>0.99921239288719677</v>
      </c>
      <c r="E49" s="3">
        <f t="array" ref="E49">-1/(LN(4))*(SUM(E$42:E$45 * LN(E$42:E$45)))</f>
        <v>0.99822278961932254</v>
      </c>
    </row>
    <row r="51" spans="1:6" x14ac:dyDescent="0.25">
      <c r="A51" s="4" t="s">
        <v>33</v>
      </c>
      <c r="B51" s="4"/>
      <c r="C51" s="4"/>
      <c r="D51" s="4"/>
      <c r="E51" s="4"/>
    </row>
    <row r="52" spans="1:6" x14ac:dyDescent="0.25">
      <c r="A52" s="3" t="s">
        <v>35</v>
      </c>
      <c r="B52" s="3" t="s">
        <v>20</v>
      </c>
      <c r="C52" s="3" t="s">
        <v>21</v>
      </c>
      <c r="D52" s="3" t="s">
        <v>22</v>
      </c>
      <c r="E52" s="3" t="s">
        <v>23</v>
      </c>
    </row>
    <row r="53" spans="1:6" x14ac:dyDescent="0.25">
      <c r="A53" s="3" t="s">
        <v>35</v>
      </c>
      <c r="B53" s="3">
        <f>(1 - B49)</f>
        <v>4.6599507115263616E-4</v>
      </c>
      <c r="C53" s="3">
        <f t="shared" ref="C53:E53" si="5">(1 - C49)</f>
        <v>6.4889485299035599E-5</v>
      </c>
      <c r="D53" s="3">
        <f t="shared" si="5"/>
        <v>7.876071128032347E-4</v>
      </c>
      <c r="E53" s="3">
        <f t="shared" si="5"/>
        <v>1.7772103806774631E-3</v>
      </c>
    </row>
    <row r="55" spans="1:6" x14ac:dyDescent="0.25">
      <c r="A55" s="4" t="s">
        <v>34</v>
      </c>
      <c r="B55" s="4"/>
      <c r="C55" s="4"/>
      <c r="D55" s="4"/>
      <c r="E55" s="4"/>
    </row>
    <row r="56" spans="1:6" x14ac:dyDescent="0.25">
      <c r="A56" s="3" t="s">
        <v>37</v>
      </c>
      <c r="B56" s="3" t="s">
        <v>20</v>
      </c>
      <c r="C56" s="3" t="s">
        <v>21</v>
      </c>
      <c r="D56" s="3" t="s">
        <v>22</v>
      </c>
      <c r="E56" s="3" t="s">
        <v>23</v>
      </c>
    </row>
    <row r="57" spans="1:6" x14ac:dyDescent="0.25">
      <c r="A57" s="3" t="s">
        <v>38</v>
      </c>
      <c r="B57" s="3">
        <f t="array" ref="B57">(B53*B$19)/SUM($B$53:$E$53 * $B$19:$E$19)</f>
        <v>0.12060368603152741</v>
      </c>
      <c r="C57" s="3">
        <f t="array" ref="C57">(C53*C$19)/SUM($B$53:$E$53 * $B$19:$E$19)</f>
        <v>1.9592974680599336E-2</v>
      </c>
      <c r="D57" s="3">
        <f t="array" ref="D57">(D53*D$19)/SUM($B$53:$E$53 * $B$19:$E$19)</f>
        <v>0.16986646216694601</v>
      </c>
      <c r="E57" s="3">
        <f t="array" ref="E57">(E53*E$19)/SUM($B$53:$E$53 * $B$19:$E$19)</f>
        <v>0.68993687712092733</v>
      </c>
    </row>
    <row r="59" spans="1:6" x14ac:dyDescent="0.25">
      <c r="A59" s="4" t="s">
        <v>36</v>
      </c>
      <c r="B59" s="4"/>
      <c r="C59" s="4"/>
      <c r="D59" s="4"/>
      <c r="E59" s="4"/>
    </row>
    <row r="60" spans="1:6" x14ac:dyDescent="0.25">
      <c r="A60" s="3" t="s">
        <v>39</v>
      </c>
      <c r="B60" s="3">
        <v>1</v>
      </c>
      <c r="C60" s="3">
        <v>2</v>
      </c>
      <c r="D60" s="3">
        <v>3</v>
      </c>
      <c r="E60" s="3">
        <v>4</v>
      </c>
      <c r="F60" s="3">
        <v>5</v>
      </c>
    </row>
    <row r="61" spans="1:6" x14ac:dyDescent="0.25">
      <c r="A61" s="3" t="s">
        <v>16</v>
      </c>
      <c r="B61" s="3">
        <f t="array" ref="B61">POWER(SUM(POWER($B$57:$E$57 * (1 - $B35:$E35),B$60)),1/B$60)</f>
        <v>9.6805002938302076E-2</v>
      </c>
      <c r="C61" s="3">
        <f t="array" ref="C61">POWER(SUM(POWER($B$57:$E$57 * (1 - $B35:$E35),C$60)),1/C$60)</f>
        <v>7.9659161208883514E-2</v>
      </c>
      <c r="D61" s="3">
        <f t="array" ref="D61">POWER(SUM(POWER($B$57:$E$57 * (1 - $B35:$E35),D$60)),1/D$60)</f>
        <v>7.7630300862972387E-2</v>
      </c>
      <c r="E61" s="3">
        <f t="array" ref="E61">POWER(SUM(POWER($B$57:$E$57 * (1 - $B35:$E35),E$60)),1/E$60)</f>
        <v>7.7291940344313192E-2</v>
      </c>
      <c r="F61" s="3">
        <f t="array" ref="F61">POWER(SUM(POWER($B$57:$E$57 * (1 - $B35:$E35),F$60)),1/F$60)</f>
        <v>7.7228269129499455E-2</v>
      </c>
    </row>
    <row r="62" spans="1:6" x14ac:dyDescent="0.25">
      <c r="A62" s="3" t="s">
        <v>17</v>
      </c>
      <c r="B62" s="3">
        <f t="array" ref="B62">POWER(SUM(POWER($B$57:$E$57 * (1 - $B36:$E36),B$60)),1/B$60)</f>
        <v>0.63543858675893705</v>
      </c>
      <c r="C62" s="3">
        <f t="array" ref="C62">POWER(SUM(POWER($B$57:$E$57 * (1 - $B36:$E36),C$60)),1/C$60)</f>
        <v>0.40299266451928145</v>
      </c>
      <c r="D62" s="3">
        <f t="array" ref="D62">POWER(SUM(POWER($B$57:$E$57 * (1 - $B36:$E36),D$60)),1/D$60)</f>
        <v>0.36268567134121033</v>
      </c>
      <c r="E62" s="3">
        <f t="array" ref="E62">POWER(SUM(POWER($B$57:$E$57 * (1 - $B36:$E36),E$60)),1/E$60)</f>
        <v>0.35115849373800434</v>
      </c>
      <c r="F62" s="3">
        <f t="array" ref="F62">POWER(SUM(POWER($B$57:$E$57 * (1 - $B36:$E36),F$60)),1/F$60)</f>
        <v>0.34729453370651159</v>
      </c>
    </row>
    <row r="63" spans="1:6" x14ac:dyDescent="0.25">
      <c r="A63" s="3" t="s">
        <v>18</v>
      </c>
      <c r="B63" s="3">
        <f t="array" ref="B63">POWER(SUM(POWER($B$57:$E$57 * (1 - $B37:$E37),B$60)),1/B$60)</f>
        <v>0.49462635351515849</v>
      </c>
      <c r="C63" s="3">
        <f t="array" ref="C63">POWER(SUM(POWER($B$57:$E$57 * (1 - $B37:$E37),C$60)),1/C$60)</f>
        <v>0.46062179776779444</v>
      </c>
      <c r="D63" s="3">
        <f t="array" ref="D63">POWER(SUM(POWER($B$57:$E$57 * (1 - $B37:$E37),D$60)),1/D$60)</f>
        <v>0.45997516639150965</v>
      </c>
      <c r="E63" s="3">
        <f t="array" ref="E63">POWER(SUM(POWER($B$57:$E$57 * (1 - $B37:$E37),E$60)),1/E$60)</f>
        <v>0.45995842938466125</v>
      </c>
      <c r="F63" s="3">
        <f t="array" ref="F63">POWER(SUM(POWER($B$57:$E$57 * (1 - $B37:$E37),F$60)),1/F$60)</f>
        <v>0.45995793446213951</v>
      </c>
    </row>
    <row r="64" spans="1:6" x14ac:dyDescent="0.25">
      <c r="A64" s="3" t="s">
        <v>19</v>
      </c>
      <c r="B64" s="3">
        <f t="array" ref="B64">POWER(SUM(POWER($B$57:$E$57 * (1 - $B38:$E38),B$60)),1/B$60)</f>
        <v>0.74569363651824905</v>
      </c>
      <c r="C64" s="3">
        <f t="array" ref="C64">POWER(SUM(POWER($B$57:$E$57 * (1 - $B38:$E38),C$60)),1/C$60)</f>
        <v>0.69086178549819699</v>
      </c>
      <c r="D64" s="3">
        <f t="array" ref="D64">POWER(SUM(POWER($B$57:$E$57 * (1 - $B38:$E38),D$60)),1/D$60)</f>
        <v>0.68996056370274705</v>
      </c>
      <c r="E64" s="3">
        <f t="array" ref="E64">POWER(SUM(POWER($B$57:$E$57 * (1 - $B38:$E38),E$60)),1/E$60)</f>
        <v>0.68993761606397919</v>
      </c>
      <c r="F64" s="3">
        <f t="array" ref="F64">POWER(SUM(POWER($B$57:$E$57 * (1 - $B38:$E38),F$60)),1/F$60)</f>
        <v>0.68993690269161523</v>
      </c>
    </row>
    <row r="66" spans="1:5" x14ac:dyDescent="0.25">
      <c r="A66" s="4" t="s">
        <v>46</v>
      </c>
      <c r="B66" s="4"/>
      <c r="C66" s="4"/>
      <c r="D66" s="4"/>
      <c r="E66" s="4"/>
    </row>
    <row r="68" spans="1:5" x14ac:dyDescent="0.25">
      <c r="A68" s="5" t="s">
        <v>41</v>
      </c>
      <c r="B68" s="5"/>
      <c r="C68" s="5"/>
      <c r="D68" s="5"/>
      <c r="E68" s="5"/>
    </row>
    <row r="69" spans="1:5" x14ac:dyDescent="0.25">
      <c r="A69" s="6" t="s">
        <v>24</v>
      </c>
      <c r="B69" s="6"/>
      <c r="C69" s="6"/>
      <c r="D69" s="6"/>
      <c r="E69" s="6"/>
    </row>
    <row r="70" spans="1:5" x14ac:dyDescent="0.25">
      <c r="A70" s="2" t="s">
        <v>15</v>
      </c>
      <c r="B70" s="2" t="s">
        <v>20</v>
      </c>
      <c r="C70" s="2" t="s">
        <v>21</v>
      </c>
      <c r="D70" s="2" t="s">
        <v>22</v>
      </c>
      <c r="E70" s="2" t="s">
        <v>23</v>
      </c>
    </row>
    <row r="71" spans="1:5" x14ac:dyDescent="0.25">
      <c r="A71" s="3" t="s">
        <v>17</v>
      </c>
      <c r="B71" s="3">
        <v>94</v>
      </c>
      <c r="C71" s="3">
        <v>63</v>
      </c>
      <c r="D71" s="3">
        <v>95</v>
      </c>
      <c r="E71" s="3">
        <v>31</v>
      </c>
    </row>
    <row r="72" spans="1:5" x14ac:dyDescent="0.25">
      <c r="A72" s="3" t="s">
        <v>18</v>
      </c>
      <c r="B72" s="3">
        <v>87</v>
      </c>
      <c r="C72" s="3">
        <v>61</v>
      </c>
      <c r="D72" s="3">
        <v>84</v>
      </c>
      <c r="E72" s="3">
        <v>30</v>
      </c>
    </row>
    <row r="73" spans="1:5" x14ac:dyDescent="0.25">
      <c r="A73" s="3" t="s">
        <v>19</v>
      </c>
      <c r="B73" s="3">
        <v>87</v>
      </c>
      <c r="C73" s="3">
        <v>62</v>
      </c>
      <c r="D73" s="3">
        <v>86</v>
      </c>
      <c r="E73" s="3">
        <v>28</v>
      </c>
    </row>
    <row r="75" spans="1:5" x14ac:dyDescent="0.25">
      <c r="A75" s="4" t="s">
        <v>25</v>
      </c>
      <c r="B75" s="4"/>
      <c r="C75" s="4"/>
      <c r="D75" s="4"/>
      <c r="E75" s="4"/>
    </row>
    <row r="76" spans="1:5" x14ac:dyDescent="0.25">
      <c r="A76" s="3" t="s">
        <v>26</v>
      </c>
      <c r="B76" s="3">
        <f>MAX(B71:B73)</f>
        <v>94</v>
      </c>
      <c r="C76" s="3">
        <f>MIN(C71:C73)</f>
        <v>61</v>
      </c>
      <c r="D76" s="3">
        <f>MAX(D71:D73)</f>
        <v>95</v>
      </c>
      <c r="E76" s="3">
        <f>MIN(E71:E73)</f>
        <v>28</v>
      </c>
    </row>
    <row r="77" spans="1:5" x14ac:dyDescent="0.25">
      <c r="A77" s="3" t="s">
        <v>27</v>
      </c>
      <c r="B77" s="3">
        <f>MIN(B71:B73)</f>
        <v>87</v>
      </c>
      <c r="C77" s="3">
        <f>MAX(C71:C73)</f>
        <v>63</v>
      </c>
      <c r="D77" s="3">
        <f>MIN(D71:D73)</f>
        <v>84</v>
      </c>
      <c r="E77" s="3">
        <f>MAX(E71:E73)</f>
        <v>31</v>
      </c>
    </row>
    <row r="79" spans="1:5" x14ac:dyDescent="0.25">
      <c r="A79" s="4" t="s">
        <v>28</v>
      </c>
      <c r="B79" s="4"/>
      <c r="C79" s="4"/>
      <c r="D79" s="4"/>
      <c r="E79" s="4"/>
    </row>
    <row r="80" spans="1:5" x14ac:dyDescent="0.25">
      <c r="A80" s="2" t="s">
        <v>15</v>
      </c>
      <c r="B80" s="2" t="s">
        <v>20</v>
      </c>
      <c r="C80" s="2" t="s">
        <v>21</v>
      </c>
      <c r="D80" s="2" t="s">
        <v>22</v>
      </c>
      <c r="E80" s="2" t="s">
        <v>23</v>
      </c>
    </row>
    <row r="81" spans="1:5" x14ac:dyDescent="0.25">
      <c r="A81" s="3" t="s">
        <v>16</v>
      </c>
      <c r="B81" s="3">
        <f>(B$76 - B71)/(B$76 - B$77)</f>
        <v>0</v>
      </c>
      <c r="C81" s="3">
        <f t="shared" ref="C81:E81" si="6">(C$76 - C71)/(C$76 - C$77)</f>
        <v>1</v>
      </c>
      <c r="D81" s="3">
        <f t="shared" si="6"/>
        <v>0</v>
      </c>
      <c r="E81" s="3">
        <f t="shared" si="6"/>
        <v>1</v>
      </c>
    </row>
    <row r="82" spans="1:5" x14ac:dyDescent="0.25">
      <c r="A82" s="3" t="s">
        <v>17</v>
      </c>
      <c r="B82" s="3">
        <f t="shared" ref="B82:E82" si="7">(B$76 - B72)/(B$76 - B$77)</f>
        <v>1</v>
      </c>
      <c r="C82" s="3">
        <f t="shared" si="7"/>
        <v>0</v>
      </c>
      <c r="D82" s="3">
        <f t="shared" si="7"/>
        <v>1</v>
      </c>
      <c r="E82" s="3">
        <f t="shared" si="7"/>
        <v>0.66666666666666663</v>
      </c>
    </row>
    <row r="83" spans="1:5" x14ac:dyDescent="0.25">
      <c r="A83" s="3" t="s">
        <v>19</v>
      </c>
      <c r="B83" s="3">
        <f t="shared" ref="B83:E83" si="8">(B$76 - B73)/(B$76 - B$77)</f>
        <v>1</v>
      </c>
      <c r="C83" s="3">
        <f t="shared" si="8"/>
        <v>0.5</v>
      </c>
      <c r="D83" s="3">
        <f t="shared" si="8"/>
        <v>0.81818181818181823</v>
      </c>
      <c r="E83" s="3">
        <f t="shared" si="8"/>
        <v>0</v>
      </c>
    </row>
    <row r="85" spans="1:5" x14ac:dyDescent="0.25">
      <c r="A85" s="4" t="s">
        <v>29</v>
      </c>
      <c r="B85" s="4"/>
      <c r="C85" s="4"/>
      <c r="D85" s="4"/>
      <c r="E85" s="4"/>
    </row>
    <row r="86" spans="1:5" x14ac:dyDescent="0.25">
      <c r="A86" s="2" t="s">
        <v>15</v>
      </c>
      <c r="B86" s="2" t="s">
        <v>20</v>
      </c>
      <c r="C86" s="2" t="s">
        <v>21</v>
      </c>
      <c r="D86" s="2" t="s">
        <v>22</v>
      </c>
      <c r="E86" s="2" t="s">
        <v>23</v>
      </c>
    </row>
    <row r="87" spans="1:5" x14ac:dyDescent="0.25">
      <c r="A87" s="3" t="s">
        <v>16</v>
      </c>
      <c r="B87" s="3">
        <f>B71/(SUM(B$71:B$73))</f>
        <v>0.35074626865671643</v>
      </c>
      <c r="C87" s="3">
        <f t="shared" ref="C87:E87" si="9">C71/(SUM(C$71:C$73))</f>
        <v>0.33870967741935482</v>
      </c>
      <c r="D87" s="3">
        <f t="shared" si="9"/>
        <v>0.35849056603773582</v>
      </c>
      <c r="E87" s="3">
        <f t="shared" si="9"/>
        <v>0.34831460674157305</v>
      </c>
    </row>
    <row r="88" spans="1:5" x14ac:dyDescent="0.25">
      <c r="A88" s="3" t="s">
        <v>17</v>
      </c>
      <c r="B88" s="3">
        <f t="shared" ref="B88:E88" si="10">B72/(SUM(B$71:B$73))</f>
        <v>0.32462686567164178</v>
      </c>
      <c r="C88" s="3">
        <f t="shared" si="10"/>
        <v>0.32795698924731181</v>
      </c>
      <c r="D88" s="3">
        <f t="shared" si="10"/>
        <v>0.31698113207547168</v>
      </c>
      <c r="E88" s="3">
        <f t="shared" si="10"/>
        <v>0.33707865168539325</v>
      </c>
    </row>
    <row r="89" spans="1:5" x14ac:dyDescent="0.25">
      <c r="A89" s="3" t="s">
        <v>19</v>
      </c>
      <c r="B89" s="3">
        <f t="shared" ref="B89:E89" si="11">B73/(SUM(B$71:B$73))</f>
        <v>0.32462686567164178</v>
      </c>
      <c r="C89" s="3">
        <f t="shared" si="11"/>
        <v>0.33333333333333331</v>
      </c>
      <c r="D89" s="3">
        <f t="shared" si="11"/>
        <v>0.32452830188679244</v>
      </c>
      <c r="E89" s="3">
        <f t="shared" si="11"/>
        <v>0.3146067415730337</v>
      </c>
    </row>
    <row r="91" spans="1:5" x14ac:dyDescent="0.25">
      <c r="A91" s="4" t="s">
        <v>30</v>
      </c>
      <c r="B91" s="4"/>
      <c r="C91" s="4"/>
      <c r="D91" s="4"/>
      <c r="E91" s="4"/>
    </row>
    <row r="92" spans="1:5" x14ac:dyDescent="0.25">
      <c r="A92" s="3" t="s">
        <v>32</v>
      </c>
      <c r="B92" s="3" t="s">
        <v>20</v>
      </c>
      <c r="C92" s="3" t="s">
        <v>21</v>
      </c>
      <c r="D92" s="3" t="s">
        <v>22</v>
      </c>
      <c r="E92" s="3" t="s">
        <v>23</v>
      </c>
    </row>
    <row r="93" spans="1:5" x14ac:dyDescent="0.25">
      <c r="A93" s="3" t="s">
        <v>31</v>
      </c>
      <c r="B93" s="3">
        <f t="array" ref="B93">-1/(LN(3))*(SUM(B$87:B$89 * LN(B$87:B$89)))</f>
        <v>0.99938421377066677</v>
      </c>
      <c r="C93" s="3">
        <f t="array" ref="C93">-1/(LN(3))*(SUM(C$87:C$89 * LN(C$87:C$89)))</f>
        <v>0.99992106497602018</v>
      </c>
      <c r="D93" s="3">
        <f t="array" ref="D93">-1/(LN(3))*(SUM(D$87:D$89 * LN(D$87:D$89)))</f>
        <v>0.99867882762968407</v>
      </c>
      <c r="E93" s="3">
        <f t="array" ref="E93">-1/(LN(3))*(SUM(E$87:E$89 * LN(E$87:E$89)))</f>
        <v>0.99919093172474716</v>
      </c>
    </row>
    <row r="95" spans="1:5" x14ac:dyDescent="0.25">
      <c r="A95" s="4" t="s">
        <v>33</v>
      </c>
      <c r="B95" s="4"/>
      <c r="C95" s="4"/>
      <c r="D95" s="4"/>
      <c r="E95" s="4"/>
    </row>
    <row r="96" spans="1:5" x14ac:dyDescent="0.25">
      <c r="A96" s="3" t="s">
        <v>35</v>
      </c>
      <c r="B96" s="3" t="s">
        <v>20</v>
      </c>
      <c r="C96" s="3" t="s">
        <v>21</v>
      </c>
      <c r="D96" s="3" t="s">
        <v>22</v>
      </c>
      <c r="E96" s="3" t="s">
        <v>23</v>
      </c>
    </row>
    <row r="97" spans="1:6" x14ac:dyDescent="0.25">
      <c r="A97" s="3" t="s">
        <v>35</v>
      </c>
      <c r="B97" s="3">
        <f>(1 - B93)</f>
        <v>6.1578622933322613E-4</v>
      </c>
      <c r="C97" s="3">
        <f t="shared" ref="C97:E97" si="12">(1 - C93)</f>
        <v>7.8935023979820329E-5</v>
      </c>
      <c r="D97" s="3">
        <f t="shared" si="12"/>
        <v>1.3211723703159262E-3</v>
      </c>
      <c r="E97" s="3">
        <f t="shared" si="12"/>
        <v>8.0906827525284442E-4</v>
      </c>
    </row>
    <row r="99" spans="1:6" x14ac:dyDescent="0.25">
      <c r="A99" s="4" t="s">
        <v>34</v>
      </c>
      <c r="B99" s="4"/>
      <c r="C99" s="4"/>
      <c r="D99" s="4"/>
      <c r="E99" s="4"/>
    </row>
    <row r="100" spans="1:6" x14ac:dyDescent="0.25">
      <c r="A100" s="3" t="s">
        <v>37</v>
      </c>
      <c r="B100" s="3" t="s">
        <v>20</v>
      </c>
      <c r="C100" s="3" t="s">
        <v>21</v>
      </c>
      <c r="D100" s="3" t="s">
        <v>22</v>
      </c>
      <c r="E100" s="3" t="s">
        <v>23</v>
      </c>
    </row>
    <row r="101" spans="1:6" x14ac:dyDescent="0.25">
      <c r="A101" s="3" t="s">
        <v>38</v>
      </c>
      <c r="B101" s="3">
        <f t="array" ref="B101">(B97*B$19)/SUM($B97:$E97 * $B$19:$E$19)</f>
        <v>0.20373700453766452</v>
      </c>
      <c r="C101" s="3">
        <f t="array" ref="C101">(C97*C$19)/SUM($B97:$E97 * $B$19:$E$19)</f>
        <v>3.0468879190211916E-2</v>
      </c>
      <c r="D101" s="3">
        <f t="array" ref="D101">(D97*D$19)/SUM($B97:$E97 * $B$19:$E$19)</f>
        <v>0.36426561738472163</v>
      </c>
      <c r="E101" s="3">
        <f t="array" ref="E101">(E97*E$19)/SUM($B97:$E97 * $B$19:$E$19)</f>
        <v>0.401528498887402</v>
      </c>
    </row>
    <row r="103" spans="1:6" x14ac:dyDescent="0.25">
      <c r="A103" s="4" t="s">
        <v>36</v>
      </c>
      <c r="B103" s="4"/>
      <c r="C103" s="4"/>
      <c r="D103" s="4"/>
      <c r="E103" s="4"/>
    </row>
    <row r="104" spans="1:6" x14ac:dyDescent="0.25">
      <c r="A104" s="3" t="s">
        <v>39</v>
      </c>
      <c r="B104" s="3">
        <v>1</v>
      </c>
      <c r="C104" s="3">
        <v>2</v>
      </c>
      <c r="D104" s="3">
        <v>3</v>
      </c>
      <c r="E104" s="3">
        <v>4</v>
      </c>
      <c r="F104" s="3">
        <v>5</v>
      </c>
    </row>
    <row r="105" spans="1:6" x14ac:dyDescent="0.25">
      <c r="A105" s="3" t="s">
        <v>17</v>
      </c>
      <c r="B105" s="3">
        <f t="array" ref="B105">POWER(SUM(POWER($B$101:$E$101 * (1 - $B81:$E81),B$104)),1/B$104)</f>
        <v>0.56800262192238615</v>
      </c>
      <c r="C105" s="3">
        <f t="array" ref="C105">POWER(SUM(POWER($B$101:$E$101 * (1 - $B81:$E81),C$104)),1/C$104)</f>
        <v>0.41737058716044279</v>
      </c>
      <c r="D105" s="3">
        <f t="array" ref="D105">POWER(SUM(POWER($B$101:$E$101 * (1 - $B81:$E81),D$104)),1/D$104)</f>
        <v>0.38437932857582707</v>
      </c>
      <c r="E105" s="3">
        <f t="array" ref="E105">POWER(SUM(POWER($B$101:$E$101 * (1 - $B81:$E81),E$104)),1/E$104)</f>
        <v>0.37286786819193896</v>
      </c>
      <c r="F105" s="3">
        <f t="array" ref="F105">POWER(SUM(POWER($B$101:$E$101 * (1 - $B81:$E81),F$104)),1/F$104)</f>
        <v>0.36816863325841209</v>
      </c>
    </row>
    <row r="106" spans="1:6" x14ac:dyDescent="0.25">
      <c r="A106" s="3" t="s">
        <v>18</v>
      </c>
      <c r="B106" s="3">
        <f t="array" ref="B106">POWER(SUM(POWER($B$101:$E$101 * (1 - $B82:$E82),B$104)),1/B$104)</f>
        <v>0.16431171215267926</v>
      </c>
      <c r="C106" s="3">
        <f t="array" ref="C106">POWER(SUM(POWER($B$101:$E$101 * (1 - $B82:$E82),C$104)),1/C$104)</f>
        <v>0.137267099242778</v>
      </c>
      <c r="D106" s="3">
        <f t="array" ref="D106">POWER(SUM(POWER($B$101:$E$101 * (1 - $B82:$E82),D$104)),1/D$104)</f>
        <v>0.13436710643536032</v>
      </c>
      <c r="E106" s="3">
        <f t="array" ref="E106">POWER(SUM(POWER($B$101:$E$101 * (1 - $B82:$E82),E$104)),1/E$104)</f>
        <v>0.13393260552965</v>
      </c>
      <c r="F106" s="3">
        <f t="array" ref="F106">POWER(SUM(POWER($B$101:$E$101 * (1 - $B82:$E82),F$104)),1/F$104)</f>
        <v>0.13385919456082071</v>
      </c>
    </row>
    <row r="107" spans="1:6" x14ac:dyDescent="0.25">
      <c r="A107" s="3" t="s">
        <v>19</v>
      </c>
      <c r="B107" s="3">
        <f t="array" ref="B107">POWER(SUM(POWER($B$101:$E$101 * (1 - $B83:$E83),B$104)),1/B$104)</f>
        <v>0.48299305073427551</v>
      </c>
      <c r="C107" s="3">
        <f t="array" ref="C107">POWER(SUM(POWER($B$101:$E$101 * (1 - $B83:$E83),C$104)),1/C$104)</f>
        <v>0.40723905919917486</v>
      </c>
      <c r="D107" s="3">
        <f t="array" ref="D107">POWER(SUM(POWER($B$101:$E$101 * (1 - $B83:$E83),D$104)),1/D$104)</f>
        <v>0.40213552838997874</v>
      </c>
      <c r="E107" s="3">
        <f t="array" ref="E107">POWER(SUM(POWER($B$101:$E$101 * (1 - $B83:$E83),E$104)),1/E$104)</f>
        <v>0.40160299028332497</v>
      </c>
      <c r="F107" s="3">
        <f t="array" ref="F107">POWER(SUM(POWER($B$101:$E$101 * (1 - $B83:$E83),F$104)),1/F$104)</f>
        <v>0.40153830959435888</v>
      </c>
    </row>
    <row r="109" spans="1:6" x14ac:dyDescent="0.25">
      <c r="A109" s="4" t="s">
        <v>40</v>
      </c>
      <c r="B109" s="4"/>
      <c r="C109" s="4"/>
      <c r="D109" s="4"/>
      <c r="E109" s="4"/>
    </row>
    <row r="111" spans="1:6" x14ac:dyDescent="0.25">
      <c r="A111" s="5" t="s">
        <v>42</v>
      </c>
      <c r="B111" s="5"/>
      <c r="C111" s="5"/>
      <c r="D111" s="5"/>
      <c r="E111" s="5"/>
    </row>
    <row r="112" spans="1:6" x14ac:dyDescent="0.25">
      <c r="A112" s="6" t="s">
        <v>24</v>
      </c>
      <c r="B112" s="6"/>
      <c r="C112" s="6"/>
      <c r="D112" s="6"/>
      <c r="E112" s="6"/>
    </row>
    <row r="113" spans="1:5" x14ac:dyDescent="0.25">
      <c r="A113" s="2" t="s">
        <v>15</v>
      </c>
      <c r="B113" s="2" t="s">
        <v>20</v>
      </c>
      <c r="C113" s="2" t="s">
        <v>21</v>
      </c>
      <c r="D113" s="2" t="s">
        <v>22</v>
      </c>
      <c r="E113" s="2" t="s">
        <v>23</v>
      </c>
    </row>
    <row r="114" spans="1:5" x14ac:dyDescent="0.25">
      <c r="A114" s="3" t="s">
        <v>17</v>
      </c>
      <c r="B114" s="3">
        <v>94</v>
      </c>
      <c r="C114" s="3">
        <v>63</v>
      </c>
      <c r="D114" s="3">
        <v>95</v>
      </c>
      <c r="E114" s="3">
        <v>31</v>
      </c>
    </row>
    <row r="115" spans="1:5" x14ac:dyDescent="0.25">
      <c r="A115" s="3" t="s">
        <v>19</v>
      </c>
      <c r="B115" s="3">
        <v>87</v>
      </c>
      <c r="C115" s="3">
        <v>62</v>
      </c>
      <c r="D115" s="3">
        <v>86</v>
      </c>
      <c r="E115" s="3">
        <v>28</v>
      </c>
    </row>
    <row r="117" spans="1:5" x14ac:dyDescent="0.25">
      <c r="A117" s="4" t="s">
        <v>25</v>
      </c>
      <c r="B117" s="4"/>
      <c r="C117" s="4"/>
      <c r="D117" s="4"/>
      <c r="E117" s="4"/>
    </row>
    <row r="118" spans="1:5" x14ac:dyDescent="0.25">
      <c r="A118" s="3" t="s">
        <v>26</v>
      </c>
      <c r="B118" s="3">
        <f>MAX(B114:B115)</f>
        <v>94</v>
      </c>
      <c r="C118" s="3">
        <f>MIN(C114:C115)</f>
        <v>62</v>
      </c>
      <c r="D118" s="3">
        <f>MAX(D114:D115)</f>
        <v>95</v>
      </c>
      <c r="E118" s="3">
        <f>MIN(E114:E115)</f>
        <v>28</v>
      </c>
    </row>
    <row r="119" spans="1:5" x14ac:dyDescent="0.25">
      <c r="A119" s="3" t="s">
        <v>27</v>
      </c>
      <c r="B119" s="3">
        <f>MIN(B114:B115)</f>
        <v>87</v>
      </c>
      <c r="C119" s="3">
        <f>MAX(C114:C115)</f>
        <v>63</v>
      </c>
      <c r="D119" s="3">
        <f>MIN(D114:D115)</f>
        <v>86</v>
      </c>
      <c r="E119" s="3">
        <f>MAX(E114:E115)</f>
        <v>31</v>
      </c>
    </row>
    <row r="121" spans="1:5" x14ac:dyDescent="0.25">
      <c r="A121" s="4" t="s">
        <v>28</v>
      </c>
      <c r="B121" s="4"/>
      <c r="C121" s="4"/>
      <c r="D121" s="4"/>
      <c r="E121" s="4"/>
    </row>
    <row r="122" spans="1:5" x14ac:dyDescent="0.25">
      <c r="A122" s="2" t="s">
        <v>15</v>
      </c>
      <c r="B122" s="2" t="s">
        <v>20</v>
      </c>
      <c r="C122" s="2" t="s">
        <v>21</v>
      </c>
      <c r="D122" s="2" t="s">
        <v>22</v>
      </c>
      <c r="E122" s="2" t="s">
        <v>23</v>
      </c>
    </row>
    <row r="123" spans="1:5" x14ac:dyDescent="0.25">
      <c r="A123" s="3" t="s">
        <v>17</v>
      </c>
      <c r="B123" s="3">
        <f>(B$118 - B114)/(B$118 - B$119)</f>
        <v>0</v>
      </c>
      <c r="C123" s="3">
        <f t="shared" ref="C123:E124" si="13">(C$118 - C114)/(C$118 - C$119)</f>
        <v>1</v>
      </c>
      <c r="D123" s="3">
        <f t="shared" si="13"/>
        <v>0</v>
      </c>
      <c r="E123" s="3">
        <f t="shared" si="13"/>
        <v>1</v>
      </c>
    </row>
    <row r="124" spans="1:5" x14ac:dyDescent="0.25">
      <c r="A124" s="3" t="s">
        <v>19</v>
      </c>
      <c r="B124" s="3">
        <f>(B$118 - B115)/(B$118 - B$119)</f>
        <v>1</v>
      </c>
      <c r="C124" s="3">
        <f t="shared" si="13"/>
        <v>0</v>
      </c>
      <c r="D124" s="3">
        <f t="shared" si="13"/>
        <v>1</v>
      </c>
      <c r="E124" s="3">
        <f t="shared" si="13"/>
        <v>0</v>
      </c>
    </row>
    <row r="126" spans="1:5" x14ac:dyDescent="0.25">
      <c r="A126" s="4" t="s">
        <v>29</v>
      </c>
      <c r="B126" s="4"/>
      <c r="C126" s="4"/>
      <c r="D126" s="4"/>
      <c r="E126" s="4"/>
    </row>
    <row r="127" spans="1:5" x14ac:dyDescent="0.25">
      <c r="A127" s="2" t="s">
        <v>15</v>
      </c>
      <c r="B127" s="2" t="s">
        <v>20</v>
      </c>
      <c r="C127" s="2" t="s">
        <v>21</v>
      </c>
      <c r="D127" s="2" t="s">
        <v>22</v>
      </c>
      <c r="E127" s="2" t="s">
        <v>23</v>
      </c>
    </row>
    <row r="128" spans="1:5" x14ac:dyDescent="0.25">
      <c r="A128" s="3" t="s">
        <v>17</v>
      </c>
      <c r="B128" s="3">
        <f>B114/(SUM(B$114:B$115))</f>
        <v>0.51933701657458564</v>
      </c>
      <c r="C128" s="3">
        <f t="shared" ref="C128:E129" si="14">C114/(SUM(C$114:C$115))</f>
        <v>0.504</v>
      </c>
      <c r="D128" s="3">
        <f t="shared" si="14"/>
        <v>0.52486187845303867</v>
      </c>
      <c r="E128" s="3">
        <f t="shared" si="14"/>
        <v>0.52542372881355937</v>
      </c>
    </row>
    <row r="129" spans="1:6" x14ac:dyDescent="0.25">
      <c r="A129" s="3" t="s">
        <v>19</v>
      </c>
      <c r="B129" s="3">
        <f>B115/(SUM(B$114:B$115))</f>
        <v>0.48066298342541436</v>
      </c>
      <c r="C129" s="3">
        <f t="shared" si="14"/>
        <v>0.496</v>
      </c>
      <c r="D129" s="3">
        <f t="shared" si="14"/>
        <v>0.47513812154696133</v>
      </c>
      <c r="E129" s="3">
        <f t="shared" si="14"/>
        <v>0.47457627118644069</v>
      </c>
    </row>
    <row r="131" spans="1:6" x14ac:dyDescent="0.25">
      <c r="A131" s="4" t="s">
        <v>30</v>
      </c>
      <c r="B131" s="4"/>
      <c r="C131" s="4"/>
      <c r="D131" s="4"/>
      <c r="E131" s="4"/>
    </row>
    <row r="132" spans="1:6" x14ac:dyDescent="0.25">
      <c r="A132" s="3" t="s">
        <v>32</v>
      </c>
      <c r="B132" s="3" t="s">
        <v>20</v>
      </c>
      <c r="C132" s="3" t="s">
        <v>21</v>
      </c>
      <c r="D132" s="3" t="s">
        <v>22</v>
      </c>
      <c r="E132" s="3" t="s">
        <v>23</v>
      </c>
    </row>
    <row r="133" spans="1:6" x14ac:dyDescent="0.25">
      <c r="A133" s="3" t="s">
        <v>31</v>
      </c>
      <c r="B133" s="3">
        <f t="array" ref="B133">-1/(LN(2))*(SUM(B$128:B$129 * LN(B$128:B$129)))</f>
        <v>0.99892082522388326</v>
      </c>
      <c r="C133" s="3">
        <f t="array" ref="C133">-1/(LN(2))*(SUM(C$128:C$129 * LN(C$128:C$129)))</f>
        <v>0.9999538332662391</v>
      </c>
      <c r="D133" s="3">
        <f t="array" ref="D133">-1/(LN(2))*(SUM(D$128:D$129 * LN(D$128:D$129)))</f>
        <v>0.99821576721679395</v>
      </c>
      <c r="E133" s="3">
        <f t="array" ref="E133">-1/(LN(2))*(SUM(E$128:E$129 * LN(E$128:E$129)))</f>
        <v>0.9981341775041116</v>
      </c>
    </row>
    <row r="135" spans="1:6" x14ac:dyDescent="0.25">
      <c r="A135" s="4" t="s">
        <v>33</v>
      </c>
      <c r="B135" s="4"/>
      <c r="C135" s="4"/>
      <c r="D135" s="4"/>
      <c r="E135" s="4"/>
    </row>
    <row r="136" spans="1:6" x14ac:dyDescent="0.25">
      <c r="A136" s="3" t="s">
        <v>35</v>
      </c>
      <c r="B136" s="3" t="s">
        <v>20</v>
      </c>
      <c r="C136" s="3" t="s">
        <v>21</v>
      </c>
      <c r="D136" s="3" t="s">
        <v>22</v>
      </c>
      <c r="E136" s="3" t="s">
        <v>23</v>
      </c>
    </row>
    <row r="137" spans="1:6" x14ac:dyDescent="0.25">
      <c r="A137" s="3" t="s">
        <v>35</v>
      </c>
      <c r="B137" s="3">
        <f>(1 - B133)</f>
        <v>1.0791747761167425E-3</v>
      </c>
      <c r="C137" s="3">
        <f t="shared" ref="C137:E137" si="15">(1 - C133)</f>
        <v>4.6166733760899525E-5</v>
      </c>
      <c r="D137" s="3">
        <f t="shared" si="15"/>
        <v>1.7842327832060523E-3</v>
      </c>
      <c r="E137" s="3">
        <f t="shared" si="15"/>
        <v>1.8658224958884029E-3</v>
      </c>
    </row>
    <row r="139" spans="1:6" x14ac:dyDescent="0.25">
      <c r="A139" s="4" t="s">
        <v>34</v>
      </c>
      <c r="B139" s="4"/>
      <c r="C139" s="4"/>
      <c r="D139" s="4"/>
      <c r="E139" s="4"/>
    </row>
    <row r="140" spans="1:6" x14ac:dyDescent="0.25">
      <c r="A140" s="3" t="s">
        <v>37</v>
      </c>
      <c r="B140" s="3" t="s">
        <v>20</v>
      </c>
      <c r="C140" s="3" t="s">
        <v>21</v>
      </c>
      <c r="D140" s="3" t="s">
        <v>22</v>
      </c>
      <c r="E140" s="3" t="s">
        <v>23</v>
      </c>
    </row>
    <row r="141" spans="1:6" x14ac:dyDescent="0.25">
      <c r="A141" s="3" t="s">
        <v>38</v>
      </c>
      <c r="B141" s="3">
        <f t="array" ref="B141">(B137*B$19)/SUM($B137:$E137 * $B$19:$E$19)</f>
        <v>0.19916006518604365</v>
      </c>
      <c r="C141" s="3">
        <f t="array" ref="C141">(C137*C$19)/SUM($B137:$E137 * $B$19:$E$19)</f>
        <v>9.9400006624088873E-3</v>
      </c>
      <c r="D141" s="3">
        <f t="array" ref="D141">(D137*D$19)/SUM($B137:$E137 * $B$19:$E$19)</f>
        <v>0.27439787424815359</v>
      </c>
      <c r="E141" s="3">
        <f t="array" ref="E141">(E137*E$19)/SUM($B137:$E137 * $B$19:$E$19)</f>
        <v>0.51650205990339393</v>
      </c>
    </row>
    <row r="143" spans="1:6" x14ac:dyDescent="0.25">
      <c r="A143" s="4" t="s">
        <v>36</v>
      </c>
      <c r="B143" s="4"/>
      <c r="C143" s="4"/>
      <c r="D143" s="4"/>
      <c r="E143" s="4"/>
    </row>
    <row r="144" spans="1:6" x14ac:dyDescent="0.25">
      <c r="A144" s="3" t="s">
        <v>39</v>
      </c>
      <c r="B144" s="3">
        <v>1</v>
      </c>
      <c r="C144" s="3">
        <v>2</v>
      </c>
      <c r="D144" s="3">
        <v>3</v>
      </c>
      <c r="E144" s="3">
        <v>4</v>
      </c>
      <c r="F144" s="3">
        <v>5</v>
      </c>
    </row>
    <row r="145" spans="1:6" x14ac:dyDescent="0.25">
      <c r="A145" s="3" t="s">
        <v>17</v>
      </c>
      <c r="B145" s="3">
        <f t="array" ref="B145">POWER(SUM(POWER($B$141:$E$141 * (1 - $B123:$E123),B$144)),1/B$144)</f>
        <v>0.47355793943419722</v>
      </c>
      <c r="C145" s="3">
        <f t="array" ref="C145">POWER(SUM(POWER($B$141:$E$141 * (1 - $B123:$E123),C$144)),1/C$144)</f>
        <v>0.33905593190034983</v>
      </c>
      <c r="D145" s="3">
        <f t="array" ref="D145">POWER(SUM(POWER($B$141:$E$141 * (1 - $B123:$E123),D$144)),1/D$144)</f>
        <v>0.30567064515804238</v>
      </c>
      <c r="E145" s="3">
        <f t="array" ref="E145">POWER(SUM(POWER($B$141:$E$141 * (1 - $B123:$E123),E$144)),1/E$144)</f>
        <v>0.29172404261498391</v>
      </c>
      <c r="F145" s="3">
        <f t="array" ref="F145">POWER(SUM(POWER($B$141:$E$141 * (1 - $B123:$E123),F$144)),1/F$144)</f>
        <v>0.28465569795600409</v>
      </c>
    </row>
    <row r="146" spans="1:6" x14ac:dyDescent="0.25">
      <c r="A146" s="3" t="s">
        <v>19</v>
      </c>
      <c r="B146" s="3">
        <f t="array" ref="B146">POWER(SUM(POWER($B$141:$E$141 * (1 - $B124:$E124),B$144)),1/B$144)</f>
        <v>0.52644206056580278</v>
      </c>
      <c r="C146" s="3">
        <f t="array" ref="C146">POWER(SUM(POWER($B$141:$E$141 * (1 - $B124:$E124),C$144)),1/C$144)</f>
        <v>0.51659769792133003</v>
      </c>
      <c r="D146" s="3">
        <f t="array" ref="D146">POWER(SUM(POWER($B$141:$E$141 * (1 - $B124:$E124),D$144)),1/D$144)</f>
        <v>0.51650328703979143</v>
      </c>
      <c r="E146" s="3">
        <f t="array" ref="E146">POWER(SUM(POWER($B$141:$E$141 * (1 - $B124:$E124),E$144)),1/E$144)</f>
        <v>0.51650207761546996</v>
      </c>
      <c r="F146" s="3">
        <f t="array" ref="F146">POWER(SUM(POWER($B$141:$E$141 * (1 - $B124:$E124),F$144)),1/F$144)</f>
        <v>0.5165020601760868</v>
      </c>
    </row>
    <row r="148" spans="1:6" x14ac:dyDescent="0.25">
      <c r="A148" s="4" t="s">
        <v>50</v>
      </c>
      <c r="B148" s="4"/>
      <c r="C148" s="4"/>
      <c r="D148" s="4"/>
      <c r="E148" s="4"/>
    </row>
    <row r="149" spans="1:6" x14ac:dyDescent="0.25">
      <c r="A149" s="7" t="s">
        <v>44</v>
      </c>
      <c r="B149" s="7"/>
      <c r="C149" s="7"/>
      <c r="D149" s="7"/>
      <c r="E149" s="7"/>
    </row>
    <row r="151" spans="1:6" x14ac:dyDescent="0.25">
      <c r="A151" s="4" t="s">
        <v>48</v>
      </c>
      <c r="B151" s="4"/>
      <c r="C151" s="4"/>
      <c r="D151" s="4"/>
    </row>
    <row r="152" spans="1:6" x14ac:dyDescent="0.25">
      <c r="A152" s="8" t="s">
        <v>43</v>
      </c>
    </row>
    <row r="153" spans="1:6" x14ac:dyDescent="0.25">
      <c r="A153" s="1" t="s">
        <v>47</v>
      </c>
    </row>
    <row r="154" spans="1:6" x14ac:dyDescent="0.25">
      <c r="A154" s="1" t="s">
        <v>49</v>
      </c>
    </row>
    <row r="155" spans="1:6" x14ac:dyDescent="0.25">
      <c r="A155" s="1" t="s">
        <v>45</v>
      </c>
    </row>
  </sheetData>
  <mergeCells count="35">
    <mergeCell ref="A148:E148"/>
    <mergeCell ref="A149:E149"/>
    <mergeCell ref="A151:D151"/>
    <mergeCell ref="A126:E126"/>
    <mergeCell ref="A131:E131"/>
    <mergeCell ref="A135:E135"/>
    <mergeCell ref="A139:E139"/>
    <mergeCell ref="A143:E143"/>
    <mergeCell ref="A109:E109"/>
    <mergeCell ref="A111:E111"/>
    <mergeCell ref="A112:E112"/>
    <mergeCell ref="A117:E117"/>
    <mergeCell ref="A121:E121"/>
    <mergeCell ref="A85:E85"/>
    <mergeCell ref="A91:E91"/>
    <mergeCell ref="A95:E95"/>
    <mergeCell ref="A99:E99"/>
    <mergeCell ref="A103:E103"/>
    <mergeCell ref="A66:E66"/>
    <mergeCell ref="A68:E68"/>
    <mergeCell ref="A69:E69"/>
    <mergeCell ref="A75:E75"/>
    <mergeCell ref="A79:E79"/>
    <mergeCell ref="A59:E59"/>
    <mergeCell ref="A1:E1"/>
    <mergeCell ref="A9:E9"/>
    <mergeCell ref="A17:E17"/>
    <mergeCell ref="A21:E21"/>
    <mergeCell ref="A29:E29"/>
    <mergeCell ref="A22:E22"/>
    <mergeCell ref="A33:E33"/>
    <mergeCell ref="A40:E40"/>
    <mergeCell ref="A47:E47"/>
    <mergeCell ref="A51:E51"/>
    <mergeCell ref="A55:E55"/>
  </mergeCells>
  <conditionalFormatting sqref="B61:B64">
    <cfRule type="top10" dxfId="17" priority="22" bottom="1" rank="1"/>
  </conditionalFormatting>
  <conditionalFormatting sqref="C61:C64">
    <cfRule type="top10" dxfId="16" priority="21" bottom="1" rank="1"/>
  </conditionalFormatting>
  <conditionalFormatting sqref="D61:D64">
    <cfRule type="top10" dxfId="15" priority="20" bottom="1" rank="1"/>
  </conditionalFormatting>
  <conditionalFormatting sqref="E61:E64">
    <cfRule type="top10" dxfId="14" priority="19" bottom="1" rank="1"/>
  </conditionalFormatting>
  <conditionalFormatting sqref="F61:F64">
    <cfRule type="top10" dxfId="13" priority="18" bottom="1" rank="1"/>
  </conditionalFormatting>
  <conditionalFormatting sqref="B105:F107">
    <cfRule type="top10" dxfId="12" priority="23" bottom="1" rank="1"/>
  </conditionalFormatting>
  <conditionalFormatting sqref="B105:B107">
    <cfRule type="top10" dxfId="11" priority="12" bottom="1" rank="1"/>
  </conditionalFormatting>
  <conditionalFormatting sqref="C105:C107">
    <cfRule type="top10" dxfId="10" priority="11" bottom="1" rank="1"/>
  </conditionalFormatting>
  <conditionalFormatting sqref="D105:D107">
    <cfRule type="top10" dxfId="9" priority="10" bottom="1" rank="1"/>
  </conditionalFormatting>
  <conditionalFormatting sqref="E105:E107">
    <cfRule type="top10" dxfId="8" priority="9" bottom="1" rank="1"/>
  </conditionalFormatting>
  <conditionalFormatting sqref="F105:F107">
    <cfRule type="top10" dxfId="7" priority="8" bottom="1" rank="1"/>
  </conditionalFormatting>
  <conditionalFormatting sqref="B145:F146">
    <cfRule type="top10" dxfId="6" priority="24" bottom="1" rank="1"/>
  </conditionalFormatting>
  <conditionalFormatting sqref="C145:F145 B146:F146 B145:B146">
    <cfRule type="top10" dxfId="5" priority="26" bottom="1" rank="1"/>
  </conditionalFormatting>
  <conditionalFormatting sqref="C145:C146">
    <cfRule type="top10" dxfId="4" priority="28" bottom="1" rank="1"/>
  </conditionalFormatting>
  <conditionalFormatting sqref="D145:D146">
    <cfRule type="top10" dxfId="3" priority="30" bottom="1" rank="1"/>
  </conditionalFormatting>
  <conditionalFormatting sqref="E145:E146">
    <cfRule type="top10" dxfId="2" priority="32" bottom="1" rank="1"/>
  </conditionalFormatting>
  <conditionalFormatting sqref="F145:F146">
    <cfRule type="top10" dxfId="1" priority="34" bottom="1" rank="1"/>
  </conditionalFormatting>
  <conditionalFormatting sqref="B145:B146">
    <cfRule type="top10" dxfId="0" priority="1" bottom="1" rank="1"/>
  </conditionalFormatting>
  <pageMargins left="0.7" right="0.7" top="0.75" bottom="0.75" header="0.3" footer="0.3"/>
  <pageSetup paperSize="9" orientation="portrait" r:id="rId1"/>
  <ignoredErrors>
    <ignoredError sqref="C30:C31 D30:D31 C76:C77 D76:D7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Адаменко</dc:creator>
  <cp:lastModifiedBy>Игорь Адаменко</cp:lastModifiedBy>
  <dcterms:created xsi:type="dcterms:W3CDTF">2015-09-26T04:52:47Z</dcterms:created>
  <dcterms:modified xsi:type="dcterms:W3CDTF">2015-09-26T17:13:43Z</dcterms:modified>
</cp:coreProperties>
</file>