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</sheets>
  <calcPr calcId="145621"/>
</workbook>
</file>

<file path=xl/calcChain.xml><?xml version="1.0" encoding="utf-8"?>
<calcChain xmlns="http://schemas.openxmlformats.org/spreadsheetml/2006/main">
  <c r="B23" i="11" l="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L32" i="9"/>
  <c r="L33" i="9"/>
  <c r="H2" i="9"/>
  <c r="N2" i="9"/>
  <c r="M2" i="9"/>
  <c r="Q13" i="9"/>
  <c r="Q11" i="9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B9" i="10" l="1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S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T56" i="8"/>
  <c r="S56" i="8" s="1"/>
  <c r="P56" i="8"/>
  <c r="Q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S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S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S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S46" i="8" s="1"/>
  <c r="O46" i="8"/>
  <c r="N46" i="8"/>
  <c r="J46" i="8"/>
  <c r="U46" i="8" s="1"/>
  <c r="I46" i="8"/>
  <c r="P45" i="8"/>
  <c r="Q45" i="8" s="1"/>
  <c r="T45" i="8" s="1"/>
  <c r="O45" i="8"/>
  <c r="N45" i="8"/>
  <c r="J45" i="8"/>
  <c r="U45" i="8" s="1"/>
  <c r="I45" i="8"/>
  <c r="P44" i="8"/>
  <c r="Q44" i="8" s="1"/>
  <c r="T44" i="8" s="1"/>
  <c r="S44" i="8" s="1"/>
  <c r="O44" i="8"/>
  <c r="N44" i="8"/>
  <c r="J44" i="8"/>
  <c r="U44" i="8" s="1"/>
  <c r="I44" i="8"/>
  <c r="P43" i="8"/>
  <c r="Q43" i="8" s="1"/>
  <c r="T43" i="8" s="1"/>
  <c r="S43" i="8" s="1"/>
  <c r="O43" i="8"/>
  <c r="N43" i="8"/>
  <c r="J43" i="8"/>
  <c r="U43" i="8" s="1"/>
  <c r="I43" i="8"/>
  <c r="Q42" i="8"/>
  <c r="T42" i="8" s="1"/>
  <c r="S42" i="8" s="1"/>
  <c r="P42" i="8"/>
  <c r="O42" i="8"/>
  <c r="N42" i="8"/>
  <c r="J42" i="8"/>
  <c r="U42" i="8" s="1"/>
  <c r="I42" i="8"/>
  <c r="P41" i="8"/>
  <c r="Q41" i="8" s="1"/>
  <c r="T41" i="8" s="1"/>
  <c r="S41" i="8" s="1"/>
  <c r="O41" i="8"/>
  <c r="N41" i="8"/>
  <c r="J41" i="8"/>
  <c r="U41" i="8" s="1"/>
  <c r="I41" i="8"/>
  <c r="P40" i="8"/>
  <c r="Q40" i="8" s="1"/>
  <c r="T40" i="8" s="1"/>
  <c r="S40" i="8" s="1"/>
  <c r="O40" i="8"/>
  <c r="N40" i="8"/>
  <c r="J40" i="8"/>
  <c r="U40" i="8" s="1"/>
  <c r="I40" i="8"/>
  <c r="T39" i="8"/>
  <c r="S39" i="8" s="1"/>
  <c r="P39" i="8"/>
  <c r="Q39" i="8" s="1"/>
  <c r="O39" i="8"/>
  <c r="N39" i="8"/>
  <c r="J39" i="8"/>
  <c r="U39" i="8" s="1"/>
  <c r="I39" i="8"/>
  <c r="P38" i="8"/>
  <c r="Q38" i="8" s="1"/>
  <c r="T38" i="8" s="1"/>
  <c r="O38" i="8"/>
  <c r="N38" i="8"/>
  <c r="I38" i="8"/>
  <c r="H38" i="8"/>
  <c r="J38" i="8" s="1"/>
  <c r="U38" i="8" s="1"/>
  <c r="P37" i="8"/>
  <c r="Q37" i="8" s="1"/>
  <c r="T37" i="8" s="1"/>
  <c r="S37" i="8" s="1"/>
  <c r="O37" i="8"/>
  <c r="J37" i="8"/>
  <c r="U37" i="8" s="1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O35" i="8"/>
  <c r="J35" i="8"/>
  <c r="U35" i="8" s="1"/>
  <c r="I35" i="8"/>
  <c r="U34" i="8"/>
  <c r="T34" i="8"/>
  <c r="S34" i="8" s="1"/>
  <c r="Q34" i="8"/>
  <c r="P34" i="8"/>
  <c r="O34" i="8"/>
  <c r="I34" i="8"/>
  <c r="P33" i="8"/>
  <c r="Q33" i="8" s="1"/>
  <c r="T33" i="8" s="1"/>
  <c r="O33" i="8"/>
  <c r="N33" i="8"/>
  <c r="J33" i="8"/>
  <c r="U33" i="8" s="1"/>
  <c r="I33" i="8"/>
  <c r="Q32" i="8"/>
  <c r="T32" i="8" s="1"/>
  <c r="S32" i="8" s="1"/>
  <c r="P32" i="8"/>
  <c r="O32" i="8"/>
  <c r="N32" i="8"/>
  <c r="J32" i="8"/>
  <c r="U32" i="8" s="1"/>
  <c r="I32" i="8"/>
  <c r="P31" i="8"/>
  <c r="Q31" i="8" s="1"/>
  <c r="T31" i="8" s="1"/>
  <c r="O31" i="8"/>
  <c r="N31" i="8"/>
  <c r="J31" i="8"/>
  <c r="U31" i="8" s="1"/>
  <c r="I31" i="8"/>
  <c r="Q30" i="8"/>
  <c r="T30" i="8" s="1"/>
  <c r="S30" i="8" s="1"/>
  <c r="P30" i="8"/>
  <c r="O30" i="8"/>
  <c r="N30" i="8"/>
  <c r="J30" i="8"/>
  <c r="U30" i="8" s="1"/>
  <c r="I30" i="8"/>
  <c r="P29" i="8"/>
  <c r="Q29" i="8" s="1"/>
  <c r="T29" i="8" s="1"/>
  <c r="O29" i="8"/>
  <c r="J29" i="8"/>
  <c r="U29" i="8" s="1"/>
  <c r="I29" i="8"/>
  <c r="Q28" i="8"/>
  <c r="T28" i="8" s="1"/>
  <c r="S28" i="8" s="1"/>
  <c r="P28" i="8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S26" i="8" s="1"/>
  <c r="O26" i="8"/>
  <c r="J26" i="8"/>
  <c r="U26" i="8" s="1"/>
  <c r="I26" i="8"/>
  <c r="P25" i="8"/>
  <c r="Q25" i="8" s="1"/>
  <c r="T25" i="8" s="1"/>
  <c r="S25" i="8" s="1"/>
  <c r="O25" i="8"/>
  <c r="N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S22" i="8" s="1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J19" i="8"/>
  <c r="U19" i="8" s="1"/>
  <c r="I19" i="8"/>
  <c r="B19" i="8"/>
  <c r="P18" i="8"/>
  <c r="Q18" i="8" s="1"/>
  <c r="T18" i="8" s="1"/>
  <c r="S18" i="8" s="1"/>
  <c r="O18" i="8"/>
  <c r="N18" i="8"/>
  <c r="J18" i="8"/>
  <c r="U18" i="8" s="1"/>
  <c r="I18" i="8"/>
  <c r="Q17" i="8"/>
  <c r="T17" i="8" s="1"/>
  <c r="P17" i="8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U15" i="8"/>
  <c r="P15" i="8"/>
  <c r="Q15" i="8" s="1"/>
  <c r="T15" i="8" s="1"/>
  <c r="O15" i="8"/>
  <c r="N15" i="8"/>
  <c r="J15" i="8"/>
  <c r="I15" i="8"/>
  <c r="P14" i="8"/>
  <c r="Q14" i="8" s="1"/>
  <c r="T14" i="8" s="1"/>
  <c r="S14" i="8" s="1"/>
  <c r="O14" i="8"/>
  <c r="N14" i="8"/>
  <c r="J14" i="8"/>
  <c r="U14" i="8" s="1"/>
  <c r="I14" i="8"/>
  <c r="Q13" i="8"/>
  <c r="T13" i="8" s="1"/>
  <c r="P13" i="8"/>
  <c r="O13" i="8"/>
  <c r="S13" i="8" s="1"/>
  <c r="J13" i="8"/>
  <c r="U13" i="8" s="1"/>
  <c r="I13" i="8"/>
  <c r="T12" i="8"/>
  <c r="S12" i="8"/>
  <c r="P12" i="8"/>
  <c r="Q12" i="8" s="1"/>
  <c r="O12" i="8"/>
  <c r="N12" i="8"/>
  <c r="J12" i="8"/>
  <c r="U12" i="8" s="1"/>
  <c r="I12" i="8"/>
  <c r="Q11" i="8"/>
  <c r="T11" i="8" s="1"/>
  <c r="P11" i="8"/>
  <c r="O11" i="8"/>
  <c r="J11" i="8"/>
  <c r="U11" i="8" s="1"/>
  <c r="I11" i="8"/>
  <c r="P10" i="8"/>
  <c r="Q10" i="8" s="1"/>
  <c r="T10" i="8" s="1"/>
  <c r="O10" i="8"/>
  <c r="G10" i="8" s="1"/>
  <c r="I10" i="8" s="1"/>
  <c r="N10" i="8"/>
  <c r="J10" i="8"/>
  <c r="U10" i="8" s="1"/>
  <c r="Q9" i="8"/>
  <c r="T9" i="8" s="1"/>
  <c r="S9" i="8" s="1"/>
  <c r="P9" i="8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A6" i="8"/>
  <c r="Q6" i="8"/>
  <c r="T6" i="8" s="1"/>
  <c r="P6" i="8"/>
  <c r="O6" i="8"/>
  <c r="J6" i="8"/>
  <c r="U6" i="8" s="1"/>
  <c r="I6" i="8"/>
  <c r="B6" i="8"/>
  <c r="P5" i="8"/>
  <c r="Q5" i="8" s="1"/>
  <c r="T5" i="8" s="1"/>
  <c r="S5" i="8" s="1"/>
  <c r="O5" i="8"/>
  <c r="G5" i="8" s="1"/>
  <c r="I5" i="8" s="1"/>
  <c r="N5" i="8"/>
  <c r="J5" i="8"/>
  <c r="U5" i="8" s="1"/>
  <c r="P4" i="8"/>
  <c r="Q4" i="8" s="1"/>
  <c r="T4" i="8" s="1"/>
  <c r="S4" i="8" s="1"/>
  <c r="O4" i="8"/>
  <c r="N4" i="8"/>
  <c r="C4" i="8"/>
  <c r="J4" i="8" s="1"/>
  <c r="U4" i="8" s="1"/>
  <c r="Q3" i="8"/>
  <c r="T3" i="8" s="1"/>
  <c r="S3" i="8" s="1"/>
  <c r="P3" i="8"/>
  <c r="O3" i="8"/>
  <c r="N3" i="8"/>
  <c r="J3" i="8"/>
  <c r="U3" i="8" s="1"/>
  <c r="I3" i="8"/>
  <c r="P2" i="8"/>
  <c r="Q2" i="8" s="1"/>
  <c r="T2" i="8" s="1"/>
  <c r="S2" i="8" s="1"/>
  <c r="O2" i="8"/>
  <c r="N2" i="8"/>
  <c r="J2" i="8"/>
  <c r="U2" i="8" s="1"/>
  <c r="I2" i="8"/>
  <c r="S7" i="8" l="1"/>
  <c r="S10" i="8"/>
  <c r="S15" i="8"/>
  <c r="S16" i="8"/>
  <c r="S29" i="8"/>
  <c r="S31" i="8"/>
  <c r="S35" i="8"/>
  <c r="S38" i="8"/>
  <c r="S47" i="8"/>
  <c r="S55" i="8"/>
  <c r="S58" i="8"/>
  <c r="S62" i="8"/>
  <c r="AA7" i="8"/>
  <c r="AA8" i="8" s="1"/>
  <c r="R26" i="8" s="1"/>
  <c r="V26" i="8" s="1"/>
  <c r="X26" i="8" s="1"/>
  <c r="S11" i="8"/>
  <c r="S17" i="8"/>
  <c r="S23" i="8"/>
  <c r="S27" i="8"/>
  <c r="S33" i="8"/>
  <c r="S6" i="8"/>
  <c r="S8" i="8"/>
  <c r="S19" i="8"/>
  <c r="S20" i="8"/>
  <c r="S24" i="8"/>
  <c r="R6" i="8"/>
  <c r="V6" i="8" s="1"/>
  <c r="X6" i="8" s="1"/>
  <c r="R9" i="8"/>
  <c r="V9" i="8" s="1"/>
  <c r="X9" i="8" s="1"/>
  <c r="I4" i="8"/>
  <c r="R27" i="8"/>
  <c r="V27" i="8" s="1"/>
  <c r="X27" i="8" s="1"/>
  <c r="R2" i="8"/>
  <c r="V2" i="8" s="1"/>
  <c r="X2" i="8" s="1"/>
  <c r="R5" i="8"/>
  <c r="V5" i="8" s="1"/>
  <c r="X5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41" i="8"/>
  <c r="V41" i="8" s="1"/>
  <c r="X41" i="8" s="1"/>
  <c r="R4" i="8"/>
  <c r="V4" i="8" s="1"/>
  <c r="X4" i="8" s="1"/>
  <c r="R10" i="8"/>
  <c r="V10" i="8" s="1"/>
  <c r="X10" i="8" s="1"/>
  <c r="R12" i="8"/>
  <c r="V12" i="8" s="1"/>
  <c r="X12" i="8" s="1"/>
  <c r="R24" i="8"/>
  <c r="V24" i="8" s="1"/>
  <c r="X24" i="8" s="1"/>
  <c r="R39" i="8"/>
  <c r="V39" i="8" s="1"/>
  <c r="X39" i="8" s="1"/>
  <c r="R43" i="8"/>
  <c r="V43" i="8" s="1"/>
  <c r="X43" i="8" s="1"/>
  <c r="S45" i="8"/>
  <c r="R7" i="8"/>
  <c r="V7" i="8" s="1"/>
  <c r="X7" i="8" s="1"/>
  <c r="R3" i="8"/>
  <c r="V3" i="8" s="1"/>
  <c r="X3" i="8" s="1"/>
  <c r="R21" i="8"/>
  <c r="V21" i="8" s="1"/>
  <c r="X21" i="8" s="1"/>
  <c r="R37" i="8"/>
  <c r="V37" i="8" s="1"/>
  <c r="X37" i="8" s="1"/>
  <c r="R34" i="8"/>
  <c r="V34" i="8" s="1"/>
  <c r="X34" i="8" s="1"/>
  <c r="R33" i="8"/>
  <c r="V33" i="8" s="1"/>
  <c r="X33" i="8" s="1"/>
  <c r="R31" i="8"/>
  <c r="V31" i="8" s="1"/>
  <c r="X31" i="8" s="1"/>
  <c r="R29" i="8"/>
  <c r="V29" i="8" s="1"/>
  <c r="X29" i="8" s="1"/>
  <c r="R62" i="8"/>
  <c r="V62" i="8" s="1"/>
  <c r="X62" i="8" s="1"/>
  <c r="R60" i="8"/>
  <c r="V60" i="8" s="1"/>
  <c r="X60" i="8" s="1"/>
  <c r="R58" i="8"/>
  <c r="V58" i="8" s="1"/>
  <c r="X58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R22" i="8" l="1"/>
  <c r="V22" i="8" s="1"/>
  <c r="X22" i="8" s="1"/>
  <c r="R8" i="8"/>
  <c r="V8" i="8" s="1"/>
  <c r="X8" i="8" s="1"/>
  <c r="W30" i="8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Y13" i="8"/>
  <c r="W13" i="8"/>
  <c r="W27" i="8"/>
  <c r="Y27" i="8"/>
  <c r="W6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Y43" i="8"/>
  <c r="W43" i="8"/>
  <c r="W10" i="8"/>
  <c r="Y10" i="8"/>
  <c r="Y17" i="8"/>
  <c r="W17" i="8"/>
  <c r="W5" i="8"/>
  <c r="Y5" i="8"/>
  <c r="W22" i="8" l="1"/>
  <c r="Y22" i="8"/>
  <c r="G112" i="1"/>
  <c r="C112" i="1"/>
  <c r="G111" i="1"/>
  <c r="C111" i="1"/>
  <c r="G110" i="1"/>
  <c r="C110" i="1"/>
  <c r="C109" i="1"/>
  <c r="G61" i="1"/>
  <c r="B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O125" i="1" s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O132" i="1" s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129" i="1"/>
  <c r="U73" i="1"/>
  <c r="W73" i="1"/>
  <c r="Y73" i="1" s="1"/>
  <c r="C91" i="3"/>
  <c r="U147" i="1"/>
  <c r="U141" i="1"/>
  <c r="U137" i="1"/>
  <c r="U133" i="1"/>
  <c r="U125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33" i="1"/>
  <c r="O144" i="1"/>
  <c r="O131" i="1"/>
  <c r="O142" i="1"/>
  <c r="O121" i="1"/>
  <c r="O137" i="1"/>
  <c r="O138" i="1"/>
  <c r="O129" i="1"/>
  <c r="O139" i="1"/>
  <c r="O146" i="1"/>
  <c r="O147" i="1"/>
  <c r="O145" i="1"/>
  <c r="O136" i="1"/>
  <c r="O130" i="1"/>
  <c r="O122" i="1"/>
  <c r="O120" i="1"/>
  <c r="O55" i="1"/>
  <c r="U111" i="1" l="1"/>
  <c r="O149" i="1"/>
  <c r="U86" i="1"/>
  <c r="U134" i="1"/>
  <c r="O126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O128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O127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R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R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O62" i="1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0" i="1" l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C127" i="1" s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AC129" i="1" s="1"/>
  <c r="Z129" i="1"/>
  <c r="Z150" i="1"/>
  <c r="N150" i="1"/>
  <c r="S150" i="1"/>
  <c r="S126" i="1"/>
  <c r="Z126" i="1"/>
  <c r="N126" i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S133" i="1"/>
  <c r="S115" i="1"/>
  <c r="N115" i="1"/>
  <c r="Z115" i="1"/>
  <c r="AB144" i="1"/>
  <c r="Z128" i="1"/>
  <c r="S128" i="1"/>
  <c r="N128" i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57" i="1" l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<sst xmlns="http://schemas.openxmlformats.org/spreadsheetml/2006/main" count="941" uniqueCount="352">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</sst>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07" activePane="bottomLeft" state="frozen"/>
      <selection pane="bottomLeft" activeCell="C128" sqref="C128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7.140625" style="2" customWidth="1"/>
    <col min="5" max="5" width="9.140625" style="2" customWidth="1"/>
    <col min="6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f>1.6*4</f>
        <v>6.4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/>
      <c r="K61" s="4">
        <f t="shared" si="8"/>
        <v>0</v>
      </c>
      <c r="L61" s="4">
        <f t="shared" si="14"/>
        <v>6.4</v>
      </c>
      <c r="M61" s="4">
        <f>IFERROR(VLOOKUP(I61,FuelTypes!$A$1:$B$32,2,FALSE)*J61,0)</f>
        <v>0</v>
      </c>
      <c r="N61" s="4">
        <f t="shared" si="17"/>
        <v>6.4</v>
      </c>
      <c r="O61" s="4">
        <f t="shared" si="15"/>
        <v>0</v>
      </c>
      <c r="P61" s="4">
        <f>VLOOKUP(I61, FuelTypes!$A$1:$R$12,17,FALSE)*J61</f>
        <v>0</v>
      </c>
      <c r="Q61" s="4">
        <f>VLOOKUP(I61, FuelTypes!$A$1:$R$12,18,FALSE)*J61</f>
        <v>0</v>
      </c>
      <c r="R61" s="4">
        <f t="shared" si="3"/>
        <v>4.1875</v>
      </c>
      <c r="S61" s="4">
        <f t="shared" si="4"/>
        <v>1.4328358208955225</v>
      </c>
      <c r="T61" s="4">
        <f t="shared" si="5"/>
        <v>6.0041894904280226E-2</v>
      </c>
      <c r="U61" s="4">
        <f t="shared" si="12"/>
        <v>0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</v>
      </c>
      <c r="AC61" s="3">
        <f t="shared" si="7"/>
        <v>0</v>
      </c>
    </row>
    <row r="62" spans="1:29" x14ac:dyDescent="0.25">
      <c r="A62" s="6" t="s">
        <v>167</v>
      </c>
      <c r="B62" s="6">
        <v>1.6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2.9464924374999999</v>
      </c>
      <c r="M62" s="4">
        <f>IFERROR(VLOOKUP(I62,FuelTypes!$A$1:$B$32,2,FALSE)*J62,0)</f>
        <v>8.9766162500000011</v>
      </c>
      <c r="N62" s="4">
        <f t="shared" si="17"/>
        <v>11.923108687500001</v>
      </c>
      <c r="O62" s="4">
        <f t="shared" si="15"/>
        <v>0.75287548619018663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0.56193398681538265</v>
      </c>
      <c r="S62" s="4">
        <f t="shared" si="4"/>
        <v>1.5392124673507461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0.75287548619018663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/>
      <c r="B91" s="6"/>
      <c r="C91" s="18"/>
      <c r="D91" s="6"/>
      <c r="E91" s="6"/>
      <c r="F91" s="6"/>
      <c r="G91" s="6"/>
      <c r="H91" s="6"/>
      <c r="I91" s="6"/>
      <c r="J91" s="4">
        <f t="shared" si="19"/>
        <v>0</v>
      </c>
      <c r="K91" s="4">
        <f t="shared" si="27"/>
        <v>0</v>
      </c>
      <c r="L91" s="4">
        <f t="shared" si="20"/>
        <v>0</v>
      </c>
      <c r="M91" s="4">
        <f>IFERROR(VLOOKUP(I91,FuelTypes!$A$1:$B$32,2,FALSE)*J91,0)</f>
        <v>0</v>
      </c>
      <c r="N91" s="4">
        <f t="shared" si="17"/>
        <v>0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0</v>
      </c>
      <c r="S91" s="4">
        <f t="shared" si="23"/>
        <v>0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 t="e">
        <f t="shared" si="25"/>
        <v>#DIV/0!</v>
      </c>
      <c r="AB91" s="3">
        <f t="shared" si="29"/>
        <v>0</v>
      </c>
      <c r="AC91" s="3">
        <f t="shared" si="26"/>
        <v>0</v>
      </c>
    </row>
    <row r="92" spans="1:29" x14ac:dyDescent="0.25">
      <c r="A92" s="6"/>
      <c r="B92" s="6"/>
      <c r="C92" s="18"/>
      <c r="D92" s="6"/>
      <c r="E92" s="6"/>
      <c r="F92" s="6"/>
      <c r="G92" s="6"/>
      <c r="H92" s="6"/>
      <c r="I92" s="6"/>
      <c r="J92" s="4">
        <f t="shared" si="19"/>
        <v>0</v>
      </c>
      <c r="K92" s="4">
        <f t="shared" si="27"/>
        <v>0</v>
      </c>
      <c r="L92" s="4">
        <f t="shared" si="20"/>
        <v>0</v>
      </c>
      <c r="M92" s="4">
        <f>IFERROR(VLOOKUP(I92,FuelTypes!$A$1:$B$32,2,FALSE)*J92,0)</f>
        <v>0</v>
      </c>
      <c r="N92" s="4">
        <f t="shared" si="17"/>
        <v>0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0</v>
      </c>
      <c r="S92" s="4">
        <f t="shared" si="23"/>
        <v>0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 t="e">
        <f t="shared" si="25"/>
        <v>#DIV/0!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/>
      <c r="B98" s="6"/>
      <c r="C98" s="18"/>
      <c r="D98" s="6"/>
      <c r="E98" s="6"/>
      <c r="F98" s="6"/>
      <c r="G98" s="6"/>
      <c r="H98" s="6"/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0</v>
      </c>
      <c r="M98" s="4">
        <f>IFERROR(VLOOKUP(I98,FuelTypes!$A$1:$B$32,2,FALSE)*J98,0)</f>
        <v>0</v>
      </c>
      <c r="N98" s="4">
        <f t="shared" si="17"/>
        <v>0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0</v>
      </c>
      <c r="S98" s="4">
        <f t="shared" si="23"/>
        <v>0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 t="e">
        <f t="shared" si="25"/>
        <v>#DIV/0!</v>
      </c>
      <c r="AB98" s="3">
        <f t="shared" si="29"/>
        <v>0</v>
      </c>
      <c r="AC98" s="3">
        <f t="shared" si="26"/>
        <v>0</v>
      </c>
    </row>
    <row r="99" spans="1:29" x14ac:dyDescent="0.25">
      <c r="A99" s="6"/>
      <c r="B99" s="6"/>
      <c r="C99" s="18"/>
      <c r="D99" s="6"/>
      <c r="E99" s="6"/>
      <c r="F99" s="6"/>
      <c r="G99" s="6"/>
      <c r="H99" s="6"/>
      <c r="I99" s="6"/>
      <c r="J99" s="4">
        <f t="shared" si="31"/>
        <v>0</v>
      </c>
      <c r="K99" s="4">
        <f t="shared" si="27"/>
        <v>0</v>
      </c>
      <c r="L99" s="4">
        <f t="shared" si="32"/>
        <v>0</v>
      </c>
      <c r="M99" s="4">
        <f>IFERROR(VLOOKUP(I99,FuelTypes!$A$1:$B$32,2,FALSE)*J99,0)</f>
        <v>0</v>
      </c>
      <c r="N99" s="4">
        <f t="shared" si="17"/>
        <v>0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0</v>
      </c>
      <c r="S99" s="4">
        <f t="shared" si="23"/>
        <v>0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 t="e">
        <f t="shared" si="25"/>
        <v>#DIV/0!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16.143187066974598</v>
      </c>
      <c r="S120" s="4">
        <f t="shared" si="23"/>
        <v>1.5486409155937053</v>
      </c>
      <c r="T120" s="4">
        <f t="shared" si="24"/>
        <v>0.32024189946053672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4">
        <f t="shared" si="31"/>
        <v>0</v>
      </c>
      <c r="K125" s="4">
        <f t="shared" si="27"/>
        <v>0</v>
      </c>
      <c r="L125" s="4">
        <f t="shared" si="32"/>
        <v>0</v>
      </c>
      <c r="M125" s="4">
        <f>IFERROR(VLOOKUP(I125,FuelTypes!$A$1:$B$32,2,FALSE)*J125,0)</f>
        <v>0</v>
      </c>
      <c r="N125" s="4">
        <f t="shared" si="34"/>
        <v>0</v>
      </c>
      <c r="O125" s="4">
        <f t="shared" si="33"/>
        <v>0</v>
      </c>
      <c r="P125" s="4" t="e">
        <f>VLOOKUP(I125, FuelTypes!$A$1:$R$12,17,FALSE)*J125</f>
        <v>#N/A</v>
      </c>
      <c r="Q125" s="4" t="e">
        <f>VLOOKUP(I125, FuelTypes!$A$1:$R$12,18,FALSE)*J125</f>
        <v>#N/A</v>
      </c>
      <c r="R125" s="4">
        <f t="shared" si="22"/>
        <v>0</v>
      </c>
      <c r="S125" s="4">
        <f t="shared" si="23"/>
        <v>0</v>
      </c>
      <c r="T125" s="4" t="e">
        <f t="shared" si="24"/>
        <v>#DIV/0!</v>
      </c>
      <c r="U125" s="4" t="e">
        <f t="shared" si="30"/>
        <v>#DIV/0!</v>
      </c>
      <c r="W125" s="3">
        <f>IFERROR(VLOOKUP(I125,FuelTypes!$A$2:$G$40,5,FALSE)*M125,0)</f>
        <v>0</v>
      </c>
      <c r="Y125" s="3">
        <f t="shared" si="28"/>
        <v>0</v>
      </c>
      <c r="Z125" s="3" t="e">
        <f t="shared" si="25"/>
        <v>#DIV/0!</v>
      </c>
      <c r="AB125" s="3">
        <f t="shared" si="29"/>
        <v>0</v>
      </c>
      <c r="AC125" s="3">
        <f t="shared" si="26"/>
        <v>0</v>
      </c>
    </row>
    <row r="126" spans="1:2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4">
        <f t="shared" si="31"/>
        <v>0</v>
      </c>
      <c r="K126" s="4">
        <f t="shared" si="27"/>
        <v>0</v>
      </c>
      <c r="L126" s="4">
        <f t="shared" si="32"/>
        <v>0</v>
      </c>
      <c r="M126" s="4">
        <f>IFERROR(VLOOKUP(I126,FuelTypes!$A$1:$B$32,2,FALSE)*J126,0)</f>
        <v>0</v>
      </c>
      <c r="N126" s="4">
        <f t="shared" si="34"/>
        <v>0</v>
      </c>
      <c r="O126" s="4">
        <f t="shared" si="33"/>
        <v>0</v>
      </c>
      <c r="P126" s="4" t="e">
        <f>VLOOKUP(I126, FuelTypes!$A$1:$R$12,17,FALSE)*J126</f>
        <v>#N/A</v>
      </c>
      <c r="Q126" s="4" t="e">
        <f>VLOOKUP(I126, FuelTypes!$A$1:$R$12,18,FALSE)*J126</f>
        <v>#N/A</v>
      </c>
      <c r="R126" s="4">
        <f t="shared" si="22"/>
        <v>0</v>
      </c>
      <c r="S126" s="4">
        <f t="shared" si="23"/>
        <v>0</v>
      </c>
      <c r="T126" s="4" t="e">
        <f t="shared" si="24"/>
        <v>#DIV/0!</v>
      </c>
      <c r="U126" s="4" t="e">
        <f t="shared" si="30"/>
        <v>#DIV/0!</v>
      </c>
      <c r="W126" s="3">
        <f>IFERROR(VLOOKUP(I126,FuelTypes!$A$2:$G$40,5,FALSE)*M126,0)</f>
        <v>0</v>
      </c>
      <c r="Y126" s="3">
        <f t="shared" si="28"/>
        <v>0</v>
      </c>
      <c r="Z126" s="3" t="e">
        <f t="shared" si="25"/>
        <v>#DIV/0!</v>
      </c>
      <c r="AB126" s="3">
        <f t="shared" si="29"/>
        <v>0</v>
      </c>
      <c r="AC126" s="3">
        <f t="shared" si="26"/>
        <v>0</v>
      </c>
    </row>
    <row r="127" spans="1:2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4">
        <f t="shared" si="31"/>
        <v>0</v>
      </c>
      <c r="K127" s="4">
        <f t="shared" si="27"/>
        <v>0</v>
      </c>
      <c r="L127" s="4">
        <f t="shared" si="32"/>
        <v>0</v>
      </c>
      <c r="M127" s="4">
        <f>IFERROR(VLOOKUP(I127,FuelTypes!$A$1:$B$32,2,FALSE)*J127,0)</f>
        <v>0</v>
      </c>
      <c r="N127" s="4">
        <f t="shared" si="34"/>
        <v>0</v>
      </c>
      <c r="O127" s="4">
        <f t="shared" si="33"/>
        <v>0</v>
      </c>
      <c r="P127" s="4" t="e">
        <f>VLOOKUP(I127, FuelTypes!$A$1:$R$12,17,FALSE)*J127</f>
        <v>#N/A</v>
      </c>
      <c r="Q127" s="4" t="e">
        <f>VLOOKUP(I127, FuelTypes!$A$1:$R$12,18,FALSE)*J127</f>
        <v>#N/A</v>
      </c>
      <c r="R127" s="4">
        <f t="shared" si="22"/>
        <v>0</v>
      </c>
      <c r="S127" s="4">
        <f t="shared" si="23"/>
        <v>0</v>
      </c>
      <c r="T127" s="4" t="e">
        <f t="shared" si="24"/>
        <v>#DIV/0!</v>
      </c>
      <c r="U127" s="4" t="e">
        <f t="shared" si="30"/>
        <v>#DIV/0!</v>
      </c>
      <c r="W127" s="3">
        <f>IFERROR(VLOOKUP(I127,FuelTypes!$A$2:$G$40,5,FALSE)*M127,0)</f>
        <v>0</v>
      </c>
      <c r="Y127" s="3">
        <f t="shared" si="28"/>
        <v>0</v>
      </c>
      <c r="Z127" s="3" t="e">
        <f t="shared" si="25"/>
        <v>#DIV/0!</v>
      </c>
      <c r="AB127" s="3">
        <f t="shared" si="29"/>
        <v>0</v>
      </c>
      <c r="AC127" s="3">
        <f t="shared" si="26"/>
        <v>0</v>
      </c>
    </row>
    <row r="128" spans="1:2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4">
        <f t="shared" si="31"/>
        <v>0</v>
      </c>
      <c r="K128" s="4">
        <f t="shared" si="27"/>
        <v>0</v>
      </c>
      <c r="L128" s="4">
        <f t="shared" si="32"/>
        <v>0</v>
      </c>
      <c r="M128" s="4">
        <f>IFERROR(VLOOKUP(I128,FuelTypes!$A$1:$B$32,2,FALSE)*J128,0)</f>
        <v>0</v>
      </c>
      <c r="N128" s="4">
        <f t="shared" si="34"/>
        <v>0</v>
      </c>
      <c r="O128" s="4">
        <f t="shared" si="33"/>
        <v>0</v>
      </c>
      <c r="P128" s="4" t="e">
        <f>VLOOKUP(I128, FuelTypes!$A$1:$R$12,17,FALSE)*J128</f>
        <v>#N/A</v>
      </c>
      <c r="Q128" s="4" t="e">
        <f>VLOOKUP(I128, FuelTypes!$A$1:$R$12,18,FALSE)*J128</f>
        <v>#N/A</v>
      </c>
      <c r="R128" s="4">
        <f t="shared" si="22"/>
        <v>0</v>
      </c>
      <c r="S128" s="4">
        <f t="shared" si="23"/>
        <v>0</v>
      </c>
      <c r="T128" s="4" t="e">
        <f t="shared" si="24"/>
        <v>#DIV/0!</v>
      </c>
      <c r="U128" s="4" t="e">
        <f t="shared" si="30"/>
        <v>#DIV/0!</v>
      </c>
      <c r="W128" s="3">
        <f>IFERROR(VLOOKUP(I128,FuelTypes!$A$2:$G$40,5,FALSE)*M128,0)</f>
        <v>0</v>
      </c>
      <c r="Y128" s="3">
        <f t="shared" si="28"/>
        <v>0</v>
      </c>
      <c r="Z128" s="3" t="e">
        <f t="shared" si="25"/>
        <v>#DIV/0!</v>
      </c>
      <c r="AB128" s="3">
        <f t="shared" si="29"/>
        <v>0</v>
      </c>
      <c r="AC128" s="3">
        <f t="shared" si="26"/>
        <v>0</v>
      </c>
    </row>
    <row r="129" spans="1:2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4">
        <f t="shared" si="31"/>
        <v>0</v>
      </c>
      <c r="K129" s="4">
        <f t="shared" si="27"/>
        <v>0</v>
      </c>
      <c r="L129" s="4">
        <f t="shared" si="32"/>
        <v>0</v>
      </c>
      <c r="M129" s="4">
        <f>IFERROR(VLOOKUP(I129,FuelTypes!$A$1:$B$32,2,FALSE)*J129,0)</f>
        <v>0</v>
      </c>
      <c r="N129" s="4">
        <f t="shared" si="34"/>
        <v>0</v>
      </c>
      <c r="O129" s="4">
        <f t="shared" si="33"/>
        <v>0</v>
      </c>
      <c r="P129" s="4" t="e">
        <f>VLOOKUP(I129, FuelTypes!$A$1:$R$12,17,FALSE)*J129</f>
        <v>#N/A</v>
      </c>
      <c r="Q129" s="4" t="e">
        <f>VLOOKUP(I129, FuelTypes!$A$1:$R$12,18,FALSE)*J129</f>
        <v>#N/A</v>
      </c>
      <c r="R129" s="4">
        <f t="shared" si="22"/>
        <v>0</v>
      </c>
      <c r="S129" s="4">
        <f t="shared" si="23"/>
        <v>0</v>
      </c>
      <c r="T129" s="4" t="e">
        <f t="shared" si="24"/>
        <v>#DIV/0!</v>
      </c>
      <c r="U129" s="4" t="e">
        <f t="shared" si="30"/>
        <v>#DIV/0!</v>
      </c>
      <c r="W129" s="3">
        <f>IFERROR(VLOOKUP(I129,FuelTypes!$A$2:$G$40,5,FALSE)*M129,0)</f>
        <v>0</v>
      </c>
      <c r="Y129" s="3">
        <f t="shared" si="28"/>
        <v>0</v>
      </c>
      <c r="Z129" s="3" t="e">
        <f t="shared" si="25"/>
        <v>#DIV/0!</v>
      </c>
      <c r="AB129" s="3">
        <f t="shared" si="29"/>
        <v>0</v>
      </c>
      <c r="AC129" s="3">
        <f t="shared" si="26"/>
        <v>0</v>
      </c>
    </row>
    <row r="130" spans="1:2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4">
        <f t="shared" ref="J130:J150" si="35">C130 - (D130*C130)</f>
        <v>0</v>
      </c>
      <c r="K130" s="4">
        <f t="shared" si="27"/>
        <v>0</v>
      </c>
      <c r="L130" s="4">
        <f t="shared" ref="L130:L150" si="36">K130+B130</f>
        <v>0</v>
      </c>
      <c r="M130" s="4">
        <f>IFERROR(VLOOKUP(I130,FuelTypes!$A$1:$B$32,2,FALSE)*J130,0)</f>
        <v>0</v>
      </c>
      <c r="N130" s="4">
        <f t="shared" si="34"/>
        <v>0</v>
      </c>
      <c r="O130" s="4">
        <f t="shared" ref="O130:O150" si="37">IF(M130&gt;0, M130/N130,0)</f>
        <v>0</v>
      </c>
      <c r="P130" s="4" t="e">
        <f>VLOOKUP(I130, FuelTypes!$A$1:$R$12,17,FALSE)*J130</f>
        <v>#N/A</v>
      </c>
      <c r="Q130" s="4" t="e">
        <f>VLOOKUP(I130, FuelTypes!$A$1:$R$12,18,FALSE)*J130</f>
        <v>#N/A</v>
      </c>
      <c r="R130" s="4">
        <f t="shared" ref="R130:R193" si="38">IF(L130&gt;0, (G130*0.1)/N130,0)</f>
        <v>0</v>
      </c>
      <c r="S130" s="4">
        <f t="shared" ref="S130:S193" si="39">IFERROR(H130/G130*L130,0)</f>
        <v>0</v>
      </c>
      <c r="T130" s="4" t="e">
        <f t="shared" ref="T130:T193" si="40">G130 / (9.81 * F130)</f>
        <v>#DIV/0!</v>
      </c>
      <c r="U130" s="4" t="e">
        <f t="shared" si="30"/>
        <v>#DIV/0!</v>
      </c>
      <c r="W130" s="3">
        <f>IFERROR(VLOOKUP(I130,FuelTypes!$A$2:$G$40,5,FALSE)*M130,0)</f>
        <v>0</v>
      </c>
      <c r="Y130" s="3">
        <f t="shared" si="28"/>
        <v>0</v>
      </c>
      <c r="Z130" s="3" t="e">
        <f t="shared" ref="Z130:Z193" si="41">X130/L130</f>
        <v>#DIV/0!</v>
      </c>
      <c r="AB130" s="3">
        <f t="shared" si="29"/>
        <v>0</v>
      </c>
      <c r="AC130" s="3">
        <f t="shared" ref="AC130:AC193" si="42">IFERROR(M130/N130, 0)</f>
        <v>0</v>
      </c>
    </row>
    <row r="131" spans="1:2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4">
        <f t="shared" si="35"/>
        <v>0</v>
      </c>
      <c r="K131" s="4">
        <f t="shared" ref="K131:K194" si="43">E131*M131</f>
        <v>0</v>
      </c>
      <c r="L131" s="4">
        <f t="shared" si="36"/>
        <v>0</v>
      </c>
      <c r="M131" s="4">
        <f>IFERROR(VLOOKUP(I131,FuelTypes!$A$1:$B$32,2,FALSE)*J131,0)</f>
        <v>0</v>
      </c>
      <c r="N131" s="4">
        <f t="shared" si="34"/>
        <v>0</v>
      </c>
      <c r="O131" s="4">
        <f t="shared" si="37"/>
        <v>0</v>
      </c>
      <c r="P131" s="4" t="e">
        <f>VLOOKUP(I131, FuelTypes!$A$1:$R$12,17,FALSE)*J131</f>
        <v>#N/A</v>
      </c>
      <c r="Q131" s="4" t="e">
        <f>VLOOKUP(I131, FuelTypes!$A$1:$R$12,18,FALSE)*J131</f>
        <v>#N/A</v>
      </c>
      <c r="R131" s="4">
        <f t="shared" si="38"/>
        <v>0</v>
      </c>
      <c r="S131" s="4">
        <f t="shared" si="39"/>
        <v>0</v>
      </c>
      <c r="T131" s="4" t="e">
        <f t="shared" si="40"/>
        <v>#DIV/0!</v>
      </c>
      <c r="U131" s="4" t="e">
        <f t="shared" si="30"/>
        <v>#DIV/0!</v>
      </c>
      <c r="W131" s="3">
        <f>IFERROR(VLOOKUP(I131,FuelTypes!$A$2:$G$40,5,FALSE)*M131,0)</f>
        <v>0</v>
      </c>
      <c r="Y131" s="3">
        <f t="shared" ref="Y131:Y194" si="44">X131+W131</f>
        <v>0</v>
      </c>
      <c r="Z131" s="3" t="e">
        <f t="shared" si="41"/>
        <v>#DIV/0!</v>
      </c>
      <c r="AB131" s="3">
        <f t="shared" ref="AB131:AB194" si="45">IFERROR(M131/(M131+K131), 0)</f>
        <v>0</v>
      </c>
      <c r="AC131" s="3">
        <f t="shared" si="42"/>
        <v>0</v>
      </c>
    </row>
    <row r="132" spans="1:2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4">
        <f t="shared" si="35"/>
        <v>0</v>
      </c>
      <c r="K132" s="4">
        <f t="shared" si="43"/>
        <v>0</v>
      </c>
      <c r="L132" s="4">
        <f t="shared" si="36"/>
        <v>0</v>
      </c>
      <c r="M132" s="4">
        <f>IFERROR(VLOOKUP(I132,FuelTypes!$A$1:$B$32,2,FALSE)*J132,0)</f>
        <v>0</v>
      </c>
      <c r="N132" s="4">
        <f t="shared" si="34"/>
        <v>0</v>
      </c>
      <c r="O132" s="4">
        <f t="shared" si="37"/>
        <v>0</v>
      </c>
      <c r="P132" s="4" t="e">
        <f>VLOOKUP(I132, FuelTypes!$A$1:$R$12,17,FALSE)*J132</f>
        <v>#N/A</v>
      </c>
      <c r="Q132" s="4" t="e">
        <f>VLOOKUP(I132, FuelTypes!$A$1:$R$12,18,FALSE)*J132</f>
        <v>#N/A</v>
      </c>
      <c r="R132" s="4">
        <f t="shared" si="38"/>
        <v>0</v>
      </c>
      <c r="S132" s="4">
        <f t="shared" si="39"/>
        <v>0</v>
      </c>
      <c r="T132" s="4" t="e">
        <f t="shared" si="40"/>
        <v>#DIV/0!</v>
      </c>
      <c r="U132" s="4" t="e">
        <f t="shared" ref="U132:U195" si="46">M132/T132</f>
        <v>#DIV/0!</v>
      </c>
      <c r="W132" s="3">
        <f>IFERROR(VLOOKUP(I132,FuelTypes!$A$2:$G$40,5,FALSE)*M132,0)</f>
        <v>0</v>
      </c>
      <c r="Y132" s="3">
        <f t="shared" si="44"/>
        <v>0</v>
      </c>
      <c r="Z132" s="3" t="e">
        <f t="shared" si="41"/>
        <v>#DIV/0!</v>
      </c>
      <c r="AB132" s="3">
        <f t="shared" si="45"/>
        <v>0</v>
      </c>
      <c r="AC132" s="3">
        <f t="shared" si="42"/>
        <v>0</v>
      </c>
    </row>
    <row r="133" spans="1:2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4">
        <f t="shared" si="35"/>
        <v>0</v>
      </c>
      <c r="K133" s="4">
        <f t="shared" si="43"/>
        <v>0</v>
      </c>
      <c r="L133" s="4">
        <f t="shared" si="36"/>
        <v>0</v>
      </c>
      <c r="M133" s="4">
        <f>IFERROR(VLOOKUP(I133,FuelTypes!$A$1:$B$32,2,FALSE)*J133,0)</f>
        <v>0</v>
      </c>
      <c r="N133" s="4">
        <f t="shared" si="34"/>
        <v>0</v>
      </c>
      <c r="O133" s="4">
        <f t="shared" si="37"/>
        <v>0</v>
      </c>
      <c r="P133" s="4" t="e">
        <f>VLOOKUP(I133, FuelTypes!$A$1:$R$12,17,FALSE)*J133</f>
        <v>#N/A</v>
      </c>
      <c r="Q133" s="4" t="e">
        <f>VLOOKUP(I133, FuelTypes!$A$1:$R$12,18,FALSE)*J133</f>
        <v>#N/A</v>
      </c>
      <c r="R133" s="4">
        <f t="shared" si="38"/>
        <v>0</v>
      </c>
      <c r="S133" s="4">
        <f t="shared" si="39"/>
        <v>0</v>
      </c>
      <c r="T133" s="4" t="e">
        <f t="shared" si="40"/>
        <v>#DIV/0!</v>
      </c>
      <c r="U133" s="4" t="e">
        <f t="shared" si="46"/>
        <v>#DIV/0!</v>
      </c>
      <c r="W133" s="3">
        <f>IFERROR(VLOOKUP(I133,FuelTypes!$A$2:$G$40,5,FALSE)*M133,0)</f>
        <v>0</v>
      </c>
      <c r="Y133" s="3">
        <f t="shared" si="44"/>
        <v>0</v>
      </c>
      <c r="Z133" s="3" t="e">
        <f t="shared" si="41"/>
        <v>#DIV/0!</v>
      </c>
      <c r="AB133" s="3">
        <f t="shared" si="45"/>
        <v>0</v>
      </c>
      <c r="AC133" s="3">
        <f t="shared" si="42"/>
        <v>0</v>
      </c>
    </row>
    <row r="134" spans="1:2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4">
        <f t="shared" si="35"/>
        <v>0</v>
      </c>
      <c r="K134" s="4">
        <f t="shared" si="43"/>
        <v>0</v>
      </c>
      <c r="L134" s="4">
        <f t="shared" si="36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7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8"/>
        <v>0</v>
      </c>
      <c r="S134" s="4">
        <f t="shared" si="39"/>
        <v>0</v>
      </c>
      <c r="T134" s="4" t="e">
        <f t="shared" si="40"/>
        <v>#DIV/0!</v>
      </c>
      <c r="U134" s="4" t="e">
        <f t="shared" si="46"/>
        <v>#DIV/0!</v>
      </c>
      <c r="W134" s="3">
        <f>IFERROR(VLOOKUP(I134,FuelTypes!$A$2:$G$40,5,FALSE)*M134,0)</f>
        <v>0</v>
      </c>
      <c r="Y134" s="3">
        <f t="shared" si="44"/>
        <v>0</v>
      </c>
      <c r="Z134" s="3" t="e">
        <f t="shared" si="41"/>
        <v>#DIV/0!</v>
      </c>
      <c r="AB134" s="3">
        <f t="shared" si="45"/>
        <v>0</v>
      </c>
      <c r="AC134" s="3">
        <f t="shared" si="42"/>
        <v>0</v>
      </c>
    </row>
    <row r="135" spans="1:2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4">
        <f t="shared" si="35"/>
        <v>0</v>
      </c>
      <c r="K135" s="4">
        <f t="shared" si="43"/>
        <v>0</v>
      </c>
      <c r="L135" s="4">
        <f t="shared" si="36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7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8"/>
        <v>0</v>
      </c>
      <c r="S135" s="4">
        <f t="shared" si="39"/>
        <v>0</v>
      </c>
      <c r="T135" s="4" t="e">
        <f t="shared" si="40"/>
        <v>#DIV/0!</v>
      </c>
      <c r="U135" s="4" t="e">
        <f t="shared" si="46"/>
        <v>#DIV/0!</v>
      </c>
      <c r="W135" s="3">
        <f>IFERROR(VLOOKUP(I135,FuelTypes!$A$2:$G$40,5,FALSE)*M135,0)</f>
        <v>0</v>
      </c>
      <c r="Y135" s="3">
        <f t="shared" si="44"/>
        <v>0</v>
      </c>
      <c r="Z135" s="3" t="e">
        <f t="shared" si="41"/>
        <v>#DIV/0!</v>
      </c>
      <c r="AB135" s="3">
        <f t="shared" si="45"/>
        <v>0</v>
      </c>
      <c r="AC135" s="3">
        <f t="shared" si="42"/>
        <v>0</v>
      </c>
    </row>
    <row r="136" spans="1:2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4">
        <f t="shared" si="35"/>
        <v>0</v>
      </c>
      <c r="K136" s="4">
        <f t="shared" si="43"/>
        <v>0</v>
      </c>
      <c r="L136" s="4">
        <f t="shared" si="36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7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8"/>
        <v>0</v>
      </c>
      <c r="S136" s="4">
        <f t="shared" si="39"/>
        <v>0</v>
      </c>
      <c r="T136" s="4" t="e">
        <f t="shared" si="40"/>
        <v>#DIV/0!</v>
      </c>
      <c r="U136" s="4" t="e">
        <f t="shared" si="46"/>
        <v>#DIV/0!</v>
      </c>
      <c r="W136" s="3">
        <f>IFERROR(VLOOKUP(I136,FuelTypes!$A$2:$G$40,5,FALSE)*M136,0)</f>
        <v>0</v>
      </c>
      <c r="Y136" s="3">
        <f t="shared" si="44"/>
        <v>0</v>
      </c>
      <c r="Z136" s="3" t="e">
        <f t="shared" si="41"/>
        <v>#DIV/0!</v>
      </c>
      <c r="AB136" s="3">
        <f t="shared" si="45"/>
        <v>0</v>
      </c>
      <c r="AC136" s="3">
        <f t="shared" si="42"/>
        <v>0</v>
      </c>
    </row>
    <row r="137" spans="1:2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4">
        <f t="shared" si="35"/>
        <v>0</v>
      </c>
      <c r="K137" s="4">
        <f t="shared" si="43"/>
        <v>0</v>
      </c>
      <c r="L137" s="4">
        <f t="shared" si="36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7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8"/>
        <v>0</v>
      </c>
      <c r="S137" s="4">
        <f t="shared" si="39"/>
        <v>0</v>
      </c>
      <c r="T137" s="4" t="e">
        <f t="shared" si="40"/>
        <v>#DIV/0!</v>
      </c>
      <c r="U137" s="4" t="e">
        <f t="shared" si="46"/>
        <v>#DIV/0!</v>
      </c>
      <c r="W137" s="3">
        <f>IFERROR(VLOOKUP(I137,FuelTypes!$A$2:$G$40,5,FALSE)*M137,0)</f>
        <v>0</v>
      </c>
      <c r="Y137" s="3">
        <f t="shared" si="44"/>
        <v>0</v>
      </c>
      <c r="Z137" s="3" t="e">
        <f t="shared" si="41"/>
        <v>#DIV/0!</v>
      </c>
      <c r="AB137" s="3">
        <f t="shared" si="45"/>
        <v>0</v>
      </c>
      <c r="AC137" s="3">
        <f t="shared" si="42"/>
        <v>0</v>
      </c>
    </row>
    <row r="138" spans="1:29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4">
        <f t="shared" si="35"/>
        <v>0</v>
      </c>
      <c r="K138" s="4">
        <f t="shared" si="43"/>
        <v>0</v>
      </c>
      <c r="L138" s="4">
        <f t="shared" si="36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7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8"/>
        <v>0</v>
      </c>
      <c r="S138" s="4">
        <f t="shared" si="39"/>
        <v>0</v>
      </c>
      <c r="T138" s="4" t="e">
        <f t="shared" si="40"/>
        <v>#DIV/0!</v>
      </c>
      <c r="U138" s="4" t="e">
        <f t="shared" si="46"/>
        <v>#DIV/0!</v>
      </c>
      <c r="W138" s="3">
        <f>IFERROR(VLOOKUP(I138,FuelTypes!$A$2:$G$40,5,FALSE)*M138,0)</f>
        <v>0</v>
      </c>
      <c r="Y138" s="3">
        <f t="shared" si="44"/>
        <v>0</v>
      </c>
      <c r="Z138" s="3" t="e">
        <f t="shared" si="41"/>
        <v>#DIV/0!</v>
      </c>
      <c r="AB138" s="3">
        <f t="shared" si="45"/>
        <v>0</v>
      </c>
      <c r="AC138" s="3">
        <f t="shared" si="42"/>
        <v>0</v>
      </c>
    </row>
    <row r="139" spans="1:29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4">
        <f t="shared" si="35"/>
        <v>0</v>
      </c>
      <c r="K139" s="4">
        <f t="shared" si="43"/>
        <v>0</v>
      </c>
      <c r="L139" s="4">
        <f t="shared" si="36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7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8"/>
        <v>0</v>
      </c>
      <c r="S139" s="4">
        <f t="shared" si="39"/>
        <v>0</v>
      </c>
      <c r="T139" s="4" t="e">
        <f t="shared" si="40"/>
        <v>#DIV/0!</v>
      </c>
      <c r="U139" s="4" t="e">
        <f t="shared" si="46"/>
        <v>#DIV/0!</v>
      </c>
      <c r="W139" s="3">
        <f>IFERROR(VLOOKUP(I139,FuelTypes!$A$2:$G$40,5,FALSE)*M139,0)</f>
        <v>0</v>
      </c>
      <c r="Y139" s="3">
        <f t="shared" si="44"/>
        <v>0</v>
      </c>
      <c r="Z139" s="3" t="e">
        <f t="shared" si="41"/>
        <v>#DIV/0!</v>
      </c>
      <c r="AB139" s="3">
        <f t="shared" si="45"/>
        <v>0</v>
      </c>
      <c r="AC139" s="3">
        <f t="shared" si="42"/>
        <v>0</v>
      </c>
    </row>
    <row r="140" spans="1:29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4">
        <f t="shared" si="35"/>
        <v>0</v>
      </c>
      <c r="K140" s="4">
        <f t="shared" si="43"/>
        <v>0</v>
      </c>
      <c r="L140" s="4">
        <f t="shared" si="36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7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8"/>
        <v>0</v>
      </c>
      <c r="S140" s="4">
        <f t="shared" si="39"/>
        <v>0</v>
      </c>
      <c r="T140" s="4" t="e">
        <f t="shared" si="40"/>
        <v>#DIV/0!</v>
      </c>
      <c r="U140" s="4" t="e">
        <f t="shared" si="46"/>
        <v>#DIV/0!</v>
      </c>
      <c r="W140" s="3">
        <f>IFERROR(VLOOKUP(I140,FuelTypes!$A$2:$G$40,5,FALSE)*M140,0)</f>
        <v>0</v>
      </c>
      <c r="Y140" s="3">
        <f t="shared" si="44"/>
        <v>0</v>
      </c>
      <c r="Z140" s="3" t="e">
        <f t="shared" si="41"/>
        <v>#DIV/0!</v>
      </c>
      <c r="AB140" s="3">
        <f t="shared" si="45"/>
        <v>0</v>
      </c>
      <c r="AC140" s="3">
        <f t="shared" si="42"/>
        <v>0</v>
      </c>
    </row>
    <row r="141" spans="1:29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4">
        <f t="shared" si="35"/>
        <v>0</v>
      </c>
      <c r="K141" s="4">
        <f t="shared" si="43"/>
        <v>0</v>
      </c>
      <c r="L141" s="4">
        <f t="shared" si="36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7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8"/>
        <v>0</v>
      </c>
      <c r="S141" s="4">
        <f t="shared" si="39"/>
        <v>0</v>
      </c>
      <c r="T141" s="4" t="e">
        <f t="shared" si="40"/>
        <v>#DIV/0!</v>
      </c>
      <c r="U141" s="4" t="e">
        <f t="shared" si="46"/>
        <v>#DIV/0!</v>
      </c>
      <c r="W141" s="3">
        <f>IFERROR(VLOOKUP(I141,FuelTypes!$A$2:$G$40,5,FALSE)*M141,0)</f>
        <v>0</v>
      </c>
      <c r="Y141" s="3">
        <f t="shared" si="44"/>
        <v>0</v>
      </c>
      <c r="Z141" s="3" t="e">
        <f t="shared" si="41"/>
        <v>#DIV/0!</v>
      </c>
      <c r="AB141" s="3">
        <f t="shared" si="45"/>
        <v>0</v>
      </c>
      <c r="AC141" s="3">
        <f t="shared" si="42"/>
        <v>0</v>
      </c>
    </row>
    <row r="142" spans="1:29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4">
        <f t="shared" si="35"/>
        <v>0</v>
      </c>
      <c r="K142" s="4">
        <f t="shared" si="43"/>
        <v>0</v>
      </c>
      <c r="L142" s="4">
        <f t="shared" si="36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7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8"/>
        <v>0</v>
      </c>
      <c r="S142" s="4">
        <f t="shared" si="39"/>
        <v>0</v>
      </c>
      <c r="T142" s="4" t="e">
        <f t="shared" si="40"/>
        <v>#DIV/0!</v>
      </c>
      <c r="U142" s="4" t="e">
        <f t="shared" si="46"/>
        <v>#DIV/0!</v>
      </c>
      <c r="W142" s="3">
        <f>IFERROR(VLOOKUP(I142,FuelTypes!$A$2:$G$40,5,FALSE)*M142,0)</f>
        <v>0</v>
      </c>
      <c r="Y142" s="3">
        <f t="shared" si="44"/>
        <v>0</v>
      </c>
      <c r="Z142" s="3" t="e">
        <f t="shared" si="41"/>
        <v>#DIV/0!</v>
      </c>
      <c r="AB142" s="3">
        <f t="shared" si="45"/>
        <v>0</v>
      </c>
      <c r="AC142" s="3">
        <f t="shared" si="42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5"/>
        <v>0</v>
      </c>
      <c r="K143" s="4">
        <f t="shared" si="43"/>
        <v>0</v>
      </c>
      <c r="L143" s="4">
        <f t="shared" si="36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7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8"/>
        <v>0</v>
      </c>
      <c r="S143" s="4">
        <f t="shared" si="39"/>
        <v>0</v>
      </c>
      <c r="T143" s="4" t="e">
        <f t="shared" si="40"/>
        <v>#DIV/0!</v>
      </c>
      <c r="U143" s="4" t="e">
        <f t="shared" si="46"/>
        <v>#DIV/0!</v>
      </c>
      <c r="W143" s="3">
        <f>IFERROR(VLOOKUP(I143,FuelTypes!$A$2:$G$40,5,FALSE)*M143,0)</f>
        <v>0</v>
      </c>
      <c r="Y143" s="3">
        <f t="shared" si="44"/>
        <v>0</v>
      </c>
      <c r="Z143" s="3" t="e">
        <f t="shared" si="41"/>
        <v>#DIV/0!</v>
      </c>
      <c r="AB143" s="3">
        <f t="shared" si="45"/>
        <v>0</v>
      </c>
      <c r="AC143" s="3">
        <f t="shared" si="42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5"/>
        <v>0</v>
      </c>
      <c r="K144" s="4">
        <f t="shared" si="43"/>
        <v>0</v>
      </c>
      <c r="L144" s="4">
        <f t="shared" si="36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7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8"/>
        <v>0</v>
      </c>
      <c r="S144" s="4">
        <f t="shared" si="39"/>
        <v>0</v>
      </c>
      <c r="T144" s="4" t="e">
        <f t="shared" si="40"/>
        <v>#DIV/0!</v>
      </c>
      <c r="U144" s="4" t="e">
        <f t="shared" si="46"/>
        <v>#DIV/0!</v>
      </c>
      <c r="W144" s="3">
        <f>IFERROR(VLOOKUP(I144,FuelTypes!$A$2:$G$40,5,FALSE)*M144,0)</f>
        <v>0</v>
      </c>
      <c r="Y144" s="3">
        <f t="shared" si="44"/>
        <v>0</v>
      </c>
      <c r="Z144" s="3" t="e">
        <f t="shared" si="41"/>
        <v>#DIV/0!</v>
      </c>
      <c r="AB144" s="3">
        <f t="shared" si="45"/>
        <v>0</v>
      </c>
      <c r="AC144" s="3">
        <f t="shared" si="42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5"/>
        <v>0</v>
      </c>
      <c r="K145" s="4">
        <f t="shared" si="43"/>
        <v>0</v>
      </c>
      <c r="L145" s="4">
        <f t="shared" si="36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7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8"/>
        <v>0</v>
      </c>
      <c r="S145" s="4">
        <f t="shared" si="39"/>
        <v>0</v>
      </c>
      <c r="T145" s="4" t="e">
        <f t="shared" si="40"/>
        <v>#DIV/0!</v>
      </c>
      <c r="U145" s="4" t="e">
        <f t="shared" si="46"/>
        <v>#DIV/0!</v>
      </c>
      <c r="W145" s="3">
        <f>IFERROR(VLOOKUP(I145,FuelTypes!$A$2:$G$40,5,FALSE)*M145,0)</f>
        <v>0</v>
      </c>
      <c r="Y145" s="3">
        <f t="shared" si="44"/>
        <v>0</v>
      </c>
      <c r="Z145" s="3" t="e">
        <f t="shared" si="41"/>
        <v>#DIV/0!</v>
      </c>
      <c r="AB145" s="3">
        <f t="shared" si="45"/>
        <v>0</v>
      </c>
      <c r="AC145" s="3">
        <f t="shared" si="42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5"/>
        <v>0</v>
      </c>
      <c r="K146" s="4">
        <f t="shared" si="43"/>
        <v>0</v>
      </c>
      <c r="L146" s="4">
        <f t="shared" si="36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7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8"/>
        <v>0</v>
      </c>
      <c r="S146" s="4">
        <f t="shared" si="39"/>
        <v>0</v>
      </c>
      <c r="T146" s="4" t="e">
        <f t="shared" si="40"/>
        <v>#DIV/0!</v>
      </c>
      <c r="U146" s="4" t="e">
        <f t="shared" si="46"/>
        <v>#DIV/0!</v>
      </c>
      <c r="W146" s="3">
        <f>IFERROR(VLOOKUP(I146,FuelTypes!$A$2:$G$40,5,FALSE)*M146,0)</f>
        <v>0</v>
      </c>
      <c r="Y146" s="3">
        <f t="shared" si="44"/>
        <v>0</v>
      </c>
      <c r="Z146" s="3" t="e">
        <f t="shared" si="41"/>
        <v>#DIV/0!</v>
      </c>
      <c r="AB146" s="3">
        <f t="shared" si="45"/>
        <v>0</v>
      </c>
      <c r="AC146" s="3">
        <f t="shared" si="42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5"/>
        <v>0</v>
      </c>
      <c r="K147" s="4">
        <f t="shared" si="43"/>
        <v>0</v>
      </c>
      <c r="L147" s="4">
        <f t="shared" si="36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7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8"/>
        <v>0</v>
      </c>
      <c r="S147" s="4">
        <f t="shared" si="39"/>
        <v>0</v>
      </c>
      <c r="T147" s="4" t="e">
        <f t="shared" si="40"/>
        <v>#DIV/0!</v>
      </c>
      <c r="U147" s="4" t="e">
        <f t="shared" si="46"/>
        <v>#DIV/0!</v>
      </c>
      <c r="W147" s="3">
        <f>IFERROR(VLOOKUP(I147,FuelTypes!$A$2:$G$40,5,FALSE)*M147,0)</f>
        <v>0</v>
      </c>
      <c r="Y147" s="3">
        <f t="shared" si="44"/>
        <v>0</v>
      </c>
      <c r="Z147" s="3" t="e">
        <f t="shared" si="41"/>
        <v>#DIV/0!</v>
      </c>
      <c r="AB147" s="3">
        <f t="shared" si="45"/>
        <v>0</v>
      </c>
      <c r="AC147" s="3">
        <f t="shared" si="42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5"/>
        <v>0</v>
      </c>
      <c r="K148" s="4">
        <f t="shared" si="43"/>
        <v>0</v>
      </c>
      <c r="L148" s="4">
        <f t="shared" si="36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7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8"/>
        <v>0</v>
      </c>
      <c r="S148" s="4">
        <f t="shared" si="39"/>
        <v>0</v>
      </c>
      <c r="T148" s="4" t="e">
        <f t="shared" si="40"/>
        <v>#DIV/0!</v>
      </c>
      <c r="U148" s="4" t="e">
        <f t="shared" si="46"/>
        <v>#DIV/0!</v>
      </c>
      <c r="W148" s="3">
        <f>IFERROR(VLOOKUP(I148,FuelTypes!$A$2:$G$40,5,FALSE)*M148,0)</f>
        <v>0</v>
      </c>
      <c r="Y148" s="3">
        <f t="shared" si="44"/>
        <v>0</v>
      </c>
      <c r="Z148" s="3" t="e">
        <f t="shared" si="41"/>
        <v>#DIV/0!</v>
      </c>
      <c r="AB148" s="3">
        <f t="shared" si="45"/>
        <v>0</v>
      </c>
      <c r="AC148" s="3">
        <f t="shared" si="42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5"/>
        <v>0</v>
      </c>
      <c r="K149" s="4">
        <f t="shared" si="43"/>
        <v>0</v>
      </c>
      <c r="L149" s="4">
        <f t="shared" si="36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7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8"/>
        <v>0</v>
      </c>
      <c r="S149" s="4">
        <f t="shared" si="39"/>
        <v>0</v>
      </c>
      <c r="T149" s="4" t="e">
        <f t="shared" si="40"/>
        <v>#DIV/0!</v>
      </c>
      <c r="U149" s="4" t="e">
        <f t="shared" si="46"/>
        <v>#DIV/0!</v>
      </c>
      <c r="W149" s="3">
        <f>IFERROR(VLOOKUP(I149,FuelTypes!$A$2:$G$40,5,FALSE)*M149,0)</f>
        <v>0</v>
      </c>
      <c r="Y149" s="3">
        <f t="shared" si="44"/>
        <v>0</v>
      </c>
      <c r="Z149" s="3" t="e">
        <f t="shared" si="41"/>
        <v>#DIV/0!</v>
      </c>
      <c r="AB149" s="3">
        <f t="shared" si="45"/>
        <v>0</v>
      </c>
      <c r="AC149" s="3">
        <f t="shared" si="42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5"/>
        <v>0</v>
      </c>
      <c r="K150" s="4">
        <f t="shared" si="43"/>
        <v>0</v>
      </c>
      <c r="L150" s="4">
        <f t="shared" si="36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7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8"/>
        <v>0</v>
      </c>
      <c r="S150" s="4">
        <f t="shared" si="39"/>
        <v>0</v>
      </c>
      <c r="T150" s="4" t="e">
        <f t="shared" si="40"/>
        <v>#DIV/0!</v>
      </c>
      <c r="U150" s="4" t="e">
        <f t="shared" si="46"/>
        <v>#DIV/0!</v>
      </c>
      <c r="W150" s="3">
        <f>IFERROR(VLOOKUP(I150,FuelTypes!$A$2:$G$40,5,FALSE)*M150,0)</f>
        <v>0</v>
      </c>
      <c r="Y150" s="3">
        <f t="shared" si="44"/>
        <v>0</v>
      </c>
      <c r="Z150" s="3">
        <f t="shared" si="41"/>
        <v>0</v>
      </c>
      <c r="AB150" s="3">
        <f t="shared" si="45"/>
        <v>0</v>
      </c>
      <c r="AC150" s="3">
        <f t="shared" si="42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7">C151 - (D151*C151)</f>
        <v>0</v>
      </c>
      <c r="K151" s="4">
        <f t="shared" si="43"/>
        <v>0</v>
      </c>
      <c r="L151" s="4">
        <f t="shared" ref="L151:L214" si="48">K151+B151</f>
        <v>10</v>
      </c>
      <c r="M151" s="4">
        <f>IFERROR(VLOOKUP(I151,FuelTypes!$A$1:$B$32,2,FALSE)*J151,0)</f>
        <v>0</v>
      </c>
      <c r="N151" s="4">
        <f t="shared" ref="N151:N214" si="49">L151+M151</f>
        <v>10</v>
      </c>
      <c r="O151" s="4">
        <f t="shared" ref="O151:O214" si="50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8"/>
        <v>0</v>
      </c>
      <c r="S151" s="4">
        <f t="shared" si="39"/>
        <v>0</v>
      </c>
      <c r="T151" s="4" t="e">
        <f t="shared" si="40"/>
        <v>#DIV/0!</v>
      </c>
      <c r="U151" s="4" t="e">
        <f t="shared" si="46"/>
        <v>#DIV/0!</v>
      </c>
      <c r="W151" s="3">
        <f>IFERROR(VLOOKUP(I151,FuelTypes!$A$2:$G$40,5,FALSE)*M151,0)</f>
        <v>0</v>
      </c>
      <c r="Y151" s="3">
        <f t="shared" si="44"/>
        <v>0</v>
      </c>
      <c r="Z151" s="3">
        <f t="shared" si="41"/>
        <v>0</v>
      </c>
      <c r="AB151" s="3">
        <f t="shared" si="45"/>
        <v>0</v>
      </c>
      <c r="AC151" s="3">
        <f t="shared" si="42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7"/>
        <v>0</v>
      </c>
      <c r="K152" s="4">
        <f t="shared" si="43"/>
        <v>0</v>
      </c>
      <c r="L152" s="4">
        <f t="shared" si="48"/>
        <v>20</v>
      </c>
      <c r="M152" s="4">
        <f>IFERROR(VLOOKUP(I152,FuelTypes!$A$1:$B$32,2,FALSE)*J152,0)</f>
        <v>0</v>
      </c>
      <c r="N152" s="4">
        <f t="shared" si="49"/>
        <v>20</v>
      </c>
      <c r="O152" s="4">
        <f t="shared" si="50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8"/>
        <v>0</v>
      </c>
      <c r="S152" s="4">
        <f t="shared" si="39"/>
        <v>0</v>
      </c>
      <c r="T152" s="4" t="e">
        <f t="shared" si="40"/>
        <v>#DIV/0!</v>
      </c>
      <c r="U152" s="4" t="e">
        <f t="shared" si="46"/>
        <v>#DIV/0!</v>
      </c>
      <c r="W152" s="3">
        <f>IFERROR(VLOOKUP(I152,FuelTypes!$A$2:$G$40,5,FALSE)*M152,0)</f>
        <v>0</v>
      </c>
      <c r="Y152" s="3">
        <f t="shared" si="44"/>
        <v>0</v>
      </c>
      <c r="Z152" s="3">
        <f t="shared" si="41"/>
        <v>0</v>
      </c>
      <c r="AB152" s="3">
        <f t="shared" si="45"/>
        <v>0</v>
      </c>
      <c r="AC152" s="3">
        <f t="shared" si="42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7"/>
        <v>0</v>
      </c>
      <c r="K153" s="4">
        <f t="shared" si="43"/>
        <v>0</v>
      </c>
      <c r="L153" s="4">
        <f t="shared" si="48"/>
        <v>40</v>
      </c>
      <c r="M153" s="4">
        <f>IFERROR(VLOOKUP(I153,FuelTypes!$A$1:$B$32,2,FALSE)*J153,0)</f>
        <v>0</v>
      </c>
      <c r="N153" s="4">
        <f t="shared" si="49"/>
        <v>40</v>
      </c>
      <c r="O153" s="4">
        <f t="shared" si="50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8"/>
        <v>0</v>
      </c>
      <c r="S153" s="4">
        <f t="shared" si="39"/>
        <v>0</v>
      </c>
      <c r="T153" s="4" t="e">
        <f t="shared" si="40"/>
        <v>#DIV/0!</v>
      </c>
      <c r="U153" s="4" t="e">
        <f t="shared" si="46"/>
        <v>#DIV/0!</v>
      </c>
      <c r="W153" s="3">
        <f>IFERROR(VLOOKUP(I153,FuelTypes!$A$2:$G$40,5,FALSE)*M153,0)</f>
        <v>0</v>
      </c>
      <c r="Y153" s="3">
        <f t="shared" si="44"/>
        <v>0</v>
      </c>
      <c r="Z153" s="3">
        <f t="shared" si="41"/>
        <v>0</v>
      </c>
      <c r="AB153" s="3">
        <f t="shared" si="45"/>
        <v>0</v>
      </c>
      <c r="AC153" s="3">
        <f t="shared" si="42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7"/>
        <v>0</v>
      </c>
      <c r="K154" s="4">
        <f t="shared" si="43"/>
        <v>0</v>
      </c>
      <c r="L154" s="4">
        <f t="shared" si="48"/>
        <v>70</v>
      </c>
      <c r="M154" s="4">
        <f>IFERROR(VLOOKUP(I154,FuelTypes!$A$1:$B$32,2,FALSE)*J154,0)</f>
        <v>0</v>
      </c>
      <c r="N154" s="4">
        <f t="shared" si="49"/>
        <v>70</v>
      </c>
      <c r="O154" s="4">
        <f t="shared" si="50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8"/>
        <v>0</v>
      </c>
      <c r="S154" s="4">
        <f t="shared" si="39"/>
        <v>0</v>
      </c>
      <c r="T154" s="4" t="e">
        <f t="shared" si="40"/>
        <v>#DIV/0!</v>
      </c>
      <c r="U154" s="4" t="e">
        <f t="shared" si="46"/>
        <v>#DIV/0!</v>
      </c>
      <c r="W154" s="3">
        <f>IFERROR(VLOOKUP(I154,FuelTypes!$A$2:$G$40,5,FALSE)*M154,0)</f>
        <v>0</v>
      </c>
      <c r="Y154" s="3">
        <f t="shared" si="44"/>
        <v>0</v>
      </c>
      <c r="Z154" s="3">
        <f t="shared" si="41"/>
        <v>0</v>
      </c>
      <c r="AB154" s="3">
        <f t="shared" si="45"/>
        <v>0</v>
      </c>
      <c r="AC154" s="3">
        <f t="shared" si="42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7"/>
        <v>0</v>
      </c>
      <c r="K155" s="4">
        <f t="shared" si="43"/>
        <v>0</v>
      </c>
      <c r="L155" s="4">
        <f t="shared" si="48"/>
        <v>80</v>
      </c>
      <c r="M155" s="4">
        <f>IFERROR(VLOOKUP(I155,FuelTypes!$A$1:$B$32,2,FALSE)*J155,0)</f>
        <v>0</v>
      </c>
      <c r="N155" s="4">
        <f t="shared" si="49"/>
        <v>80</v>
      </c>
      <c r="O155" s="4">
        <f t="shared" si="50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8"/>
        <v>0</v>
      </c>
      <c r="S155" s="4">
        <f t="shared" si="39"/>
        <v>0</v>
      </c>
      <c r="T155" s="4" t="e">
        <f t="shared" si="40"/>
        <v>#DIV/0!</v>
      </c>
      <c r="U155" s="4" t="e">
        <f t="shared" si="46"/>
        <v>#DIV/0!</v>
      </c>
      <c r="W155" s="3">
        <f>IFERROR(VLOOKUP(I155,FuelTypes!$A$2:$G$40,5,FALSE)*M155,0)</f>
        <v>0</v>
      </c>
      <c r="Y155" s="3">
        <f t="shared" si="44"/>
        <v>0</v>
      </c>
      <c r="Z155" s="3">
        <f t="shared" si="41"/>
        <v>0</v>
      </c>
      <c r="AB155" s="3">
        <f t="shared" si="45"/>
        <v>0</v>
      </c>
      <c r="AC155" s="3">
        <f t="shared" si="42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7"/>
        <v>0</v>
      </c>
      <c r="K156" s="4">
        <f t="shared" si="43"/>
        <v>0</v>
      </c>
      <c r="L156" s="4">
        <f t="shared" si="48"/>
        <v>90</v>
      </c>
      <c r="M156" s="4">
        <f>IFERROR(VLOOKUP(I156,FuelTypes!$A$1:$B$32,2,FALSE)*J156,0)</f>
        <v>0</v>
      </c>
      <c r="N156" s="4">
        <f t="shared" si="49"/>
        <v>90</v>
      </c>
      <c r="O156" s="4">
        <f t="shared" si="50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8"/>
        <v>0</v>
      </c>
      <c r="S156" s="4">
        <f t="shared" si="39"/>
        <v>0</v>
      </c>
      <c r="T156" s="4" t="e">
        <f t="shared" si="40"/>
        <v>#DIV/0!</v>
      </c>
      <c r="U156" s="4" t="e">
        <f t="shared" si="46"/>
        <v>#DIV/0!</v>
      </c>
      <c r="W156" s="3">
        <f>IFERROR(VLOOKUP(I156,FuelTypes!$A$2:$G$40,5,FALSE)*M156,0)</f>
        <v>0</v>
      </c>
      <c r="Y156" s="3">
        <f t="shared" si="44"/>
        <v>0</v>
      </c>
      <c r="Z156" s="3">
        <f t="shared" si="41"/>
        <v>0</v>
      </c>
      <c r="AB156" s="3">
        <f t="shared" si="45"/>
        <v>0</v>
      </c>
      <c r="AC156" s="3">
        <f t="shared" si="42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7"/>
        <v>0</v>
      </c>
      <c r="K157" s="4">
        <f t="shared" si="43"/>
        <v>0</v>
      </c>
      <c r="L157" s="4">
        <f t="shared" si="48"/>
        <v>100</v>
      </c>
      <c r="M157" s="4">
        <f>IFERROR(VLOOKUP(I157,FuelTypes!$A$1:$B$32,2,FALSE)*J157,0)</f>
        <v>0</v>
      </c>
      <c r="N157" s="4">
        <f t="shared" si="49"/>
        <v>100</v>
      </c>
      <c r="O157" s="4">
        <f t="shared" si="50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8"/>
        <v>0</v>
      </c>
      <c r="S157" s="4">
        <f t="shared" si="39"/>
        <v>0</v>
      </c>
      <c r="T157" s="4" t="e">
        <f t="shared" si="40"/>
        <v>#DIV/0!</v>
      </c>
      <c r="U157" s="4" t="e">
        <f t="shared" si="46"/>
        <v>#DIV/0!</v>
      </c>
      <c r="W157" s="3">
        <f>IFERROR(VLOOKUP(I157,FuelTypes!$A$2:$G$40,5,FALSE)*M157,0)</f>
        <v>0</v>
      </c>
      <c r="Y157" s="3">
        <f t="shared" si="44"/>
        <v>0</v>
      </c>
      <c r="Z157" s="3">
        <f t="shared" si="41"/>
        <v>0</v>
      </c>
      <c r="AB157" s="3">
        <f t="shared" si="45"/>
        <v>0</v>
      </c>
      <c r="AC157" s="3">
        <f t="shared" si="42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7"/>
        <v>0</v>
      </c>
      <c r="K158" s="4">
        <f t="shared" si="43"/>
        <v>0</v>
      </c>
      <c r="L158" s="4">
        <f t="shared" si="48"/>
        <v>110</v>
      </c>
      <c r="M158" s="4">
        <f>IFERROR(VLOOKUP(I158,FuelTypes!$A$1:$B$32,2,FALSE)*J158,0)</f>
        <v>0</v>
      </c>
      <c r="N158" s="4">
        <f t="shared" si="49"/>
        <v>110</v>
      </c>
      <c r="O158" s="4">
        <f t="shared" si="50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8"/>
        <v>0</v>
      </c>
      <c r="S158" s="4">
        <f t="shared" si="39"/>
        <v>0</v>
      </c>
      <c r="T158" s="4" t="e">
        <f t="shared" si="40"/>
        <v>#DIV/0!</v>
      </c>
      <c r="U158" s="4" t="e">
        <f t="shared" si="46"/>
        <v>#DIV/0!</v>
      </c>
      <c r="W158" s="3">
        <f>IFERROR(VLOOKUP(I158,FuelTypes!$A$2:$G$40,5,FALSE)*M158,0)</f>
        <v>0</v>
      </c>
      <c r="Y158" s="3">
        <f t="shared" si="44"/>
        <v>0</v>
      </c>
      <c r="Z158" s="3">
        <f t="shared" si="41"/>
        <v>0</v>
      </c>
      <c r="AB158" s="3">
        <f t="shared" si="45"/>
        <v>0</v>
      </c>
      <c r="AC158" s="3">
        <f t="shared" si="42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7"/>
        <v>0</v>
      </c>
      <c r="K159" s="4">
        <f t="shared" si="43"/>
        <v>0</v>
      </c>
      <c r="L159" s="4">
        <f t="shared" si="48"/>
        <v>120</v>
      </c>
      <c r="M159" s="4">
        <f>IFERROR(VLOOKUP(I159,FuelTypes!$A$1:$B$32,2,FALSE)*J159,0)</f>
        <v>0</v>
      </c>
      <c r="N159" s="4">
        <f t="shared" si="49"/>
        <v>120</v>
      </c>
      <c r="O159" s="4">
        <f t="shared" si="50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8"/>
        <v>0</v>
      </c>
      <c r="S159" s="4">
        <f t="shared" si="39"/>
        <v>0</v>
      </c>
      <c r="T159" s="4" t="e">
        <f t="shared" si="40"/>
        <v>#DIV/0!</v>
      </c>
      <c r="U159" s="4" t="e">
        <f t="shared" si="46"/>
        <v>#DIV/0!</v>
      </c>
      <c r="W159" s="3">
        <f>IFERROR(VLOOKUP(I159,FuelTypes!$A$2:$G$40,5,FALSE)*M159,0)</f>
        <v>0</v>
      </c>
      <c r="Y159" s="3">
        <f t="shared" si="44"/>
        <v>0</v>
      </c>
      <c r="Z159" s="3">
        <f t="shared" si="41"/>
        <v>0</v>
      </c>
      <c r="AB159" s="3">
        <f t="shared" si="45"/>
        <v>0</v>
      </c>
      <c r="AC159" s="3">
        <f t="shared" si="42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7"/>
        <v>0</v>
      </c>
      <c r="K160" s="4">
        <f t="shared" si="43"/>
        <v>0</v>
      </c>
      <c r="L160" s="4">
        <f t="shared" si="48"/>
        <v>130</v>
      </c>
      <c r="M160" s="4">
        <f>IFERROR(VLOOKUP(I160,FuelTypes!$A$1:$B$32,2,FALSE)*J160,0)</f>
        <v>0</v>
      </c>
      <c r="N160" s="4">
        <f t="shared" si="49"/>
        <v>130</v>
      </c>
      <c r="O160" s="4">
        <f t="shared" si="50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8"/>
        <v>0</v>
      </c>
      <c r="S160" s="4">
        <f t="shared" si="39"/>
        <v>0</v>
      </c>
      <c r="T160" s="4" t="e">
        <f t="shared" si="40"/>
        <v>#DIV/0!</v>
      </c>
      <c r="U160" s="4" t="e">
        <f t="shared" si="46"/>
        <v>#DIV/0!</v>
      </c>
      <c r="W160" s="3">
        <f>IFERROR(VLOOKUP(I160,FuelTypes!$A$2:$G$40,5,FALSE)*M160,0)</f>
        <v>0</v>
      </c>
      <c r="Y160" s="3">
        <f t="shared" si="44"/>
        <v>0</v>
      </c>
      <c r="Z160" s="3">
        <f t="shared" si="41"/>
        <v>0</v>
      </c>
      <c r="AB160" s="3">
        <f t="shared" si="45"/>
        <v>0</v>
      </c>
      <c r="AC160" s="3">
        <f t="shared" si="42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7"/>
        <v>0</v>
      </c>
      <c r="K161" s="4">
        <f t="shared" si="43"/>
        <v>0</v>
      </c>
      <c r="L161" s="4">
        <f t="shared" si="48"/>
        <v>140</v>
      </c>
      <c r="M161" s="4">
        <f>IFERROR(VLOOKUP(I161,FuelTypes!$A$1:$B$32,2,FALSE)*J161,0)</f>
        <v>0</v>
      </c>
      <c r="N161" s="4">
        <f t="shared" si="49"/>
        <v>140</v>
      </c>
      <c r="O161" s="4">
        <f t="shared" si="50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8"/>
        <v>0</v>
      </c>
      <c r="S161" s="4">
        <f t="shared" si="39"/>
        <v>0</v>
      </c>
      <c r="T161" s="4" t="e">
        <f t="shared" si="40"/>
        <v>#DIV/0!</v>
      </c>
      <c r="U161" s="4" t="e">
        <f t="shared" si="46"/>
        <v>#DIV/0!</v>
      </c>
      <c r="W161" s="3">
        <f>IFERROR(VLOOKUP(I161,FuelTypes!$A$2:$G$40,5,FALSE)*M161,0)</f>
        <v>0</v>
      </c>
      <c r="Y161" s="3">
        <f t="shared" si="44"/>
        <v>0</v>
      </c>
      <c r="Z161" s="3">
        <f t="shared" si="41"/>
        <v>0</v>
      </c>
      <c r="AB161" s="3">
        <f t="shared" si="45"/>
        <v>0</v>
      </c>
      <c r="AC161" s="3">
        <f t="shared" si="42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7"/>
        <v>0</v>
      </c>
      <c r="K162" s="4">
        <f t="shared" si="43"/>
        <v>0</v>
      </c>
      <c r="L162" s="4">
        <f t="shared" si="48"/>
        <v>150</v>
      </c>
      <c r="M162" s="4">
        <f>IFERROR(VLOOKUP(I162,FuelTypes!$A$1:$B$32,2,FALSE)*J162,0)</f>
        <v>0</v>
      </c>
      <c r="N162" s="4">
        <f t="shared" si="49"/>
        <v>150</v>
      </c>
      <c r="O162" s="4">
        <f t="shared" si="50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8"/>
        <v>0</v>
      </c>
      <c r="S162" s="4">
        <f t="shared" si="39"/>
        <v>0</v>
      </c>
      <c r="T162" s="4" t="e">
        <f t="shared" si="40"/>
        <v>#DIV/0!</v>
      </c>
      <c r="U162" s="4" t="e">
        <f t="shared" si="46"/>
        <v>#DIV/0!</v>
      </c>
      <c r="W162" s="3">
        <f>IFERROR(VLOOKUP(I162,FuelTypes!$A$2:$G$40,5,FALSE)*M162,0)</f>
        <v>0</v>
      </c>
      <c r="Y162" s="3">
        <f t="shared" si="44"/>
        <v>0</v>
      </c>
      <c r="Z162" s="3">
        <f t="shared" si="41"/>
        <v>0</v>
      </c>
      <c r="AB162" s="3">
        <f t="shared" si="45"/>
        <v>0</v>
      </c>
      <c r="AC162" s="3">
        <f t="shared" si="42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7"/>
        <v>0</v>
      </c>
      <c r="K163" s="4">
        <f t="shared" si="43"/>
        <v>0</v>
      </c>
      <c r="L163" s="4">
        <f t="shared" si="48"/>
        <v>160</v>
      </c>
      <c r="M163" s="4">
        <f>IFERROR(VLOOKUP(I163,FuelTypes!$A$1:$B$32,2,FALSE)*J163,0)</f>
        <v>0</v>
      </c>
      <c r="N163" s="4">
        <f t="shared" si="49"/>
        <v>160</v>
      </c>
      <c r="O163" s="4">
        <f t="shared" si="50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8"/>
        <v>0</v>
      </c>
      <c r="S163" s="4">
        <f t="shared" si="39"/>
        <v>0</v>
      </c>
      <c r="T163" s="4" t="e">
        <f t="shared" si="40"/>
        <v>#DIV/0!</v>
      </c>
      <c r="U163" s="4" t="e">
        <f t="shared" si="46"/>
        <v>#DIV/0!</v>
      </c>
      <c r="W163" s="3">
        <f>IFERROR(VLOOKUP(I163,FuelTypes!$A$2:$G$40,5,FALSE)*M163,0)</f>
        <v>0</v>
      </c>
      <c r="Y163" s="3">
        <f t="shared" si="44"/>
        <v>0</v>
      </c>
      <c r="Z163" s="3">
        <f t="shared" si="41"/>
        <v>0</v>
      </c>
      <c r="AB163" s="3">
        <f t="shared" si="45"/>
        <v>0</v>
      </c>
      <c r="AC163" s="3">
        <f t="shared" si="42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7"/>
        <v>0</v>
      </c>
      <c r="K164" s="4">
        <f t="shared" si="43"/>
        <v>0</v>
      </c>
      <c r="L164" s="4">
        <f t="shared" si="48"/>
        <v>170</v>
      </c>
      <c r="M164" s="4">
        <f>IFERROR(VLOOKUP(I164,FuelTypes!$A$1:$B$32,2,FALSE)*J164,0)</f>
        <v>0</v>
      </c>
      <c r="N164" s="4">
        <f t="shared" si="49"/>
        <v>170</v>
      </c>
      <c r="O164" s="4">
        <f t="shared" si="50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8"/>
        <v>0</v>
      </c>
      <c r="S164" s="4">
        <f t="shared" si="39"/>
        <v>0</v>
      </c>
      <c r="T164" s="4" t="e">
        <f t="shared" si="40"/>
        <v>#DIV/0!</v>
      </c>
      <c r="U164" s="4" t="e">
        <f t="shared" si="46"/>
        <v>#DIV/0!</v>
      </c>
      <c r="W164" s="3">
        <f>IFERROR(VLOOKUP(I164,FuelTypes!$A$2:$G$40,5,FALSE)*M164,0)</f>
        <v>0</v>
      </c>
      <c r="Y164" s="3">
        <f t="shared" si="44"/>
        <v>0</v>
      </c>
      <c r="Z164" s="3">
        <f t="shared" si="41"/>
        <v>0</v>
      </c>
      <c r="AB164" s="3">
        <f t="shared" si="45"/>
        <v>0</v>
      </c>
      <c r="AC164" s="3">
        <f t="shared" si="42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7"/>
        <v>0</v>
      </c>
      <c r="K165" s="4">
        <f t="shared" si="43"/>
        <v>0</v>
      </c>
      <c r="L165" s="4">
        <f t="shared" si="48"/>
        <v>180</v>
      </c>
      <c r="M165" s="4">
        <f>IFERROR(VLOOKUP(I165,FuelTypes!$A$1:$B$32,2,FALSE)*J165,0)</f>
        <v>0</v>
      </c>
      <c r="N165" s="4">
        <f t="shared" si="49"/>
        <v>180</v>
      </c>
      <c r="O165" s="4">
        <f t="shared" si="50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8"/>
        <v>0</v>
      </c>
      <c r="S165" s="4">
        <f t="shared" si="39"/>
        <v>0</v>
      </c>
      <c r="T165" s="4" t="e">
        <f t="shared" si="40"/>
        <v>#DIV/0!</v>
      </c>
      <c r="U165" s="4" t="e">
        <f t="shared" si="46"/>
        <v>#DIV/0!</v>
      </c>
      <c r="W165" s="3">
        <f>IFERROR(VLOOKUP(I165,FuelTypes!$A$2:$G$40,5,FALSE)*M165,0)</f>
        <v>0</v>
      </c>
      <c r="Y165" s="3">
        <f t="shared" si="44"/>
        <v>0</v>
      </c>
      <c r="Z165" s="3">
        <f t="shared" si="41"/>
        <v>0</v>
      </c>
      <c r="AB165" s="3">
        <f t="shared" si="45"/>
        <v>0</v>
      </c>
      <c r="AC165" s="3">
        <f t="shared" si="42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7"/>
        <v>0</v>
      </c>
      <c r="K166" s="4">
        <f t="shared" si="43"/>
        <v>0</v>
      </c>
      <c r="L166" s="4">
        <f t="shared" si="48"/>
        <v>190</v>
      </c>
      <c r="M166" s="4">
        <f>IFERROR(VLOOKUP(I166,FuelTypes!$A$1:$B$32,2,FALSE)*J166,0)</f>
        <v>0</v>
      </c>
      <c r="N166" s="4">
        <f t="shared" si="49"/>
        <v>190</v>
      </c>
      <c r="O166" s="4">
        <f t="shared" si="50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8"/>
        <v>0</v>
      </c>
      <c r="S166" s="4">
        <f t="shared" si="39"/>
        <v>0</v>
      </c>
      <c r="T166" s="4" t="e">
        <f t="shared" si="40"/>
        <v>#DIV/0!</v>
      </c>
      <c r="U166" s="4" t="e">
        <f t="shared" si="46"/>
        <v>#DIV/0!</v>
      </c>
      <c r="W166" s="3">
        <f>IFERROR(VLOOKUP(I166,FuelTypes!$A$2:$G$40,5,FALSE)*M166,0)</f>
        <v>0</v>
      </c>
      <c r="Y166" s="3">
        <f t="shared" si="44"/>
        <v>0</v>
      </c>
      <c r="Z166" s="3">
        <f t="shared" si="41"/>
        <v>0</v>
      </c>
      <c r="AB166" s="3">
        <f t="shared" si="45"/>
        <v>0</v>
      </c>
      <c r="AC166" s="3">
        <f t="shared" si="42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7"/>
        <v>0</v>
      </c>
      <c r="K167" s="4">
        <f t="shared" si="43"/>
        <v>0</v>
      </c>
      <c r="L167" s="4">
        <f t="shared" si="48"/>
        <v>200</v>
      </c>
      <c r="M167" s="4">
        <f>IFERROR(VLOOKUP(I167,FuelTypes!$A$1:$B$32,2,FALSE)*J167,0)</f>
        <v>0</v>
      </c>
      <c r="N167" s="4">
        <f t="shared" si="49"/>
        <v>200</v>
      </c>
      <c r="O167" s="4">
        <f t="shared" si="50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8"/>
        <v>0</v>
      </c>
      <c r="S167" s="4">
        <f t="shared" si="39"/>
        <v>0</v>
      </c>
      <c r="T167" s="4" t="e">
        <f t="shared" si="40"/>
        <v>#DIV/0!</v>
      </c>
      <c r="U167" s="4" t="e">
        <f t="shared" si="46"/>
        <v>#DIV/0!</v>
      </c>
      <c r="W167" s="3">
        <f>IFERROR(VLOOKUP(I167,FuelTypes!$A$2:$G$40,5,FALSE)*M167,0)</f>
        <v>0</v>
      </c>
      <c r="Y167" s="3">
        <f t="shared" si="44"/>
        <v>0</v>
      </c>
      <c r="Z167" s="3">
        <f t="shared" si="41"/>
        <v>0</v>
      </c>
      <c r="AB167" s="3">
        <f t="shared" si="45"/>
        <v>0</v>
      </c>
      <c r="AC167" s="3">
        <f t="shared" si="42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7"/>
        <v>0</v>
      </c>
      <c r="K168" s="4">
        <f t="shared" si="43"/>
        <v>0</v>
      </c>
      <c r="L168" s="4">
        <f t="shared" si="48"/>
        <v>210</v>
      </c>
      <c r="M168" s="4">
        <f>IFERROR(VLOOKUP(I168,FuelTypes!$A$1:$B$32,2,FALSE)*J168,0)</f>
        <v>0</v>
      </c>
      <c r="N168" s="4">
        <f t="shared" si="49"/>
        <v>210</v>
      </c>
      <c r="O168" s="4">
        <f t="shared" si="50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8"/>
        <v>0</v>
      </c>
      <c r="S168" s="4">
        <f t="shared" si="39"/>
        <v>0</v>
      </c>
      <c r="T168" s="4" t="e">
        <f t="shared" si="40"/>
        <v>#DIV/0!</v>
      </c>
      <c r="U168" s="4" t="e">
        <f t="shared" si="46"/>
        <v>#DIV/0!</v>
      </c>
      <c r="W168" s="3">
        <f>IFERROR(VLOOKUP(I168,FuelTypes!$A$2:$G$40,5,FALSE)*M168,0)</f>
        <v>0</v>
      </c>
      <c r="Y168" s="3">
        <f t="shared" si="44"/>
        <v>0</v>
      </c>
      <c r="Z168" s="3">
        <f t="shared" si="41"/>
        <v>0</v>
      </c>
      <c r="AB168" s="3">
        <f t="shared" si="45"/>
        <v>0</v>
      </c>
      <c r="AC168" s="3">
        <f t="shared" si="42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7"/>
        <v>0</v>
      </c>
      <c r="K169" s="4">
        <f t="shared" si="43"/>
        <v>0</v>
      </c>
      <c r="L169" s="4">
        <f t="shared" si="48"/>
        <v>220</v>
      </c>
      <c r="M169" s="4">
        <f>IFERROR(VLOOKUP(I169,FuelTypes!$A$1:$B$32,2,FALSE)*J169,0)</f>
        <v>0</v>
      </c>
      <c r="N169" s="4">
        <f t="shared" si="49"/>
        <v>220</v>
      </c>
      <c r="O169" s="4">
        <f t="shared" si="50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8"/>
        <v>0</v>
      </c>
      <c r="S169" s="4">
        <f t="shared" si="39"/>
        <v>0</v>
      </c>
      <c r="T169" s="4" t="e">
        <f t="shared" si="40"/>
        <v>#DIV/0!</v>
      </c>
      <c r="U169" s="4" t="e">
        <f t="shared" si="46"/>
        <v>#DIV/0!</v>
      </c>
      <c r="W169" s="3">
        <f>IFERROR(VLOOKUP(I169,FuelTypes!$A$2:$G$40,5,FALSE)*M169,0)</f>
        <v>0</v>
      </c>
      <c r="Y169" s="3">
        <f t="shared" si="44"/>
        <v>0</v>
      </c>
      <c r="Z169" s="3">
        <f t="shared" si="41"/>
        <v>0</v>
      </c>
      <c r="AB169" s="3">
        <f t="shared" si="45"/>
        <v>0</v>
      </c>
      <c r="AC169" s="3">
        <f t="shared" si="42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7"/>
        <v>0</v>
      </c>
      <c r="K170" s="4">
        <f t="shared" si="43"/>
        <v>0</v>
      </c>
      <c r="L170" s="4">
        <f t="shared" si="48"/>
        <v>230</v>
      </c>
      <c r="M170" s="4">
        <f>IFERROR(VLOOKUP(I170,FuelTypes!$A$1:$B$32,2,FALSE)*J170,0)</f>
        <v>0</v>
      </c>
      <c r="N170" s="4">
        <f t="shared" si="49"/>
        <v>230</v>
      </c>
      <c r="O170" s="4">
        <f t="shared" si="50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8"/>
        <v>0</v>
      </c>
      <c r="S170" s="4">
        <f t="shared" si="39"/>
        <v>0</v>
      </c>
      <c r="T170" s="4" t="e">
        <f t="shared" si="40"/>
        <v>#DIV/0!</v>
      </c>
      <c r="U170" s="4" t="e">
        <f t="shared" si="46"/>
        <v>#DIV/0!</v>
      </c>
      <c r="W170" s="3">
        <f>IFERROR(VLOOKUP(I170,FuelTypes!$A$2:$G$40,5,FALSE)*M170,0)</f>
        <v>0</v>
      </c>
      <c r="Y170" s="3">
        <f t="shared" si="44"/>
        <v>0</v>
      </c>
      <c r="Z170" s="3">
        <f t="shared" si="41"/>
        <v>0</v>
      </c>
      <c r="AB170" s="3">
        <f t="shared" si="45"/>
        <v>0</v>
      </c>
      <c r="AC170" s="3">
        <f t="shared" si="42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7"/>
        <v>0</v>
      </c>
      <c r="K171" s="4">
        <f t="shared" si="43"/>
        <v>0</v>
      </c>
      <c r="L171" s="4">
        <f t="shared" si="48"/>
        <v>240</v>
      </c>
      <c r="M171" s="4">
        <f>IFERROR(VLOOKUP(I171,FuelTypes!$A$1:$B$32,2,FALSE)*J171,0)</f>
        <v>0</v>
      </c>
      <c r="N171" s="4">
        <f t="shared" si="49"/>
        <v>240</v>
      </c>
      <c r="O171" s="4">
        <f t="shared" si="50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8"/>
        <v>0</v>
      </c>
      <c r="S171" s="4">
        <f t="shared" si="39"/>
        <v>0</v>
      </c>
      <c r="T171" s="4" t="e">
        <f t="shared" si="40"/>
        <v>#DIV/0!</v>
      </c>
      <c r="U171" s="4" t="e">
        <f t="shared" si="46"/>
        <v>#DIV/0!</v>
      </c>
      <c r="W171" s="3">
        <f>IFERROR(VLOOKUP(I171,FuelTypes!$A$2:$G$40,5,FALSE)*M171,0)</f>
        <v>0</v>
      </c>
      <c r="Y171" s="3">
        <f t="shared" si="44"/>
        <v>0</v>
      </c>
      <c r="Z171" s="3">
        <f t="shared" si="41"/>
        <v>0</v>
      </c>
      <c r="AB171" s="3">
        <f t="shared" si="45"/>
        <v>0</v>
      </c>
      <c r="AC171" s="3">
        <f t="shared" si="42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7"/>
        <v>0</v>
      </c>
      <c r="K172" s="4">
        <f t="shared" si="43"/>
        <v>0</v>
      </c>
      <c r="L172" s="4">
        <f t="shared" si="48"/>
        <v>250</v>
      </c>
      <c r="M172" s="4">
        <f>IFERROR(VLOOKUP(I172,FuelTypes!$A$1:$B$32,2,FALSE)*J172,0)</f>
        <v>0</v>
      </c>
      <c r="N172" s="4">
        <f t="shared" si="49"/>
        <v>250</v>
      </c>
      <c r="O172" s="4">
        <f t="shared" si="50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8"/>
        <v>0</v>
      </c>
      <c r="S172" s="4">
        <f t="shared" si="39"/>
        <v>0</v>
      </c>
      <c r="T172" s="4" t="e">
        <f t="shared" si="40"/>
        <v>#DIV/0!</v>
      </c>
      <c r="U172" s="4" t="e">
        <f t="shared" si="46"/>
        <v>#DIV/0!</v>
      </c>
      <c r="W172" s="3">
        <f>IFERROR(VLOOKUP(I172,FuelTypes!$A$2:$G$40,5,FALSE)*M172,0)</f>
        <v>0</v>
      </c>
      <c r="Y172" s="3">
        <f t="shared" si="44"/>
        <v>0</v>
      </c>
      <c r="Z172" s="3">
        <f t="shared" si="41"/>
        <v>0</v>
      </c>
      <c r="AB172" s="3">
        <f t="shared" si="45"/>
        <v>0</v>
      </c>
      <c r="AC172" s="3">
        <f t="shared" si="42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7"/>
        <v>0</v>
      </c>
      <c r="K173" s="4">
        <f t="shared" si="43"/>
        <v>0</v>
      </c>
      <c r="L173" s="4">
        <f t="shared" si="48"/>
        <v>260</v>
      </c>
      <c r="M173" s="4">
        <f>IFERROR(VLOOKUP(I173,FuelTypes!$A$1:$B$32,2,FALSE)*J173,0)</f>
        <v>0</v>
      </c>
      <c r="N173" s="4">
        <f t="shared" si="49"/>
        <v>260</v>
      </c>
      <c r="O173" s="4">
        <f t="shared" si="50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8"/>
        <v>0</v>
      </c>
      <c r="S173" s="4">
        <f t="shared" si="39"/>
        <v>0</v>
      </c>
      <c r="T173" s="4" t="e">
        <f t="shared" si="40"/>
        <v>#DIV/0!</v>
      </c>
      <c r="U173" s="4" t="e">
        <f t="shared" si="46"/>
        <v>#DIV/0!</v>
      </c>
      <c r="W173" s="3">
        <f>IFERROR(VLOOKUP(I173,FuelTypes!$A$2:$G$40,5,FALSE)*M173,0)</f>
        <v>0</v>
      </c>
      <c r="Y173" s="3">
        <f t="shared" si="44"/>
        <v>0</v>
      </c>
      <c r="Z173" s="3">
        <f t="shared" si="41"/>
        <v>0</v>
      </c>
      <c r="AB173" s="3">
        <f t="shared" si="45"/>
        <v>0</v>
      </c>
      <c r="AC173" s="3">
        <f t="shared" si="42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7"/>
        <v>0</v>
      </c>
      <c r="K174" s="4">
        <f t="shared" si="43"/>
        <v>0</v>
      </c>
      <c r="L174" s="4">
        <f t="shared" si="48"/>
        <v>270</v>
      </c>
      <c r="M174" s="4">
        <f>IFERROR(VLOOKUP(I174,FuelTypes!$A$1:$B$32,2,FALSE)*J174,0)</f>
        <v>0</v>
      </c>
      <c r="N174" s="4">
        <f t="shared" si="49"/>
        <v>270</v>
      </c>
      <c r="O174" s="4">
        <f t="shared" si="50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8"/>
        <v>0</v>
      </c>
      <c r="S174" s="4">
        <f t="shared" si="39"/>
        <v>0</v>
      </c>
      <c r="T174" s="4" t="e">
        <f t="shared" si="40"/>
        <v>#DIV/0!</v>
      </c>
      <c r="U174" s="4" t="e">
        <f t="shared" si="46"/>
        <v>#DIV/0!</v>
      </c>
      <c r="W174" s="3">
        <f>IFERROR(VLOOKUP(I174,FuelTypes!$A$2:$G$40,5,FALSE)*M174,0)</f>
        <v>0</v>
      </c>
      <c r="Y174" s="3">
        <f t="shared" si="44"/>
        <v>0</v>
      </c>
      <c r="Z174" s="3">
        <f t="shared" si="41"/>
        <v>0</v>
      </c>
      <c r="AB174" s="3">
        <f t="shared" si="45"/>
        <v>0</v>
      </c>
      <c r="AC174" s="3">
        <f t="shared" si="42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7"/>
        <v>0</v>
      </c>
      <c r="K175" s="4">
        <f t="shared" si="43"/>
        <v>0</v>
      </c>
      <c r="L175" s="4">
        <f t="shared" si="48"/>
        <v>280</v>
      </c>
      <c r="M175" s="4">
        <f>IFERROR(VLOOKUP(I175,FuelTypes!$A$1:$B$32,2,FALSE)*J175,0)</f>
        <v>0</v>
      </c>
      <c r="N175" s="4">
        <f t="shared" si="49"/>
        <v>280</v>
      </c>
      <c r="O175" s="4">
        <f t="shared" si="50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8"/>
        <v>0</v>
      </c>
      <c r="S175" s="4">
        <f t="shared" si="39"/>
        <v>0</v>
      </c>
      <c r="T175" s="4" t="e">
        <f t="shared" si="40"/>
        <v>#DIV/0!</v>
      </c>
      <c r="U175" s="4" t="e">
        <f t="shared" si="46"/>
        <v>#DIV/0!</v>
      </c>
      <c r="W175" s="3">
        <f>IFERROR(VLOOKUP(I175,FuelTypes!$A$2:$G$40,5,FALSE)*M175,0)</f>
        <v>0</v>
      </c>
      <c r="Y175" s="3">
        <f t="shared" si="44"/>
        <v>0</v>
      </c>
      <c r="Z175" s="3">
        <f t="shared" si="41"/>
        <v>0</v>
      </c>
      <c r="AB175" s="3">
        <f t="shared" si="45"/>
        <v>0</v>
      </c>
      <c r="AC175" s="3">
        <f t="shared" si="42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7"/>
        <v>0</v>
      </c>
      <c r="K176" s="4">
        <f t="shared" si="43"/>
        <v>0</v>
      </c>
      <c r="L176" s="4">
        <f t="shared" si="48"/>
        <v>290</v>
      </c>
      <c r="M176" s="4">
        <f>IFERROR(VLOOKUP(I176,FuelTypes!$A$1:$B$32,2,FALSE)*J176,0)</f>
        <v>0</v>
      </c>
      <c r="N176" s="4">
        <f t="shared" si="49"/>
        <v>290</v>
      </c>
      <c r="O176" s="4">
        <f t="shared" si="50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8"/>
        <v>0</v>
      </c>
      <c r="S176" s="4">
        <f t="shared" si="39"/>
        <v>0</v>
      </c>
      <c r="T176" s="4" t="e">
        <f t="shared" si="40"/>
        <v>#DIV/0!</v>
      </c>
      <c r="U176" s="4" t="e">
        <f t="shared" si="46"/>
        <v>#DIV/0!</v>
      </c>
      <c r="W176" s="3">
        <f>IFERROR(VLOOKUP(I176,FuelTypes!$A$2:$G$40,5,FALSE)*M176,0)</f>
        <v>0</v>
      </c>
      <c r="Y176" s="3">
        <f t="shared" si="44"/>
        <v>0</v>
      </c>
      <c r="Z176" s="3">
        <f t="shared" si="41"/>
        <v>0</v>
      </c>
      <c r="AB176" s="3">
        <f t="shared" si="45"/>
        <v>0</v>
      </c>
      <c r="AC176" s="3">
        <f t="shared" si="42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7"/>
        <v>0</v>
      </c>
      <c r="K177" s="4">
        <f t="shared" si="43"/>
        <v>0</v>
      </c>
      <c r="L177" s="4">
        <f t="shared" si="48"/>
        <v>300</v>
      </c>
      <c r="M177" s="4">
        <f>IFERROR(VLOOKUP(I177,FuelTypes!$A$1:$B$32,2,FALSE)*J177,0)</f>
        <v>0</v>
      </c>
      <c r="N177" s="4">
        <f t="shared" si="49"/>
        <v>300</v>
      </c>
      <c r="O177" s="4">
        <f t="shared" si="50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8"/>
        <v>0</v>
      </c>
      <c r="S177" s="4">
        <f t="shared" si="39"/>
        <v>0</v>
      </c>
      <c r="T177" s="4" t="e">
        <f t="shared" si="40"/>
        <v>#DIV/0!</v>
      </c>
      <c r="U177" s="4" t="e">
        <f t="shared" si="46"/>
        <v>#DIV/0!</v>
      </c>
      <c r="W177" s="3">
        <f>IFERROR(VLOOKUP(I177,FuelTypes!$A$2:$G$40,5,FALSE)*M177,0)</f>
        <v>0</v>
      </c>
      <c r="Y177" s="3">
        <f t="shared" si="44"/>
        <v>0</v>
      </c>
      <c r="Z177" s="3">
        <f t="shared" si="41"/>
        <v>0</v>
      </c>
      <c r="AB177" s="3">
        <f t="shared" si="45"/>
        <v>0</v>
      </c>
      <c r="AC177" s="3">
        <f t="shared" si="42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7"/>
        <v>0</v>
      </c>
      <c r="K178" s="4">
        <f t="shared" si="43"/>
        <v>0</v>
      </c>
      <c r="L178" s="4">
        <f t="shared" si="48"/>
        <v>310</v>
      </c>
      <c r="M178" s="4">
        <f>IFERROR(VLOOKUP(I178,FuelTypes!$A$1:$B$32,2,FALSE)*J178,0)</f>
        <v>0</v>
      </c>
      <c r="N178" s="4">
        <f t="shared" si="49"/>
        <v>310</v>
      </c>
      <c r="O178" s="4">
        <f t="shared" si="50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8"/>
        <v>0</v>
      </c>
      <c r="S178" s="4">
        <f t="shared" si="39"/>
        <v>0</v>
      </c>
      <c r="T178" s="4" t="e">
        <f t="shared" si="40"/>
        <v>#DIV/0!</v>
      </c>
      <c r="U178" s="4" t="e">
        <f t="shared" si="46"/>
        <v>#DIV/0!</v>
      </c>
      <c r="W178" s="3">
        <f>IFERROR(VLOOKUP(I178,FuelTypes!$A$2:$G$40,5,FALSE)*M178,0)</f>
        <v>0</v>
      </c>
      <c r="Y178" s="3">
        <f t="shared" si="44"/>
        <v>0</v>
      </c>
      <c r="Z178" s="3">
        <f t="shared" si="41"/>
        <v>0</v>
      </c>
      <c r="AB178" s="3">
        <f t="shared" si="45"/>
        <v>0</v>
      </c>
      <c r="AC178" s="3">
        <f t="shared" si="42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7"/>
        <v>0</v>
      </c>
      <c r="K179" s="4">
        <f t="shared" si="43"/>
        <v>0</v>
      </c>
      <c r="L179" s="4">
        <f t="shared" si="48"/>
        <v>320</v>
      </c>
      <c r="M179" s="4">
        <f>IFERROR(VLOOKUP(I179,FuelTypes!$A$1:$B$32,2,FALSE)*J179,0)</f>
        <v>0</v>
      </c>
      <c r="N179" s="4">
        <f t="shared" si="49"/>
        <v>320</v>
      </c>
      <c r="O179" s="4">
        <f t="shared" si="50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8"/>
        <v>0</v>
      </c>
      <c r="S179" s="4">
        <f t="shared" si="39"/>
        <v>0</v>
      </c>
      <c r="T179" s="4" t="e">
        <f t="shared" si="40"/>
        <v>#DIV/0!</v>
      </c>
      <c r="U179" s="4" t="e">
        <f t="shared" si="46"/>
        <v>#DIV/0!</v>
      </c>
      <c r="W179" s="3">
        <f>IFERROR(VLOOKUP(I179,FuelTypes!$A$2:$G$40,5,FALSE)*M179,0)</f>
        <v>0</v>
      </c>
      <c r="Y179" s="3">
        <f t="shared" si="44"/>
        <v>0</v>
      </c>
      <c r="Z179" s="3">
        <f t="shared" si="41"/>
        <v>0</v>
      </c>
      <c r="AB179" s="3">
        <f t="shared" si="45"/>
        <v>0</v>
      </c>
      <c r="AC179" s="3">
        <f t="shared" si="42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7"/>
        <v>0</v>
      </c>
      <c r="K180" s="4">
        <f t="shared" si="43"/>
        <v>0</v>
      </c>
      <c r="L180" s="4">
        <f t="shared" si="48"/>
        <v>330</v>
      </c>
      <c r="M180" s="4">
        <f>IFERROR(VLOOKUP(I180,FuelTypes!$A$1:$B$32,2,FALSE)*J180,0)</f>
        <v>0</v>
      </c>
      <c r="N180" s="4">
        <f t="shared" si="49"/>
        <v>330</v>
      </c>
      <c r="O180" s="4">
        <f t="shared" si="50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8"/>
        <v>0</v>
      </c>
      <c r="S180" s="4">
        <f t="shared" si="39"/>
        <v>0</v>
      </c>
      <c r="T180" s="4" t="e">
        <f t="shared" si="40"/>
        <v>#DIV/0!</v>
      </c>
      <c r="U180" s="4" t="e">
        <f t="shared" si="46"/>
        <v>#DIV/0!</v>
      </c>
      <c r="W180" s="3">
        <f>IFERROR(VLOOKUP(I180,FuelTypes!$A$2:$G$40,5,FALSE)*M180,0)</f>
        <v>0</v>
      </c>
      <c r="Y180" s="3">
        <f t="shared" si="44"/>
        <v>0</v>
      </c>
      <c r="Z180" s="3">
        <f t="shared" si="41"/>
        <v>0</v>
      </c>
      <c r="AB180" s="3">
        <f t="shared" si="45"/>
        <v>0</v>
      </c>
      <c r="AC180" s="3">
        <f t="shared" si="42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7"/>
        <v>0</v>
      </c>
      <c r="K181" s="4">
        <f t="shared" si="43"/>
        <v>0</v>
      </c>
      <c r="L181" s="4">
        <f t="shared" si="48"/>
        <v>340</v>
      </c>
      <c r="M181" s="4">
        <f>IFERROR(VLOOKUP(I181,FuelTypes!$A$1:$B$32,2,FALSE)*J181,0)</f>
        <v>0</v>
      </c>
      <c r="N181" s="4">
        <f t="shared" si="49"/>
        <v>340</v>
      </c>
      <c r="O181" s="4">
        <f t="shared" si="50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8"/>
        <v>0</v>
      </c>
      <c r="S181" s="4">
        <f t="shared" si="39"/>
        <v>0</v>
      </c>
      <c r="T181" s="4" t="e">
        <f t="shared" si="40"/>
        <v>#DIV/0!</v>
      </c>
      <c r="U181" s="4" t="e">
        <f t="shared" si="46"/>
        <v>#DIV/0!</v>
      </c>
      <c r="W181" s="3">
        <f>IFERROR(VLOOKUP(I181,FuelTypes!$A$2:$G$40,5,FALSE)*M181,0)</f>
        <v>0</v>
      </c>
      <c r="Y181" s="3">
        <f t="shared" si="44"/>
        <v>0</v>
      </c>
      <c r="Z181" s="3">
        <f t="shared" si="41"/>
        <v>0</v>
      </c>
      <c r="AB181" s="3">
        <f t="shared" si="45"/>
        <v>0</v>
      </c>
      <c r="AC181" s="3">
        <f t="shared" si="42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7"/>
        <v>0</v>
      </c>
      <c r="K182" s="4">
        <f t="shared" si="43"/>
        <v>0</v>
      </c>
      <c r="L182" s="4">
        <f t="shared" si="48"/>
        <v>350</v>
      </c>
      <c r="M182" s="4">
        <f>IFERROR(VLOOKUP(I182,FuelTypes!$A$1:$B$32,2,FALSE)*J182,0)</f>
        <v>0</v>
      </c>
      <c r="N182" s="4">
        <f t="shared" si="49"/>
        <v>350</v>
      </c>
      <c r="O182" s="4">
        <f t="shared" si="50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8"/>
        <v>0</v>
      </c>
      <c r="S182" s="4">
        <f t="shared" si="39"/>
        <v>0</v>
      </c>
      <c r="T182" s="4" t="e">
        <f t="shared" si="40"/>
        <v>#DIV/0!</v>
      </c>
      <c r="U182" s="4" t="e">
        <f t="shared" si="46"/>
        <v>#DIV/0!</v>
      </c>
      <c r="W182" s="3">
        <f>IFERROR(VLOOKUP(I182,FuelTypes!$A$2:$G$40,5,FALSE)*M182,0)</f>
        <v>0</v>
      </c>
      <c r="Y182" s="3">
        <f t="shared" si="44"/>
        <v>0</v>
      </c>
      <c r="Z182" s="3">
        <f t="shared" si="41"/>
        <v>0</v>
      </c>
      <c r="AB182" s="3">
        <f t="shared" si="45"/>
        <v>0</v>
      </c>
      <c r="AC182" s="3">
        <f t="shared" si="42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7"/>
        <v>0</v>
      </c>
      <c r="K183" s="4">
        <f t="shared" si="43"/>
        <v>0</v>
      </c>
      <c r="L183" s="4">
        <f t="shared" si="48"/>
        <v>360</v>
      </c>
      <c r="M183" s="4">
        <f>IFERROR(VLOOKUP(I183,FuelTypes!$A$1:$B$32,2,FALSE)*J183,0)</f>
        <v>0</v>
      </c>
      <c r="N183" s="4">
        <f t="shared" si="49"/>
        <v>360</v>
      </c>
      <c r="O183" s="4">
        <f t="shared" si="50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8"/>
        <v>0</v>
      </c>
      <c r="S183" s="4">
        <f t="shared" si="39"/>
        <v>0</v>
      </c>
      <c r="T183" s="4" t="e">
        <f t="shared" si="40"/>
        <v>#DIV/0!</v>
      </c>
      <c r="U183" s="4" t="e">
        <f t="shared" si="46"/>
        <v>#DIV/0!</v>
      </c>
      <c r="W183" s="3">
        <f>IFERROR(VLOOKUP(I183,FuelTypes!$A$2:$G$40,5,FALSE)*M183,0)</f>
        <v>0</v>
      </c>
      <c r="Y183" s="3">
        <f t="shared" si="44"/>
        <v>0</v>
      </c>
      <c r="Z183" s="3">
        <f t="shared" si="41"/>
        <v>0</v>
      </c>
      <c r="AB183" s="3">
        <f t="shared" si="45"/>
        <v>0</v>
      </c>
      <c r="AC183" s="3">
        <f t="shared" si="42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7"/>
        <v>0</v>
      </c>
      <c r="K184" s="4">
        <f t="shared" si="43"/>
        <v>0</v>
      </c>
      <c r="L184" s="4">
        <f t="shared" si="48"/>
        <v>370</v>
      </c>
      <c r="M184" s="4">
        <f>IFERROR(VLOOKUP(I184,FuelTypes!$A$1:$B$32,2,FALSE)*J184,0)</f>
        <v>0</v>
      </c>
      <c r="N184" s="4">
        <f t="shared" si="49"/>
        <v>370</v>
      </c>
      <c r="O184" s="4">
        <f t="shared" si="50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8"/>
        <v>0</v>
      </c>
      <c r="S184" s="4">
        <f t="shared" si="39"/>
        <v>0</v>
      </c>
      <c r="T184" s="4" t="e">
        <f t="shared" si="40"/>
        <v>#DIV/0!</v>
      </c>
      <c r="U184" s="4" t="e">
        <f t="shared" si="46"/>
        <v>#DIV/0!</v>
      </c>
      <c r="W184" s="3">
        <f>IFERROR(VLOOKUP(I184,FuelTypes!$A$2:$G$40,5,FALSE)*M184,0)</f>
        <v>0</v>
      </c>
      <c r="Y184" s="3">
        <f t="shared" si="44"/>
        <v>0</v>
      </c>
      <c r="Z184" s="3">
        <f t="shared" si="41"/>
        <v>0</v>
      </c>
      <c r="AB184" s="3">
        <f t="shared" si="45"/>
        <v>0</v>
      </c>
      <c r="AC184" s="3">
        <f t="shared" si="42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7"/>
        <v>0</v>
      </c>
      <c r="K185" s="4">
        <f t="shared" si="43"/>
        <v>0</v>
      </c>
      <c r="L185" s="4">
        <f t="shared" si="48"/>
        <v>380</v>
      </c>
      <c r="M185" s="4">
        <f>IFERROR(VLOOKUP(I185,FuelTypes!$A$1:$B$32,2,FALSE)*J185,0)</f>
        <v>0</v>
      </c>
      <c r="N185" s="4">
        <f t="shared" si="49"/>
        <v>380</v>
      </c>
      <c r="O185" s="4">
        <f t="shared" si="50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8"/>
        <v>0</v>
      </c>
      <c r="S185" s="4">
        <f t="shared" si="39"/>
        <v>0</v>
      </c>
      <c r="T185" s="4" t="e">
        <f t="shared" si="40"/>
        <v>#DIV/0!</v>
      </c>
      <c r="U185" s="4" t="e">
        <f t="shared" si="46"/>
        <v>#DIV/0!</v>
      </c>
      <c r="W185" s="3">
        <f>IFERROR(VLOOKUP(I185,FuelTypes!$A$2:$G$40,5,FALSE)*M185,0)</f>
        <v>0</v>
      </c>
      <c r="Y185" s="3">
        <f t="shared" si="44"/>
        <v>0</v>
      </c>
      <c r="Z185" s="3">
        <f t="shared" si="41"/>
        <v>0</v>
      </c>
      <c r="AB185" s="3">
        <f t="shared" si="45"/>
        <v>0</v>
      </c>
      <c r="AC185" s="3">
        <f t="shared" si="42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7"/>
        <v>0</v>
      </c>
      <c r="K186" s="4">
        <f t="shared" si="43"/>
        <v>0</v>
      </c>
      <c r="L186" s="4">
        <f t="shared" si="48"/>
        <v>390</v>
      </c>
      <c r="M186" s="4">
        <f>IFERROR(VLOOKUP(I186,FuelTypes!$A$1:$B$32,2,FALSE)*J186,0)</f>
        <v>0</v>
      </c>
      <c r="N186" s="4">
        <f t="shared" si="49"/>
        <v>390</v>
      </c>
      <c r="O186" s="4">
        <f t="shared" si="50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8"/>
        <v>0</v>
      </c>
      <c r="S186" s="4">
        <f t="shared" si="39"/>
        <v>0</v>
      </c>
      <c r="T186" s="4" t="e">
        <f t="shared" si="40"/>
        <v>#DIV/0!</v>
      </c>
      <c r="U186" s="4" t="e">
        <f t="shared" si="46"/>
        <v>#DIV/0!</v>
      </c>
      <c r="W186" s="3">
        <f>IFERROR(VLOOKUP(I186,FuelTypes!$A$2:$G$40,5,FALSE)*M186,0)</f>
        <v>0</v>
      </c>
      <c r="Y186" s="3">
        <f t="shared" si="44"/>
        <v>0</v>
      </c>
      <c r="Z186" s="3">
        <f t="shared" si="41"/>
        <v>0</v>
      </c>
      <c r="AB186" s="3">
        <f t="shared" si="45"/>
        <v>0</v>
      </c>
      <c r="AC186" s="3">
        <f t="shared" si="42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7"/>
        <v>0</v>
      </c>
      <c r="K187" s="4">
        <f t="shared" si="43"/>
        <v>0</v>
      </c>
      <c r="L187" s="4">
        <f t="shared" si="48"/>
        <v>400</v>
      </c>
      <c r="M187" s="4">
        <f>IFERROR(VLOOKUP(I187,FuelTypes!$A$1:$B$32,2,FALSE)*J187,0)</f>
        <v>0</v>
      </c>
      <c r="N187" s="4">
        <f t="shared" si="49"/>
        <v>400</v>
      </c>
      <c r="O187" s="4">
        <f t="shared" si="50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8"/>
        <v>0</v>
      </c>
      <c r="S187" s="4">
        <f t="shared" si="39"/>
        <v>0</v>
      </c>
      <c r="T187" s="4" t="e">
        <f t="shared" si="40"/>
        <v>#DIV/0!</v>
      </c>
      <c r="U187" s="4" t="e">
        <f t="shared" si="46"/>
        <v>#DIV/0!</v>
      </c>
      <c r="W187" s="3">
        <f>IFERROR(VLOOKUP(I187,FuelTypes!$A$2:$G$40,5,FALSE)*M187,0)</f>
        <v>0</v>
      </c>
      <c r="Y187" s="3">
        <f t="shared" si="44"/>
        <v>0</v>
      </c>
      <c r="Z187" s="3">
        <f t="shared" si="41"/>
        <v>0</v>
      </c>
      <c r="AB187" s="3">
        <f t="shared" si="45"/>
        <v>0</v>
      </c>
      <c r="AC187" s="3">
        <f t="shared" si="42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7"/>
        <v>0</v>
      </c>
      <c r="K188" s="4">
        <f t="shared" si="43"/>
        <v>0</v>
      </c>
      <c r="L188" s="4">
        <f t="shared" si="48"/>
        <v>0</v>
      </c>
      <c r="M188" s="4">
        <f>IFERROR(VLOOKUP(I188,FuelTypes!$A$1:$B$32,2,FALSE)*J188,0)</f>
        <v>0</v>
      </c>
      <c r="N188" s="4">
        <f t="shared" si="49"/>
        <v>0</v>
      </c>
      <c r="O188" s="4">
        <f t="shared" si="50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8"/>
        <v>0</v>
      </c>
      <c r="S188" s="4">
        <f t="shared" si="39"/>
        <v>0</v>
      </c>
      <c r="T188" s="4" t="e">
        <f t="shared" si="40"/>
        <v>#DIV/0!</v>
      </c>
      <c r="U188" s="4" t="e">
        <f t="shared" si="46"/>
        <v>#DIV/0!</v>
      </c>
      <c r="W188" s="3">
        <f>IFERROR(VLOOKUP(I188,FuelTypes!$A$2:$G$40,5,FALSE)*M188,0)</f>
        <v>0</v>
      </c>
      <c r="Y188" s="3">
        <f t="shared" si="44"/>
        <v>0</v>
      </c>
      <c r="Z188" s="3" t="e">
        <f t="shared" si="41"/>
        <v>#DIV/0!</v>
      </c>
      <c r="AB188" s="3">
        <f t="shared" si="45"/>
        <v>0</v>
      </c>
      <c r="AC188" s="3">
        <f t="shared" si="42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7"/>
        <v>0</v>
      </c>
      <c r="K189" s="4">
        <f t="shared" si="43"/>
        <v>0</v>
      </c>
      <c r="L189" s="4">
        <f t="shared" si="48"/>
        <v>0</v>
      </c>
      <c r="M189" s="4">
        <f>IFERROR(VLOOKUP(I189,FuelTypes!$A$1:$B$32,2,FALSE)*J189,0)</f>
        <v>0</v>
      </c>
      <c r="N189" s="4">
        <f t="shared" si="49"/>
        <v>0</v>
      </c>
      <c r="O189" s="4">
        <f t="shared" si="50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8"/>
        <v>0</v>
      </c>
      <c r="S189" s="4">
        <f t="shared" si="39"/>
        <v>0</v>
      </c>
      <c r="T189" s="4" t="e">
        <f t="shared" si="40"/>
        <v>#DIV/0!</v>
      </c>
      <c r="U189" s="4" t="e">
        <f t="shared" si="46"/>
        <v>#DIV/0!</v>
      </c>
      <c r="W189" s="3">
        <f>IFERROR(VLOOKUP(I189,FuelTypes!$A$2:$G$40,5,FALSE)*M189,0)</f>
        <v>0</v>
      </c>
      <c r="Y189" s="3">
        <f t="shared" si="44"/>
        <v>0</v>
      </c>
      <c r="Z189" s="3" t="e">
        <f t="shared" si="41"/>
        <v>#DIV/0!</v>
      </c>
      <c r="AB189" s="3">
        <f t="shared" si="45"/>
        <v>0</v>
      </c>
      <c r="AC189" s="3">
        <f t="shared" si="42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7"/>
        <v>0</v>
      </c>
      <c r="K190" s="4">
        <f t="shared" si="43"/>
        <v>0</v>
      </c>
      <c r="L190" s="4">
        <f t="shared" si="48"/>
        <v>0</v>
      </c>
      <c r="M190" s="4">
        <f>IFERROR(VLOOKUP(I190,FuelTypes!$A$1:$B$32,2,FALSE)*J190,0)</f>
        <v>0</v>
      </c>
      <c r="N190" s="4">
        <f t="shared" si="49"/>
        <v>0</v>
      </c>
      <c r="O190" s="4">
        <f t="shared" si="50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8"/>
        <v>0</v>
      </c>
      <c r="S190" s="4">
        <f t="shared" si="39"/>
        <v>0</v>
      </c>
      <c r="T190" s="4" t="e">
        <f t="shared" si="40"/>
        <v>#DIV/0!</v>
      </c>
      <c r="U190" s="4" t="e">
        <f t="shared" si="46"/>
        <v>#DIV/0!</v>
      </c>
      <c r="W190" s="3">
        <f>IFERROR(VLOOKUP(I190,FuelTypes!$A$2:$G$40,5,FALSE)*M190,0)</f>
        <v>0</v>
      </c>
      <c r="Y190" s="3">
        <f t="shared" si="44"/>
        <v>0</v>
      </c>
      <c r="Z190" s="3" t="e">
        <f t="shared" si="41"/>
        <v>#DIV/0!</v>
      </c>
      <c r="AB190" s="3">
        <f t="shared" si="45"/>
        <v>0</v>
      </c>
      <c r="AC190" s="3">
        <f t="shared" si="42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7"/>
        <v>0</v>
      </c>
      <c r="K191" s="4">
        <f t="shared" si="43"/>
        <v>0</v>
      </c>
      <c r="L191" s="4">
        <f t="shared" si="48"/>
        <v>0</v>
      </c>
      <c r="M191" s="4">
        <f>IFERROR(VLOOKUP(I191,FuelTypes!$A$1:$B$32,2,FALSE)*J191,0)</f>
        <v>0</v>
      </c>
      <c r="N191" s="4">
        <f t="shared" si="49"/>
        <v>0</v>
      </c>
      <c r="O191" s="4">
        <f t="shared" si="50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8"/>
        <v>0</v>
      </c>
      <c r="S191" s="4">
        <f t="shared" si="39"/>
        <v>0</v>
      </c>
      <c r="T191" s="4" t="e">
        <f t="shared" si="40"/>
        <v>#DIV/0!</v>
      </c>
      <c r="U191" s="4" t="e">
        <f t="shared" si="46"/>
        <v>#DIV/0!</v>
      </c>
      <c r="W191" s="3">
        <f>IFERROR(VLOOKUP(I191,FuelTypes!$A$2:$G$40,5,FALSE)*M191,0)</f>
        <v>0</v>
      </c>
      <c r="Y191" s="3">
        <f t="shared" si="44"/>
        <v>0</v>
      </c>
      <c r="Z191" s="3" t="e">
        <f t="shared" si="41"/>
        <v>#DIV/0!</v>
      </c>
      <c r="AB191" s="3">
        <f t="shared" si="45"/>
        <v>0</v>
      </c>
      <c r="AC191" s="3">
        <f t="shared" si="42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7"/>
        <v>0</v>
      </c>
      <c r="K192" s="4">
        <f t="shared" si="43"/>
        <v>0</v>
      </c>
      <c r="L192" s="4">
        <f t="shared" si="48"/>
        <v>0</v>
      </c>
      <c r="M192" s="4">
        <f>IFERROR(VLOOKUP(I192,FuelTypes!$A$1:$B$32,2,FALSE)*J192,0)</f>
        <v>0</v>
      </c>
      <c r="N192" s="4">
        <f t="shared" si="49"/>
        <v>0</v>
      </c>
      <c r="O192" s="4">
        <f t="shared" si="50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8"/>
        <v>0</v>
      </c>
      <c r="S192" s="4">
        <f t="shared" si="39"/>
        <v>0</v>
      </c>
      <c r="T192" s="4" t="e">
        <f t="shared" si="40"/>
        <v>#DIV/0!</v>
      </c>
      <c r="U192" s="4" t="e">
        <f t="shared" si="46"/>
        <v>#DIV/0!</v>
      </c>
      <c r="W192" s="3">
        <f>IFERROR(VLOOKUP(I192,FuelTypes!$A$2:$G$40,5,FALSE)*M192,0)</f>
        <v>0</v>
      </c>
      <c r="Y192" s="3">
        <f t="shared" si="44"/>
        <v>0</v>
      </c>
      <c r="Z192" s="3" t="e">
        <f t="shared" si="41"/>
        <v>#DIV/0!</v>
      </c>
      <c r="AB192" s="3">
        <f t="shared" si="45"/>
        <v>0</v>
      </c>
      <c r="AC192" s="3">
        <f t="shared" si="42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7"/>
        <v>0</v>
      </c>
      <c r="K193" s="4">
        <f t="shared" si="43"/>
        <v>0</v>
      </c>
      <c r="L193" s="4">
        <f t="shared" si="48"/>
        <v>0</v>
      </c>
      <c r="M193" s="4">
        <f>IFERROR(VLOOKUP(I193,FuelTypes!$A$1:$B$32,2,FALSE)*J193,0)</f>
        <v>0</v>
      </c>
      <c r="N193" s="4">
        <f t="shared" si="49"/>
        <v>0</v>
      </c>
      <c r="O193" s="4">
        <f t="shared" si="50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8"/>
        <v>0</v>
      </c>
      <c r="S193" s="4">
        <f t="shared" si="39"/>
        <v>0</v>
      </c>
      <c r="T193" s="4" t="e">
        <f t="shared" si="40"/>
        <v>#DIV/0!</v>
      </c>
      <c r="U193" s="4" t="e">
        <f t="shared" si="46"/>
        <v>#DIV/0!</v>
      </c>
      <c r="W193" s="3">
        <f>IFERROR(VLOOKUP(I193,FuelTypes!$A$2:$G$40,5,FALSE)*M193,0)</f>
        <v>0</v>
      </c>
      <c r="Y193" s="3">
        <f t="shared" si="44"/>
        <v>0</v>
      </c>
      <c r="Z193" s="3" t="e">
        <f t="shared" si="41"/>
        <v>#DIV/0!</v>
      </c>
      <c r="AB193" s="3">
        <f t="shared" si="45"/>
        <v>0</v>
      </c>
      <c r="AC193" s="3">
        <f t="shared" si="42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7"/>
        <v>0</v>
      </c>
      <c r="K194" s="4">
        <f t="shared" si="43"/>
        <v>0</v>
      </c>
      <c r="L194" s="4">
        <f t="shared" si="48"/>
        <v>0</v>
      </c>
      <c r="M194" s="4">
        <f>IFERROR(VLOOKUP(I194,FuelTypes!$A$1:$B$32,2,FALSE)*J194,0)</f>
        <v>0</v>
      </c>
      <c r="N194" s="4">
        <f t="shared" si="49"/>
        <v>0</v>
      </c>
      <c r="O194" s="4">
        <f t="shared" si="50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1">IF(L194&gt;0, (G194*0.1)/N194,0)</f>
        <v>0</v>
      </c>
      <c r="S194" s="4">
        <f t="shared" ref="S194:S257" si="52">IFERROR(H194/G194*L194,0)</f>
        <v>0</v>
      </c>
      <c r="T194" s="4" t="e">
        <f t="shared" ref="T194:T257" si="53">G194 / (9.81 * F194)</f>
        <v>#DIV/0!</v>
      </c>
      <c r="U194" s="4" t="e">
        <f t="shared" si="46"/>
        <v>#DIV/0!</v>
      </c>
      <c r="W194" s="3">
        <f>IFERROR(VLOOKUP(I194,FuelTypes!$A$2:$G$40,5,FALSE)*M194,0)</f>
        <v>0</v>
      </c>
      <c r="Y194" s="3">
        <f t="shared" si="44"/>
        <v>0</v>
      </c>
      <c r="Z194" s="3" t="e">
        <f t="shared" ref="Z194:Z257" si="54">X194/L194</f>
        <v>#DIV/0!</v>
      </c>
      <c r="AB194" s="3">
        <f t="shared" si="45"/>
        <v>0</v>
      </c>
      <c r="AC194" s="3">
        <f t="shared" ref="AC194:AC257" si="55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7"/>
        <v>0</v>
      </c>
      <c r="K195" s="4">
        <f t="shared" ref="K195:K258" si="56">E195*M195</f>
        <v>0</v>
      </c>
      <c r="L195" s="4">
        <f t="shared" si="48"/>
        <v>0</v>
      </c>
      <c r="M195" s="4">
        <f>IFERROR(VLOOKUP(I195,FuelTypes!$A$1:$B$32,2,FALSE)*J195,0)</f>
        <v>0</v>
      </c>
      <c r="N195" s="4">
        <f t="shared" si="49"/>
        <v>0</v>
      </c>
      <c r="O195" s="4">
        <f t="shared" si="50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1"/>
        <v>0</v>
      </c>
      <c r="S195" s="4">
        <f t="shared" si="52"/>
        <v>0</v>
      </c>
      <c r="T195" s="4" t="e">
        <f t="shared" si="53"/>
        <v>#DIV/0!</v>
      </c>
      <c r="U195" s="4" t="e">
        <f t="shared" si="46"/>
        <v>#DIV/0!</v>
      </c>
      <c r="W195" s="3">
        <f>IFERROR(VLOOKUP(I195,FuelTypes!$A$2:$G$40,5,FALSE)*M195,0)</f>
        <v>0</v>
      </c>
      <c r="Y195" s="3">
        <f t="shared" ref="Y195:Y258" si="57">X195+W195</f>
        <v>0</v>
      </c>
      <c r="Z195" s="3" t="e">
        <f t="shared" si="54"/>
        <v>#DIV/0!</v>
      </c>
      <c r="AB195" s="3">
        <f t="shared" ref="AB195:AB258" si="58">IFERROR(M195/(M195+K195), 0)</f>
        <v>0</v>
      </c>
      <c r="AC195" s="3">
        <f t="shared" si="55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7"/>
        <v>0</v>
      </c>
      <c r="K196" s="4">
        <f t="shared" si="56"/>
        <v>0</v>
      </c>
      <c r="L196" s="4">
        <f t="shared" si="48"/>
        <v>0</v>
      </c>
      <c r="M196" s="4">
        <f>IFERROR(VLOOKUP(I196,FuelTypes!$A$1:$B$32,2,FALSE)*J196,0)</f>
        <v>0</v>
      </c>
      <c r="N196" s="4">
        <f t="shared" si="49"/>
        <v>0</v>
      </c>
      <c r="O196" s="4">
        <f t="shared" si="50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1"/>
        <v>0</v>
      </c>
      <c r="S196" s="4">
        <f t="shared" si="52"/>
        <v>0</v>
      </c>
      <c r="T196" s="4" t="e">
        <f t="shared" si="53"/>
        <v>#DIV/0!</v>
      </c>
      <c r="U196" s="4" t="e">
        <f t="shared" ref="U196:U259" si="59">M196/T196</f>
        <v>#DIV/0!</v>
      </c>
      <c r="W196" s="3">
        <f>IFERROR(VLOOKUP(I196,FuelTypes!$A$2:$G$40,5,FALSE)*M196,0)</f>
        <v>0</v>
      </c>
      <c r="Y196" s="3">
        <f t="shared" si="57"/>
        <v>0</v>
      </c>
      <c r="Z196" s="3" t="e">
        <f t="shared" si="54"/>
        <v>#DIV/0!</v>
      </c>
      <c r="AB196" s="3">
        <f t="shared" si="58"/>
        <v>0</v>
      </c>
      <c r="AC196" s="3">
        <f t="shared" si="55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7"/>
        <v>0</v>
      </c>
      <c r="K197" s="4">
        <f t="shared" si="56"/>
        <v>0</v>
      </c>
      <c r="L197" s="4">
        <f t="shared" si="48"/>
        <v>0</v>
      </c>
      <c r="M197" s="4">
        <f>IFERROR(VLOOKUP(I197,FuelTypes!$A$1:$B$32,2,FALSE)*J197,0)</f>
        <v>0</v>
      </c>
      <c r="N197" s="4">
        <f t="shared" si="49"/>
        <v>0</v>
      </c>
      <c r="O197" s="4">
        <f t="shared" si="50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1"/>
        <v>0</v>
      </c>
      <c r="S197" s="4">
        <f t="shared" si="52"/>
        <v>0</v>
      </c>
      <c r="T197" s="4" t="e">
        <f t="shared" si="53"/>
        <v>#DIV/0!</v>
      </c>
      <c r="U197" s="4" t="e">
        <f t="shared" si="59"/>
        <v>#DIV/0!</v>
      </c>
      <c r="W197" s="3">
        <f>IFERROR(VLOOKUP(I197,FuelTypes!$A$2:$G$40,5,FALSE)*M197,0)</f>
        <v>0</v>
      </c>
      <c r="Y197" s="3">
        <f t="shared" si="57"/>
        <v>0</v>
      </c>
      <c r="Z197" s="3" t="e">
        <f t="shared" si="54"/>
        <v>#DIV/0!</v>
      </c>
      <c r="AB197" s="3">
        <f t="shared" si="58"/>
        <v>0</v>
      </c>
      <c r="AC197" s="3">
        <f t="shared" si="55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7"/>
        <v>0</v>
      </c>
      <c r="K198" s="4">
        <f t="shared" si="56"/>
        <v>0</v>
      </c>
      <c r="L198" s="4">
        <f t="shared" si="48"/>
        <v>0</v>
      </c>
      <c r="M198" s="4">
        <f>IFERROR(VLOOKUP(I198,FuelTypes!$A$1:$B$32,2,FALSE)*J198,0)</f>
        <v>0</v>
      </c>
      <c r="N198" s="4">
        <f t="shared" si="49"/>
        <v>0</v>
      </c>
      <c r="O198" s="4">
        <f t="shared" si="50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1"/>
        <v>0</v>
      </c>
      <c r="S198" s="4">
        <f t="shared" si="52"/>
        <v>0</v>
      </c>
      <c r="T198" s="4" t="e">
        <f t="shared" si="53"/>
        <v>#DIV/0!</v>
      </c>
      <c r="U198" s="4" t="e">
        <f t="shared" si="59"/>
        <v>#DIV/0!</v>
      </c>
      <c r="W198" s="3">
        <f>IFERROR(VLOOKUP(I198,FuelTypes!$A$2:$G$40,5,FALSE)*M198,0)</f>
        <v>0</v>
      </c>
      <c r="Y198" s="3">
        <f t="shared" si="57"/>
        <v>0</v>
      </c>
      <c r="Z198" s="3" t="e">
        <f t="shared" si="54"/>
        <v>#DIV/0!</v>
      </c>
      <c r="AB198" s="3">
        <f t="shared" si="58"/>
        <v>0</v>
      </c>
      <c r="AC198" s="3">
        <f t="shared" si="55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7"/>
        <v>0</v>
      </c>
      <c r="K199" s="4">
        <f t="shared" si="56"/>
        <v>0</v>
      </c>
      <c r="L199" s="4">
        <f t="shared" si="48"/>
        <v>0</v>
      </c>
      <c r="M199" s="4">
        <f>IFERROR(VLOOKUP(I199,FuelTypes!$A$1:$B$32,2,FALSE)*J199,0)</f>
        <v>0</v>
      </c>
      <c r="N199" s="4">
        <f t="shared" si="49"/>
        <v>0</v>
      </c>
      <c r="O199" s="4">
        <f t="shared" si="50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1"/>
        <v>0</v>
      </c>
      <c r="S199" s="4">
        <f t="shared" si="52"/>
        <v>0</v>
      </c>
      <c r="T199" s="4" t="e">
        <f t="shared" si="53"/>
        <v>#DIV/0!</v>
      </c>
      <c r="U199" s="4" t="e">
        <f t="shared" si="59"/>
        <v>#DIV/0!</v>
      </c>
      <c r="W199" s="3">
        <f>IFERROR(VLOOKUP(I199,FuelTypes!$A$2:$G$40,5,FALSE)*M199,0)</f>
        <v>0</v>
      </c>
      <c r="Y199" s="3">
        <f t="shared" si="57"/>
        <v>0</v>
      </c>
      <c r="Z199" s="3" t="e">
        <f t="shared" si="54"/>
        <v>#DIV/0!</v>
      </c>
      <c r="AB199" s="3">
        <f t="shared" si="58"/>
        <v>0</v>
      </c>
      <c r="AC199" s="3">
        <f t="shared" si="55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7"/>
        <v>0</v>
      </c>
      <c r="K200" s="4">
        <f t="shared" si="56"/>
        <v>0</v>
      </c>
      <c r="L200" s="4">
        <f t="shared" si="48"/>
        <v>0</v>
      </c>
      <c r="M200" s="4">
        <f>IFERROR(VLOOKUP(I200,FuelTypes!$A$1:$B$32,2,FALSE)*J200,0)</f>
        <v>0</v>
      </c>
      <c r="N200" s="4">
        <f t="shared" si="49"/>
        <v>0</v>
      </c>
      <c r="O200" s="4">
        <f t="shared" si="50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1"/>
        <v>0</v>
      </c>
      <c r="S200" s="4">
        <f t="shared" si="52"/>
        <v>0</v>
      </c>
      <c r="T200" s="4" t="e">
        <f t="shared" si="53"/>
        <v>#DIV/0!</v>
      </c>
      <c r="U200" s="4" t="e">
        <f t="shared" si="59"/>
        <v>#DIV/0!</v>
      </c>
      <c r="W200" s="3">
        <f>IFERROR(VLOOKUP(I200,FuelTypes!$A$2:$G$40,5,FALSE)*M200,0)</f>
        <v>0</v>
      </c>
      <c r="Y200" s="3">
        <f t="shared" si="57"/>
        <v>0</v>
      </c>
      <c r="Z200" s="3" t="e">
        <f t="shared" si="54"/>
        <v>#DIV/0!</v>
      </c>
      <c r="AB200" s="3">
        <f t="shared" si="58"/>
        <v>0</v>
      </c>
      <c r="AC200" s="3">
        <f t="shared" si="55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7"/>
        <v>0</v>
      </c>
      <c r="K201" s="4">
        <f t="shared" si="56"/>
        <v>0</v>
      </c>
      <c r="L201" s="4">
        <f t="shared" si="48"/>
        <v>0</v>
      </c>
      <c r="M201" s="4">
        <f>IFERROR(VLOOKUP(I201,FuelTypes!$A$1:$B$32,2,FALSE)*J201,0)</f>
        <v>0</v>
      </c>
      <c r="N201" s="4">
        <f t="shared" si="49"/>
        <v>0</v>
      </c>
      <c r="O201" s="4">
        <f t="shared" si="50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1"/>
        <v>0</v>
      </c>
      <c r="S201" s="4">
        <f t="shared" si="52"/>
        <v>0</v>
      </c>
      <c r="T201" s="4" t="e">
        <f t="shared" si="53"/>
        <v>#DIV/0!</v>
      </c>
      <c r="U201" s="4" t="e">
        <f t="shared" si="59"/>
        <v>#DIV/0!</v>
      </c>
      <c r="W201" s="3">
        <f>IFERROR(VLOOKUP(I201,FuelTypes!$A$2:$G$40,5,FALSE)*M201,0)</f>
        <v>0</v>
      </c>
      <c r="Y201" s="3">
        <f t="shared" si="57"/>
        <v>0</v>
      </c>
      <c r="Z201" s="3" t="e">
        <f t="shared" si="54"/>
        <v>#DIV/0!</v>
      </c>
      <c r="AB201" s="3">
        <f t="shared" si="58"/>
        <v>0</v>
      </c>
      <c r="AC201" s="3">
        <f t="shared" si="55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7"/>
        <v>0</v>
      </c>
      <c r="K202" s="4">
        <f t="shared" si="56"/>
        <v>0</v>
      </c>
      <c r="L202" s="4">
        <f t="shared" si="48"/>
        <v>0</v>
      </c>
      <c r="M202" s="4">
        <f>IFERROR(VLOOKUP(I202,FuelTypes!$A$1:$B$32,2,FALSE)*J202,0)</f>
        <v>0</v>
      </c>
      <c r="N202" s="4">
        <f t="shared" si="49"/>
        <v>0</v>
      </c>
      <c r="O202" s="4">
        <f t="shared" si="50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1"/>
        <v>0</v>
      </c>
      <c r="S202" s="4">
        <f t="shared" si="52"/>
        <v>0</v>
      </c>
      <c r="T202" s="4" t="e">
        <f t="shared" si="53"/>
        <v>#DIV/0!</v>
      </c>
      <c r="U202" s="4" t="e">
        <f t="shared" si="59"/>
        <v>#DIV/0!</v>
      </c>
      <c r="W202" s="3">
        <f>IFERROR(VLOOKUP(I202,FuelTypes!$A$2:$G$40,5,FALSE)*M202,0)</f>
        <v>0</v>
      </c>
      <c r="Y202" s="3">
        <f t="shared" si="57"/>
        <v>0</v>
      </c>
      <c r="Z202" s="3" t="e">
        <f t="shared" si="54"/>
        <v>#DIV/0!</v>
      </c>
      <c r="AB202" s="3">
        <f t="shared" si="58"/>
        <v>0</v>
      </c>
      <c r="AC202" s="3">
        <f t="shared" si="55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7"/>
        <v>0</v>
      </c>
      <c r="K203" s="4">
        <f t="shared" si="56"/>
        <v>0</v>
      </c>
      <c r="L203" s="4">
        <f t="shared" si="48"/>
        <v>0</v>
      </c>
      <c r="M203" s="4">
        <f>IFERROR(VLOOKUP(I203,FuelTypes!$A$1:$B$32,2,FALSE)*J203,0)</f>
        <v>0</v>
      </c>
      <c r="N203" s="4">
        <f t="shared" si="49"/>
        <v>0</v>
      </c>
      <c r="O203" s="4">
        <f t="shared" si="50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1"/>
        <v>0</v>
      </c>
      <c r="S203" s="4">
        <f t="shared" si="52"/>
        <v>0</v>
      </c>
      <c r="T203" s="4" t="e">
        <f t="shared" si="53"/>
        <v>#DIV/0!</v>
      </c>
      <c r="U203" s="4" t="e">
        <f t="shared" si="59"/>
        <v>#DIV/0!</v>
      </c>
      <c r="W203" s="3">
        <f>IFERROR(VLOOKUP(I203,FuelTypes!$A$2:$G$40,5,FALSE)*M203,0)</f>
        <v>0</v>
      </c>
      <c r="Y203" s="3">
        <f t="shared" si="57"/>
        <v>0</v>
      </c>
      <c r="Z203" s="3" t="e">
        <f t="shared" si="54"/>
        <v>#DIV/0!</v>
      </c>
      <c r="AB203" s="3">
        <f t="shared" si="58"/>
        <v>0</v>
      </c>
      <c r="AC203" s="3">
        <f t="shared" si="55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7"/>
        <v>0</v>
      </c>
      <c r="K204" s="4">
        <f t="shared" si="56"/>
        <v>0</v>
      </c>
      <c r="L204" s="4">
        <f t="shared" si="48"/>
        <v>0</v>
      </c>
      <c r="M204" s="4">
        <f>IFERROR(VLOOKUP(I204,FuelTypes!$A$1:$B$32,2,FALSE)*J204,0)</f>
        <v>0</v>
      </c>
      <c r="N204" s="4">
        <f t="shared" si="49"/>
        <v>0</v>
      </c>
      <c r="O204" s="4">
        <f t="shared" si="50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1"/>
        <v>0</v>
      </c>
      <c r="S204" s="4">
        <f t="shared" si="52"/>
        <v>0</v>
      </c>
      <c r="T204" s="4" t="e">
        <f t="shared" si="53"/>
        <v>#DIV/0!</v>
      </c>
      <c r="U204" s="4" t="e">
        <f t="shared" si="59"/>
        <v>#DIV/0!</v>
      </c>
      <c r="W204" s="3">
        <f>IFERROR(VLOOKUP(I204,FuelTypes!$A$2:$G$40,5,FALSE)*M204,0)</f>
        <v>0</v>
      </c>
      <c r="Y204" s="3">
        <f t="shared" si="57"/>
        <v>0</v>
      </c>
      <c r="Z204" s="3" t="e">
        <f t="shared" si="54"/>
        <v>#DIV/0!</v>
      </c>
      <c r="AB204" s="3">
        <f t="shared" si="58"/>
        <v>0</v>
      </c>
      <c r="AC204" s="3">
        <f t="shared" si="55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7"/>
        <v>0</v>
      </c>
      <c r="K205" s="4">
        <f t="shared" si="56"/>
        <v>0</v>
      </c>
      <c r="L205" s="4">
        <f t="shared" si="48"/>
        <v>0</v>
      </c>
      <c r="M205" s="4">
        <f>IFERROR(VLOOKUP(I205,FuelTypes!$A$1:$B$32,2,FALSE)*J205,0)</f>
        <v>0</v>
      </c>
      <c r="N205" s="4">
        <f t="shared" si="49"/>
        <v>0</v>
      </c>
      <c r="O205" s="4">
        <f t="shared" si="50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1"/>
        <v>0</v>
      </c>
      <c r="S205" s="4">
        <f t="shared" si="52"/>
        <v>0</v>
      </c>
      <c r="T205" s="4" t="e">
        <f t="shared" si="53"/>
        <v>#DIV/0!</v>
      </c>
      <c r="U205" s="4" t="e">
        <f t="shared" si="59"/>
        <v>#DIV/0!</v>
      </c>
      <c r="W205" s="3">
        <f>IFERROR(VLOOKUP(I205,FuelTypes!$A$2:$G$40,5,FALSE)*M205,0)</f>
        <v>0</v>
      </c>
      <c r="Y205" s="3">
        <f t="shared" si="57"/>
        <v>0</v>
      </c>
      <c r="Z205" s="3" t="e">
        <f t="shared" si="54"/>
        <v>#DIV/0!</v>
      </c>
      <c r="AB205" s="3">
        <f t="shared" si="58"/>
        <v>0</v>
      </c>
      <c r="AC205" s="3">
        <f t="shared" si="55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7"/>
        <v>0</v>
      </c>
      <c r="K206" s="4">
        <f t="shared" si="56"/>
        <v>0</v>
      </c>
      <c r="L206" s="4">
        <f t="shared" si="48"/>
        <v>0</v>
      </c>
      <c r="M206" s="4">
        <f>IFERROR(VLOOKUP(I206,FuelTypes!$A$1:$B$32,2,FALSE)*J206,0)</f>
        <v>0</v>
      </c>
      <c r="N206" s="4">
        <f t="shared" si="49"/>
        <v>0</v>
      </c>
      <c r="O206" s="4">
        <f t="shared" si="50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1"/>
        <v>0</v>
      </c>
      <c r="S206" s="4">
        <f t="shared" si="52"/>
        <v>0</v>
      </c>
      <c r="T206" s="4" t="e">
        <f t="shared" si="53"/>
        <v>#DIV/0!</v>
      </c>
      <c r="U206" s="4" t="e">
        <f t="shared" si="59"/>
        <v>#DIV/0!</v>
      </c>
      <c r="W206" s="3">
        <f>IFERROR(VLOOKUP(I206,FuelTypes!$A$2:$G$40,5,FALSE)*M206,0)</f>
        <v>0</v>
      </c>
      <c r="Y206" s="3">
        <f t="shared" si="57"/>
        <v>0</v>
      </c>
      <c r="Z206" s="3" t="e">
        <f t="shared" si="54"/>
        <v>#DIV/0!</v>
      </c>
      <c r="AB206" s="3">
        <f t="shared" si="58"/>
        <v>0</v>
      </c>
      <c r="AC206" s="3">
        <f t="shared" si="55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7"/>
        <v>0</v>
      </c>
      <c r="K207" s="4">
        <f t="shared" si="56"/>
        <v>0</v>
      </c>
      <c r="L207" s="4">
        <f t="shared" si="48"/>
        <v>0</v>
      </c>
      <c r="M207" s="4">
        <f>IFERROR(VLOOKUP(I207,FuelTypes!$A$1:$B$32,2,FALSE)*J207,0)</f>
        <v>0</v>
      </c>
      <c r="N207" s="4">
        <f t="shared" si="49"/>
        <v>0</v>
      </c>
      <c r="O207" s="4">
        <f t="shared" si="50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1"/>
        <v>0</v>
      </c>
      <c r="S207" s="4">
        <f t="shared" si="52"/>
        <v>0</v>
      </c>
      <c r="T207" s="4" t="e">
        <f t="shared" si="53"/>
        <v>#DIV/0!</v>
      </c>
      <c r="U207" s="4" t="e">
        <f t="shared" si="59"/>
        <v>#DIV/0!</v>
      </c>
      <c r="W207" s="3">
        <f>IFERROR(VLOOKUP(I207,FuelTypes!$A$2:$G$40,5,FALSE)*M207,0)</f>
        <v>0</v>
      </c>
      <c r="Y207" s="3">
        <f t="shared" si="57"/>
        <v>0</v>
      </c>
      <c r="Z207" s="3" t="e">
        <f t="shared" si="54"/>
        <v>#DIV/0!</v>
      </c>
      <c r="AB207" s="3">
        <f t="shared" si="58"/>
        <v>0</v>
      </c>
      <c r="AC207" s="3">
        <f t="shared" si="55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7"/>
        <v>0</v>
      </c>
      <c r="K208" s="4">
        <f t="shared" si="56"/>
        <v>0</v>
      </c>
      <c r="L208" s="4">
        <f t="shared" si="48"/>
        <v>0</v>
      </c>
      <c r="M208" s="4">
        <f>IFERROR(VLOOKUP(I208,FuelTypes!$A$1:$B$32,2,FALSE)*J208,0)</f>
        <v>0</v>
      </c>
      <c r="N208" s="4">
        <f t="shared" si="49"/>
        <v>0</v>
      </c>
      <c r="O208" s="4">
        <f t="shared" si="50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1"/>
        <v>0</v>
      </c>
      <c r="S208" s="4">
        <f t="shared" si="52"/>
        <v>0</v>
      </c>
      <c r="T208" s="4" t="e">
        <f t="shared" si="53"/>
        <v>#DIV/0!</v>
      </c>
      <c r="U208" s="4" t="e">
        <f t="shared" si="59"/>
        <v>#DIV/0!</v>
      </c>
      <c r="W208" s="3">
        <f>IFERROR(VLOOKUP(I208,FuelTypes!$A$2:$G$40,5,FALSE)*M208,0)</f>
        <v>0</v>
      </c>
      <c r="Y208" s="3">
        <f t="shared" si="57"/>
        <v>0</v>
      </c>
      <c r="Z208" s="3" t="e">
        <f t="shared" si="54"/>
        <v>#DIV/0!</v>
      </c>
      <c r="AB208" s="3">
        <f t="shared" si="58"/>
        <v>0</v>
      </c>
      <c r="AC208" s="3">
        <f t="shared" si="55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7"/>
        <v>0</v>
      </c>
      <c r="K209" s="4">
        <f t="shared" si="56"/>
        <v>0</v>
      </c>
      <c r="L209" s="4">
        <f t="shared" si="48"/>
        <v>0</v>
      </c>
      <c r="M209" s="4">
        <f>IFERROR(VLOOKUP(I209,FuelTypes!$A$1:$B$32,2,FALSE)*J209,0)</f>
        <v>0</v>
      </c>
      <c r="N209" s="4">
        <f t="shared" si="49"/>
        <v>0</v>
      </c>
      <c r="O209" s="4">
        <f t="shared" si="50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1"/>
        <v>0</v>
      </c>
      <c r="S209" s="4">
        <f t="shared" si="52"/>
        <v>0</v>
      </c>
      <c r="T209" s="4" t="e">
        <f t="shared" si="53"/>
        <v>#DIV/0!</v>
      </c>
      <c r="U209" s="4" t="e">
        <f t="shared" si="59"/>
        <v>#DIV/0!</v>
      </c>
      <c r="W209" s="3">
        <f>IFERROR(VLOOKUP(I209,FuelTypes!$A$2:$G$40,5,FALSE)*M209,0)</f>
        <v>0</v>
      </c>
      <c r="Y209" s="3">
        <f t="shared" si="57"/>
        <v>0</v>
      </c>
      <c r="Z209" s="3" t="e">
        <f t="shared" si="54"/>
        <v>#DIV/0!</v>
      </c>
      <c r="AB209" s="3">
        <f t="shared" si="58"/>
        <v>0</v>
      </c>
      <c r="AC209" s="3">
        <f t="shared" si="55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7"/>
        <v>0</v>
      </c>
      <c r="K210" s="4">
        <f t="shared" si="56"/>
        <v>0</v>
      </c>
      <c r="L210" s="4">
        <f t="shared" si="48"/>
        <v>0</v>
      </c>
      <c r="M210" s="4">
        <f>IFERROR(VLOOKUP(I210,FuelTypes!$A$1:$B$32,2,FALSE)*J210,0)</f>
        <v>0</v>
      </c>
      <c r="N210" s="4">
        <f t="shared" si="49"/>
        <v>0</v>
      </c>
      <c r="O210" s="4">
        <f t="shared" si="50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1"/>
        <v>0</v>
      </c>
      <c r="S210" s="4">
        <f t="shared" si="52"/>
        <v>0</v>
      </c>
      <c r="T210" s="4" t="e">
        <f t="shared" si="53"/>
        <v>#DIV/0!</v>
      </c>
      <c r="U210" s="4" t="e">
        <f t="shared" si="59"/>
        <v>#DIV/0!</v>
      </c>
      <c r="W210" s="3">
        <f>IFERROR(VLOOKUP(I210,FuelTypes!$A$2:$G$40,5,FALSE)*M210,0)</f>
        <v>0</v>
      </c>
      <c r="Y210" s="3">
        <f t="shared" si="57"/>
        <v>0</v>
      </c>
      <c r="Z210" s="3" t="e">
        <f t="shared" si="54"/>
        <v>#DIV/0!</v>
      </c>
      <c r="AB210" s="3">
        <f t="shared" si="58"/>
        <v>0</v>
      </c>
      <c r="AC210" s="3">
        <f t="shared" si="55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7"/>
        <v>0</v>
      </c>
      <c r="K211" s="4">
        <f t="shared" si="56"/>
        <v>0</v>
      </c>
      <c r="L211" s="4">
        <f t="shared" si="48"/>
        <v>0</v>
      </c>
      <c r="M211" s="4">
        <f>IFERROR(VLOOKUP(I211,FuelTypes!$A$1:$B$32,2,FALSE)*J211,0)</f>
        <v>0</v>
      </c>
      <c r="N211" s="4">
        <f t="shared" si="49"/>
        <v>0</v>
      </c>
      <c r="O211" s="4">
        <f t="shared" si="50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1"/>
        <v>0</v>
      </c>
      <c r="S211" s="4">
        <f t="shared" si="52"/>
        <v>0</v>
      </c>
      <c r="T211" s="4" t="e">
        <f t="shared" si="53"/>
        <v>#DIV/0!</v>
      </c>
      <c r="U211" s="4" t="e">
        <f t="shared" si="59"/>
        <v>#DIV/0!</v>
      </c>
      <c r="W211" s="3">
        <f>IFERROR(VLOOKUP(I211,FuelTypes!$A$2:$G$40,5,FALSE)*M211,0)</f>
        <v>0</v>
      </c>
      <c r="Y211" s="3">
        <f t="shared" si="57"/>
        <v>0</v>
      </c>
      <c r="Z211" s="3" t="e">
        <f t="shared" si="54"/>
        <v>#DIV/0!</v>
      </c>
      <c r="AB211" s="3">
        <f t="shared" si="58"/>
        <v>0</v>
      </c>
      <c r="AC211" s="3">
        <f t="shared" si="55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7"/>
        <v>0</v>
      </c>
      <c r="K212" s="4">
        <f t="shared" si="56"/>
        <v>0</v>
      </c>
      <c r="L212" s="4">
        <f t="shared" si="48"/>
        <v>0</v>
      </c>
      <c r="M212" s="4">
        <f>IFERROR(VLOOKUP(I212,FuelTypes!$A$1:$B$32,2,FALSE)*J212,0)</f>
        <v>0</v>
      </c>
      <c r="N212" s="4">
        <f t="shared" si="49"/>
        <v>0</v>
      </c>
      <c r="O212" s="4">
        <f t="shared" si="50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1"/>
        <v>0</v>
      </c>
      <c r="S212" s="4">
        <f t="shared" si="52"/>
        <v>0</v>
      </c>
      <c r="T212" s="4" t="e">
        <f t="shared" si="53"/>
        <v>#DIV/0!</v>
      </c>
      <c r="U212" s="4" t="e">
        <f t="shared" si="59"/>
        <v>#DIV/0!</v>
      </c>
      <c r="W212" s="3">
        <f>IFERROR(VLOOKUP(I212,FuelTypes!$A$2:$G$40,5,FALSE)*M212,0)</f>
        <v>0</v>
      </c>
      <c r="Y212" s="3">
        <f t="shared" si="57"/>
        <v>0</v>
      </c>
      <c r="Z212" s="3" t="e">
        <f t="shared" si="54"/>
        <v>#DIV/0!</v>
      </c>
      <c r="AB212" s="3">
        <f t="shared" si="58"/>
        <v>0</v>
      </c>
      <c r="AC212" s="3">
        <f t="shared" si="55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7"/>
        <v>0</v>
      </c>
      <c r="K213" s="4">
        <f t="shared" si="56"/>
        <v>0</v>
      </c>
      <c r="L213" s="4">
        <f t="shared" si="48"/>
        <v>0</v>
      </c>
      <c r="M213" s="4">
        <f>IFERROR(VLOOKUP(I213,FuelTypes!$A$1:$B$32,2,FALSE)*J213,0)</f>
        <v>0</v>
      </c>
      <c r="N213" s="4">
        <f t="shared" si="49"/>
        <v>0</v>
      </c>
      <c r="O213" s="4">
        <f t="shared" si="50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1"/>
        <v>0</v>
      </c>
      <c r="S213" s="4">
        <f t="shared" si="52"/>
        <v>0</v>
      </c>
      <c r="T213" s="4" t="e">
        <f t="shared" si="53"/>
        <v>#DIV/0!</v>
      </c>
      <c r="U213" s="4" t="e">
        <f t="shared" si="59"/>
        <v>#DIV/0!</v>
      </c>
      <c r="W213" s="3">
        <f>IFERROR(VLOOKUP(I213,FuelTypes!$A$2:$G$40,5,FALSE)*M213,0)</f>
        <v>0</v>
      </c>
      <c r="Y213" s="3">
        <f t="shared" si="57"/>
        <v>0</v>
      </c>
      <c r="Z213" s="3" t="e">
        <f t="shared" si="54"/>
        <v>#DIV/0!</v>
      </c>
      <c r="AB213" s="3">
        <f t="shared" si="58"/>
        <v>0</v>
      </c>
      <c r="AC213" s="3">
        <f t="shared" si="55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7"/>
        <v>0</v>
      </c>
      <c r="K214" s="4">
        <f t="shared" si="56"/>
        <v>0</v>
      </c>
      <c r="L214" s="4">
        <f t="shared" si="48"/>
        <v>0</v>
      </c>
      <c r="M214" s="4">
        <f>IFERROR(VLOOKUP(I214,FuelTypes!$A$1:$B$32,2,FALSE)*J214,0)</f>
        <v>0</v>
      </c>
      <c r="N214" s="4">
        <f t="shared" si="49"/>
        <v>0</v>
      </c>
      <c r="O214" s="4">
        <f t="shared" si="50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1"/>
        <v>0</v>
      </c>
      <c r="S214" s="4">
        <f t="shared" si="52"/>
        <v>0</v>
      </c>
      <c r="T214" s="4" t="e">
        <f t="shared" si="53"/>
        <v>#DIV/0!</v>
      </c>
      <c r="U214" s="4" t="e">
        <f t="shared" si="59"/>
        <v>#DIV/0!</v>
      </c>
      <c r="W214" s="3">
        <f>IFERROR(VLOOKUP(I214,FuelTypes!$A$2:$G$40,5,FALSE)*M214,0)</f>
        <v>0</v>
      </c>
      <c r="Y214" s="3">
        <f t="shared" si="57"/>
        <v>0</v>
      </c>
      <c r="Z214" s="3" t="e">
        <f t="shared" si="54"/>
        <v>#DIV/0!</v>
      </c>
      <c r="AB214" s="3">
        <f t="shared" si="58"/>
        <v>0</v>
      </c>
      <c r="AC214" s="3">
        <f t="shared" si="55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0">C215 - (D215*C215)</f>
        <v>0</v>
      </c>
      <c r="K215" s="4">
        <f t="shared" si="56"/>
        <v>0</v>
      </c>
      <c r="L215" s="4">
        <f t="shared" ref="L215:L278" si="61">K215+B215</f>
        <v>0</v>
      </c>
      <c r="M215" s="4">
        <f>IFERROR(VLOOKUP(I215,FuelTypes!$A$1:$B$32,2,FALSE)*J215,0)</f>
        <v>0</v>
      </c>
      <c r="N215" s="4">
        <f t="shared" ref="N215:N278" si="62">L215+M215</f>
        <v>0</v>
      </c>
      <c r="O215" s="4">
        <f t="shared" ref="O215:O278" si="63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1"/>
        <v>0</v>
      </c>
      <c r="S215" s="4">
        <f t="shared" si="52"/>
        <v>0</v>
      </c>
      <c r="T215" s="4" t="e">
        <f t="shared" si="53"/>
        <v>#DIV/0!</v>
      </c>
      <c r="U215" s="4" t="e">
        <f t="shared" si="59"/>
        <v>#DIV/0!</v>
      </c>
      <c r="W215" s="3">
        <f>IFERROR(VLOOKUP(I215,FuelTypes!$A$2:$G$40,5,FALSE)*M215,0)</f>
        <v>0</v>
      </c>
      <c r="Y215" s="3">
        <f t="shared" si="57"/>
        <v>0</v>
      </c>
      <c r="Z215" s="3" t="e">
        <f t="shared" si="54"/>
        <v>#DIV/0!</v>
      </c>
      <c r="AB215" s="3">
        <f t="shared" si="58"/>
        <v>0</v>
      </c>
      <c r="AC215" s="3">
        <f t="shared" si="55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0"/>
        <v>0</v>
      </c>
      <c r="K216" s="4">
        <f t="shared" si="56"/>
        <v>0</v>
      </c>
      <c r="L216" s="4">
        <f t="shared" si="61"/>
        <v>0</v>
      </c>
      <c r="M216" s="4">
        <f>IFERROR(VLOOKUP(I216,FuelTypes!$A$1:$B$32,2,FALSE)*J216,0)</f>
        <v>0</v>
      </c>
      <c r="N216" s="4">
        <f t="shared" si="62"/>
        <v>0</v>
      </c>
      <c r="O216" s="4">
        <f t="shared" si="63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1"/>
        <v>0</v>
      </c>
      <c r="S216" s="4">
        <f t="shared" si="52"/>
        <v>0</v>
      </c>
      <c r="T216" s="4" t="e">
        <f t="shared" si="53"/>
        <v>#DIV/0!</v>
      </c>
      <c r="U216" s="4" t="e">
        <f t="shared" si="59"/>
        <v>#DIV/0!</v>
      </c>
      <c r="W216" s="3">
        <f>IFERROR(VLOOKUP(I216,FuelTypes!$A$2:$G$40,5,FALSE)*M216,0)</f>
        <v>0</v>
      </c>
      <c r="Y216" s="3">
        <f t="shared" si="57"/>
        <v>0</v>
      </c>
      <c r="Z216" s="3" t="e">
        <f t="shared" si="54"/>
        <v>#DIV/0!</v>
      </c>
      <c r="AB216" s="3">
        <f t="shared" si="58"/>
        <v>0</v>
      </c>
      <c r="AC216" s="3">
        <f t="shared" si="55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0"/>
        <v>0</v>
      </c>
      <c r="K217" s="4">
        <f t="shared" si="56"/>
        <v>0</v>
      </c>
      <c r="L217" s="4">
        <f t="shared" si="61"/>
        <v>0</v>
      </c>
      <c r="M217" s="4">
        <f>IFERROR(VLOOKUP(I217,FuelTypes!$A$1:$B$32,2,FALSE)*J217,0)</f>
        <v>0</v>
      </c>
      <c r="N217" s="4">
        <f t="shared" si="62"/>
        <v>0</v>
      </c>
      <c r="O217" s="4">
        <f t="shared" si="63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1"/>
        <v>0</v>
      </c>
      <c r="S217" s="4">
        <f t="shared" si="52"/>
        <v>0</v>
      </c>
      <c r="T217" s="4" t="e">
        <f t="shared" si="53"/>
        <v>#DIV/0!</v>
      </c>
      <c r="U217" s="4" t="e">
        <f t="shared" si="59"/>
        <v>#DIV/0!</v>
      </c>
      <c r="W217" s="3">
        <f>IFERROR(VLOOKUP(I217,FuelTypes!$A$2:$G$40,5,FALSE)*M217,0)</f>
        <v>0</v>
      </c>
      <c r="Y217" s="3">
        <f t="shared" si="57"/>
        <v>0</v>
      </c>
      <c r="Z217" s="3" t="e">
        <f t="shared" si="54"/>
        <v>#DIV/0!</v>
      </c>
      <c r="AB217" s="3">
        <f t="shared" si="58"/>
        <v>0</v>
      </c>
      <c r="AC217" s="3">
        <f t="shared" si="55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0"/>
        <v>0</v>
      </c>
      <c r="K218" s="4">
        <f t="shared" si="56"/>
        <v>0</v>
      </c>
      <c r="L218" s="4">
        <f t="shared" si="61"/>
        <v>0</v>
      </c>
      <c r="M218" s="4">
        <f>IFERROR(VLOOKUP(I218,FuelTypes!$A$1:$B$32,2,FALSE)*J218,0)</f>
        <v>0</v>
      </c>
      <c r="N218" s="4">
        <f t="shared" si="62"/>
        <v>0</v>
      </c>
      <c r="O218" s="4">
        <f t="shared" si="63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1"/>
        <v>0</v>
      </c>
      <c r="S218" s="4">
        <f t="shared" si="52"/>
        <v>0</v>
      </c>
      <c r="T218" s="4" t="e">
        <f t="shared" si="53"/>
        <v>#DIV/0!</v>
      </c>
      <c r="U218" s="4" t="e">
        <f t="shared" si="59"/>
        <v>#DIV/0!</v>
      </c>
      <c r="W218" s="3">
        <f>IFERROR(VLOOKUP(I218,FuelTypes!$A$2:$G$40,5,FALSE)*M218,0)</f>
        <v>0</v>
      </c>
      <c r="Y218" s="3">
        <f t="shared" si="57"/>
        <v>0</v>
      </c>
      <c r="Z218" s="3" t="e">
        <f t="shared" si="54"/>
        <v>#DIV/0!</v>
      </c>
      <c r="AB218" s="3">
        <f t="shared" si="58"/>
        <v>0</v>
      </c>
      <c r="AC218" s="3">
        <f t="shared" si="55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0"/>
        <v>0</v>
      </c>
      <c r="K219" s="4">
        <f t="shared" si="56"/>
        <v>0</v>
      </c>
      <c r="L219" s="4">
        <f t="shared" si="61"/>
        <v>0</v>
      </c>
      <c r="M219" s="4">
        <f>IFERROR(VLOOKUP(I219,FuelTypes!$A$1:$B$32,2,FALSE)*J219,0)</f>
        <v>0</v>
      </c>
      <c r="N219" s="4">
        <f t="shared" si="62"/>
        <v>0</v>
      </c>
      <c r="O219" s="4">
        <f t="shared" si="63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1"/>
        <v>0</v>
      </c>
      <c r="S219" s="4">
        <f t="shared" si="52"/>
        <v>0</v>
      </c>
      <c r="T219" s="4" t="e">
        <f t="shared" si="53"/>
        <v>#DIV/0!</v>
      </c>
      <c r="U219" s="4" t="e">
        <f t="shared" si="59"/>
        <v>#DIV/0!</v>
      </c>
      <c r="W219" s="3">
        <f>IFERROR(VLOOKUP(I219,FuelTypes!$A$2:$G$40,5,FALSE)*M219,0)</f>
        <v>0</v>
      </c>
      <c r="Y219" s="3">
        <f t="shared" si="57"/>
        <v>0</v>
      </c>
      <c r="Z219" s="3" t="e">
        <f t="shared" si="54"/>
        <v>#DIV/0!</v>
      </c>
      <c r="AB219" s="3">
        <f t="shared" si="58"/>
        <v>0</v>
      </c>
      <c r="AC219" s="3">
        <f t="shared" si="55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0"/>
        <v>0</v>
      </c>
      <c r="K220" s="4">
        <f t="shared" si="56"/>
        <v>0</v>
      </c>
      <c r="L220" s="4">
        <f t="shared" si="61"/>
        <v>0</v>
      </c>
      <c r="M220" s="4">
        <f>IFERROR(VLOOKUP(I220,FuelTypes!$A$1:$B$32,2,FALSE)*J220,0)</f>
        <v>0</v>
      </c>
      <c r="N220" s="4">
        <f t="shared" si="62"/>
        <v>0</v>
      </c>
      <c r="O220" s="4">
        <f t="shared" si="63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1"/>
        <v>0</v>
      </c>
      <c r="S220" s="4">
        <f t="shared" si="52"/>
        <v>0</v>
      </c>
      <c r="T220" s="4" t="e">
        <f t="shared" si="53"/>
        <v>#DIV/0!</v>
      </c>
      <c r="U220" s="4" t="e">
        <f t="shared" si="59"/>
        <v>#DIV/0!</v>
      </c>
      <c r="W220" s="3">
        <f>IFERROR(VLOOKUP(I220,FuelTypes!$A$2:$G$40,5,FALSE)*M220,0)</f>
        <v>0</v>
      </c>
      <c r="Y220" s="3">
        <f t="shared" si="57"/>
        <v>0</v>
      </c>
      <c r="Z220" s="3" t="e">
        <f t="shared" si="54"/>
        <v>#DIV/0!</v>
      </c>
      <c r="AB220" s="3">
        <f t="shared" si="58"/>
        <v>0</v>
      </c>
      <c r="AC220" s="3">
        <f t="shared" si="55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0"/>
        <v>0</v>
      </c>
      <c r="K221" s="4">
        <f t="shared" si="56"/>
        <v>0</v>
      </c>
      <c r="L221" s="4">
        <f t="shared" si="61"/>
        <v>0</v>
      </c>
      <c r="M221" s="4">
        <f>IFERROR(VLOOKUP(I221,FuelTypes!$A$1:$B$32,2,FALSE)*J221,0)</f>
        <v>0</v>
      </c>
      <c r="N221" s="4">
        <f t="shared" si="62"/>
        <v>0</v>
      </c>
      <c r="O221" s="4">
        <f t="shared" si="63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1"/>
        <v>0</v>
      </c>
      <c r="S221" s="4">
        <f t="shared" si="52"/>
        <v>0</v>
      </c>
      <c r="T221" s="4" t="e">
        <f t="shared" si="53"/>
        <v>#DIV/0!</v>
      </c>
      <c r="U221" s="4" t="e">
        <f t="shared" si="59"/>
        <v>#DIV/0!</v>
      </c>
      <c r="W221" s="3">
        <f>IFERROR(VLOOKUP(I221,FuelTypes!$A$2:$G$40,5,FALSE)*M221,0)</f>
        <v>0</v>
      </c>
      <c r="Y221" s="3">
        <f t="shared" si="57"/>
        <v>0</v>
      </c>
      <c r="Z221" s="3" t="e">
        <f t="shared" si="54"/>
        <v>#DIV/0!</v>
      </c>
      <c r="AB221" s="3">
        <f t="shared" si="58"/>
        <v>0</v>
      </c>
      <c r="AC221" s="3">
        <f t="shared" si="55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0"/>
        <v>0</v>
      </c>
      <c r="K222" s="4">
        <f t="shared" si="56"/>
        <v>0</v>
      </c>
      <c r="L222" s="4">
        <f t="shared" si="61"/>
        <v>0</v>
      </c>
      <c r="M222" s="4">
        <f>IFERROR(VLOOKUP(I222,FuelTypes!$A$1:$B$32,2,FALSE)*J222,0)</f>
        <v>0</v>
      </c>
      <c r="N222" s="4">
        <f t="shared" si="62"/>
        <v>0</v>
      </c>
      <c r="O222" s="4">
        <f t="shared" si="63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1"/>
        <v>0</v>
      </c>
      <c r="S222" s="4">
        <f t="shared" si="52"/>
        <v>0</v>
      </c>
      <c r="T222" s="4" t="e">
        <f t="shared" si="53"/>
        <v>#DIV/0!</v>
      </c>
      <c r="U222" s="4" t="e">
        <f t="shared" si="59"/>
        <v>#DIV/0!</v>
      </c>
      <c r="W222" s="3">
        <f>IFERROR(VLOOKUP(I222,FuelTypes!$A$2:$G$40,5,FALSE)*M222,0)</f>
        <v>0</v>
      </c>
      <c r="Y222" s="3">
        <f t="shared" si="57"/>
        <v>0</v>
      </c>
      <c r="Z222" s="3" t="e">
        <f t="shared" si="54"/>
        <v>#DIV/0!</v>
      </c>
      <c r="AB222" s="3">
        <f t="shared" si="58"/>
        <v>0</v>
      </c>
      <c r="AC222" s="3">
        <f t="shared" si="55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0"/>
        <v>0</v>
      </c>
      <c r="K223" s="4">
        <f t="shared" si="56"/>
        <v>0</v>
      </c>
      <c r="L223" s="4">
        <f t="shared" si="61"/>
        <v>0</v>
      </c>
      <c r="M223" s="4">
        <f>IFERROR(VLOOKUP(I223,FuelTypes!$A$1:$B$32,2,FALSE)*J223,0)</f>
        <v>0</v>
      </c>
      <c r="N223" s="4">
        <f t="shared" si="62"/>
        <v>0</v>
      </c>
      <c r="O223" s="4">
        <f t="shared" si="63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1"/>
        <v>0</v>
      </c>
      <c r="S223" s="4">
        <f t="shared" si="52"/>
        <v>0</v>
      </c>
      <c r="T223" s="4" t="e">
        <f t="shared" si="53"/>
        <v>#DIV/0!</v>
      </c>
      <c r="U223" s="4" t="e">
        <f t="shared" si="59"/>
        <v>#DIV/0!</v>
      </c>
      <c r="W223" s="3">
        <f>IFERROR(VLOOKUP(I223,FuelTypes!$A$2:$G$40,5,FALSE)*M223,0)</f>
        <v>0</v>
      </c>
      <c r="Y223" s="3">
        <f t="shared" si="57"/>
        <v>0</v>
      </c>
      <c r="Z223" s="3" t="e">
        <f t="shared" si="54"/>
        <v>#DIV/0!</v>
      </c>
      <c r="AB223" s="3">
        <f t="shared" si="58"/>
        <v>0</v>
      </c>
      <c r="AC223" s="3">
        <f t="shared" si="55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0"/>
        <v>0</v>
      </c>
      <c r="K224" s="4">
        <f t="shared" si="56"/>
        <v>0</v>
      </c>
      <c r="L224" s="4">
        <f t="shared" si="61"/>
        <v>0</v>
      </c>
      <c r="M224" s="4">
        <f>IFERROR(VLOOKUP(I224,FuelTypes!$A$1:$B$32,2,FALSE)*J224,0)</f>
        <v>0</v>
      </c>
      <c r="N224" s="4">
        <f t="shared" si="62"/>
        <v>0</v>
      </c>
      <c r="O224" s="4">
        <f t="shared" si="63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1"/>
        <v>0</v>
      </c>
      <c r="S224" s="4">
        <f t="shared" si="52"/>
        <v>0</v>
      </c>
      <c r="T224" s="4" t="e">
        <f t="shared" si="53"/>
        <v>#DIV/0!</v>
      </c>
      <c r="U224" s="4" t="e">
        <f t="shared" si="59"/>
        <v>#DIV/0!</v>
      </c>
      <c r="W224" s="3">
        <f>IFERROR(VLOOKUP(I224,FuelTypes!$A$2:$G$40,5,FALSE)*M224,0)</f>
        <v>0</v>
      </c>
      <c r="Y224" s="3">
        <f t="shared" si="57"/>
        <v>0</v>
      </c>
      <c r="Z224" s="3" t="e">
        <f t="shared" si="54"/>
        <v>#DIV/0!</v>
      </c>
      <c r="AB224" s="3">
        <f t="shared" si="58"/>
        <v>0</v>
      </c>
      <c r="AC224" s="3">
        <f t="shared" si="55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0"/>
        <v>0</v>
      </c>
      <c r="K225" s="4">
        <f t="shared" si="56"/>
        <v>0</v>
      </c>
      <c r="L225" s="4">
        <f t="shared" si="61"/>
        <v>0</v>
      </c>
      <c r="M225" s="4">
        <f>IFERROR(VLOOKUP(I225,FuelTypes!$A$1:$B$32,2,FALSE)*J225,0)</f>
        <v>0</v>
      </c>
      <c r="N225" s="4">
        <f t="shared" si="62"/>
        <v>0</v>
      </c>
      <c r="O225" s="4">
        <f t="shared" si="63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1"/>
        <v>0</v>
      </c>
      <c r="S225" s="4">
        <f t="shared" si="52"/>
        <v>0</v>
      </c>
      <c r="T225" s="4" t="e">
        <f t="shared" si="53"/>
        <v>#DIV/0!</v>
      </c>
      <c r="U225" s="4" t="e">
        <f t="shared" si="59"/>
        <v>#DIV/0!</v>
      </c>
      <c r="W225" s="3">
        <f>IFERROR(VLOOKUP(I225,FuelTypes!$A$2:$G$40,5,FALSE)*M225,0)</f>
        <v>0</v>
      </c>
      <c r="Y225" s="3">
        <f t="shared" si="57"/>
        <v>0</v>
      </c>
      <c r="Z225" s="3" t="e">
        <f t="shared" si="54"/>
        <v>#DIV/0!</v>
      </c>
      <c r="AB225" s="3">
        <f t="shared" si="58"/>
        <v>0</v>
      </c>
      <c r="AC225" s="3">
        <f t="shared" si="55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0"/>
        <v>0</v>
      </c>
      <c r="K226" s="4">
        <f t="shared" si="56"/>
        <v>0</v>
      </c>
      <c r="L226" s="4">
        <f t="shared" si="61"/>
        <v>0</v>
      </c>
      <c r="M226" s="4">
        <f>IFERROR(VLOOKUP(I226,FuelTypes!$A$1:$B$32,2,FALSE)*J226,0)</f>
        <v>0</v>
      </c>
      <c r="N226" s="4">
        <f t="shared" si="62"/>
        <v>0</v>
      </c>
      <c r="O226" s="4">
        <f t="shared" si="63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1"/>
        <v>0</v>
      </c>
      <c r="S226" s="4">
        <f t="shared" si="52"/>
        <v>0</v>
      </c>
      <c r="T226" s="4" t="e">
        <f t="shared" si="53"/>
        <v>#DIV/0!</v>
      </c>
      <c r="U226" s="4" t="e">
        <f t="shared" si="59"/>
        <v>#DIV/0!</v>
      </c>
      <c r="W226" s="3">
        <f>IFERROR(VLOOKUP(I226,FuelTypes!$A$2:$G$40,5,FALSE)*M226,0)</f>
        <v>0</v>
      </c>
      <c r="Y226" s="3">
        <f t="shared" si="57"/>
        <v>0</v>
      </c>
      <c r="Z226" s="3" t="e">
        <f t="shared" si="54"/>
        <v>#DIV/0!</v>
      </c>
      <c r="AB226" s="3">
        <f t="shared" si="58"/>
        <v>0</v>
      </c>
      <c r="AC226" s="3">
        <f t="shared" si="55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0"/>
        <v>0</v>
      </c>
      <c r="K227" s="4">
        <f t="shared" si="56"/>
        <v>0</v>
      </c>
      <c r="L227" s="4">
        <f t="shared" si="61"/>
        <v>0</v>
      </c>
      <c r="M227" s="4">
        <f>IFERROR(VLOOKUP(I227,FuelTypes!$A$1:$B$32,2,FALSE)*J227,0)</f>
        <v>0</v>
      </c>
      <c r="N227" s="4">
        <f t="shared" si="62"/>
        <v>0</v>
      </c>
      <c r="O227" s="4">
        <f t="shared" si="63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1"/>
        <v>0</v>
      </c>
      <c r="S227" s="4">
        <f t="shared" si="52"/>
        <v>0</v>
      </c>
      <c r="T227" s="4" t="e">
        <f t="shared" si="53"/>
        <v>#DIV/0!</v>
      </c>
      <c r="U227" s="4" t="e">
        <f t="shared" si="59"/>
        <v>#DIV/0!</v>
      </c>
      <c r="W227" s="3">
        <f>IFERROR(VLOOKUP(I227,FuelTypes!$A$2:$G$40,5,FALSE)*M227,0)</f>
        <v>0</v>
      </c>
      <c r="Y227" s="3">
        <f t="shared" si="57"/>
        <v>0</v>
      </c>
      <c r="Z227" s="3" t="e">
        <f t="shared" si="54"/>
        <v>#DIV/0!</v>
      </c>
      <c r="AB227" s="3">
        <f t="shared" si="58"/>
        <v>0</v>
      </c>
      <c r="AC227" s="3">
        <f t="shared" si="55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0"/>
        <v>0</v>
      </c>
      <c r="K228" s="4">
        <f t="shared" si="56"/>
        <v>0</v>
      </c>
      <c r="L228" s="4">
        <f t="shared" si="61"/>
        <v>0</v>
      </c>
      <c r="M228" s="4">
        <f>IFERROR(VLOOKUP(I228,FuelTypes!$A$1:$B$32,2,FALSE)*J228,0)</f>
        <v>0</v>
      </c>
      <c r="N228" s="4">
        <f t="shared" si="62"/>
        <v>0</v>
      </c>
      <c r="O228" s="4">
        <f t="shared" si="63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1"/>
        <v>0</v>
      </c>
      <c r="S228" s="4">
        <f t="shared" si="52"/>
        <v>0</v>
      </c>
      <c r="T228" s="4" t="e">
        <f t="shared" si="53"/>
        <v>#DIV/0!</v>
      </c>
      <c r="U228" s="4" t="e">
        <f t="shared" si="59"/>
        <v>#DIV/0!</v>
      </c>
      <c r="W228" s="3">
        <f>IFERROR(VLOOKUP(I228,FuelTypes!$A$2:$G$40,5,FALSE)*M228,0)</f>
        <v>0</v>
      </c>
      <c r="Y228" s="3">
        <f t="shared" si="57"/>
        <v>0</v>
      </c>
      <c r="Z228" s="3" t="e">
        <f t="shared" si="54"/>
        <v>#DIV/0!</v>
      </c>
      <c r="AB228" s="3">
        <f t="shared" si="58"/>
        <v>0</v>
      </c>
      <c r="AC228" s="3">
        <f t="shared" si="55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0"/>
        <v>0</v>
      </c>
      <c r="K229" s="4">
        <f t="shared" si="56"/>
        <v>0</v>
      </c>
      <c r="L229" s="4">
        <f t="shared" si="61"/>
        <v>0</v>
      </c>
      <c r="M229" s="4">
        <f>IFERROR(VLOOKUP(I229,FuelTypes!$A$1:$B$32,2,FALSE)*J229,0)</f>
        <v>0</v>
      </c>
      <c r="N229" s="4">
        <f t="shared" si="62"/>
        <v>0</v>
      </c>
      <c r="O229" s="4">
        <f t="shared" si="63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1"/>
        <v>0</v>
      </c>
      <c r="S229" s="4">
        <f t="shared" si="52"/>
        <v>0</v>
      </c>
      <c r="T229" s="4" t="e">
        <f t="shared" si="53"/>
        <v>#DIV/0!</v>
      </c>
      <c r="U229" s="4" t="e">
        <f t="shared" si="59"/>
        <v>#DIV/0!</v>
      </c>
      <c r="W229" s="3">
        <f>IFERROR(VLOOKUP(I229,FuelTypes!$A$2:$G$40,5,FALSE)*M229,0)</f>
        <v>0</v>
      </c>
      <c r="Y229" s="3">
        <f t="shared" si="57"/>
        <v>0</v>
      </c>
      <c r="Z229" s="3" t="e">
        <f t="shared" si="54"/>
        <v>#DIV/0!</v>
      </c>
      <c r="AB229" s="3">
        <f t="shared" si="58"/>
        <v>0</v>
      </c>
      <c r="AC229" s="3">
        <f t="shared" si="55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0"/>
        <v>0</v>
      </c>
      <c r="K230" s="4">
        <f t="shared" si="56"/>
        <v>0</v>
      </c>
      <c r="L230" s="4">
        <f t="shared" si="61"/>
        <v>0</v>
      </c>
      <c r="M230" s="4">
        <f>IFERROR(VLOOKUP(I230,FuelTypes!$A$1:$B$32,2,FALSE)*J230,0)</f>
        <v>0</v>
      </c>
      <c r="N230" s="4">
        <f t="shared" si="62"/>
        <v>0</v>
      </c>
      <c r="O230" s="4">
        <f t="shared" si="63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1"/>
        <v>0</v>
      </c>
      <c r="S230" s="4">
        <f t="shared" si="52"/>
        <v>0</v>
      </c>
      <c r="T230" s="4" t="e">
        <f t="shared" si="53"/>
        <v>#DIV/0!</v>
      </c>
      <c r="U230" s="4" t="e">
        <f t="shared" si="59"/>
        <v>#DIV/0!</v>
      </c>
      <c r="W230" s="3">
        <f>IFERROR(VLOOKUP(I230,FuelTypes!$A$2:$G$40,5,FALSE)*M230,0)</f>
        <v>0</v>
      </c>
      <c r="Y230" s="3">
        <f t="shared" si="57"/>
        <v>0</v>
      </c>
      <c r="Z230" s="3" t="e">
        <f t="shared" si="54"/>
        <v>#DIV/0!</v>
      </c>
      <c r="AB230" s="3">
        <f t="shared" si="58"/>
        <v>0</v>
      </c>
      <c r="AC230" s="3">
        <f t="shared" si="55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0"/>
        <v>0</v>
      </c>
      <c r="K231" s="4">
        <f t="shared" si="56"/>
        <v>0</v>
      </c>
      <c r="L231" s="4">
        <f t="shared" si="61"/>
        <v>0</v>
      </c>
      <c r="M231" s="4">
        <f>IFERROR(VLOOKUP(I231,FuelTypes!$A$1:$B$32,2,FALSE)*J231,0)</f>
        <v>0</v>
      </c>
      <c r="N231" s="4">
        <f t="shared" si="62"/>
        <v>0</v>
      </c>
      <c r="O231" s="4">
        <f t="shared" si="63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1"/>
        <v>0</v>
      </c>
      <c r="S231" s="4">
        <f t="shared" si="52"/>
        <v>0</v>
      </c>
      <c r="T231" s="4" t="e">
        <f t="shared" si="53"/>
        <v>#DIV/0!</v>
      </c>
      <c r="U231" s="4" t="e">
        <f t="shared" si="59"/>
        <v>#DIV/0!</v>
      </c>
      <c r="W231" s="3">
        <f>IFERROR(VLOOKUP(I231,FuelTypes!$A$2:$G$40,5,FALSE)*M231,0)</f>
        <v>0</v>
      </c>
      <c r="Y231" s="3">
        <f t="shared" si="57"/>
        <v>0</v>
      </c>
      <c r="Z231" s="3" t="e">
        <f t="shared" si="54"/>
        <v>#DIV/0!</v>
      </c>
      <c r="AB231" s="3">
        <f t="shared" si="58"/>
        <v>0</v>
      </c>
      <c r="AC231" s="3">
        <f t="shared" si="55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0"/>
        <v>0</v>
      </c>
      <c r="K232" s="4">
        <f t="shared" si="56"/>
        <v>0</v>
      </c>
      <c r="L232" s="4">
        <f t="shared" si="61"/>
        <v>0</v>
      </c>
      <c r="M232" s="4">
        <f>IFERROR(VLOOKUP(I232,FuelTypes!$A$1:$B$32,2,FALSE)*J232,0)</f>
        <v>0</v>
      </c>
      <c r="N232" s="4">
        <f t="shared" si="62"/>
        <v>0</v>
      </c>
      <c r="O232" s="4">
        <f t="shared" si="63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1"/>
        <v>0</v>
      </c>
      <c r="S232" s="4">
        <f t="shared" si="52"/>
        <v>0</v>
      </c>
      <c r="T232" s="4" t="e">
        <f t="shared" si="53"/>
        <v>#DIV/0!</v>
      </c>
      <c r="U232" s="4" t="e">
        <f t="shared" si="59"/>
        <v>#DIV/0!</v>
      </c>
      <c r="W232" s="3">
        <f>IFERROR(VLOOKUP(I232,FuelTypes!$A$2:$G$40,5,FALSE)*M232,0)</f>
        <v>0</v>
      </c>
      <c r="Y232" s="3">
        <f t="shared" si="57"/>
        <v>0</v>
      </c>
      <c r="Z232" s="3" t="e">
        <f t="shared" si="54"/>
        <v>#DIV/0!</v>
      </c>
      <c r="AB232" s="3">
        <f t="shared" si="58"/>
        <v>0</v>
      </c>
      <c r="AC232" s="3">
        <f t="shared" si="55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0"/>
        <v>0</v>
      </c>
      <c r="K233" s="4">
        <f t="shared" si="56"/>
        <v>0</v>
      </c>
      <c r="L233" s="4">
        <f t="shared" si="61"/>
        <v>0</v>
      </c>
      <c r="M233" s="4">
        <f>IFERROR(VLOOKUP(I233,FuelTypes!$A$1:$B$32,2,FALSE)*J233,0)</f>
        <v>0</v>
      </c>
      <c r="N233" s="4">
        <f t="shared" si="62"/>
        <v>0</v>
      </c>
      <c r="O233" s="4">
        <f t="shared" si="63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1"/>
        <v>0</v>
      </c>
      <c r="S233" s="4">
        <f t="shared" si="52"/>
        <v>0</v>
      </c>
      <c r="T233" s="4" t="e">
        <f t="shared" si="53"/>
        <v>#DIV/0!</v>
      </c>
      <c r="U233" s="4" t="e">
        <f t="shared" si="59"/>
        <v>#DIV/0!</v>
      </c>
      <c r="W233" s="3">
        <f>IFERROR(VLOOKUP(I233,FuelTypes!$A$2:$G$40,5,FALSE)*M233,0)</f>
        <v>0</v>
      </c>
      <c r="Y233" s="3">
        <f t="shared" si="57"/>
        <v>0</v>
      </c>
      <c r="Z233" s="3" t="e">
        <f t="shared" si="54"/>
        <v>#DIV/0!</v>
      </c>
      <c r="AB233" s="3">
        <f t="shared" si="58"/>
        <v>0</v>
      </c>
      <c r="AC233" s="3">
        <f t="shared" si="55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0"/>
        <v>0</v>
      </c>
      <c r="K234" s="4">
        <f t="shared" si="56"/>
        <v>0</v>
      </c>
      <c r="L234" s="4">
        <f t="shared" si="61"/>
        <v>0</v>
      </c>
      <c r="M234" s="4">
        <f>IFERROR(VLOOKUP(I234,FuelTypes!$A$1:$B$32,2,FALSE)*J234,0)</f>
        <v>0</v>
      </c>
      <c r="N234" s="4">
        <f t="shared" si="62"/>
        <v>0</v>
      </c>
      <c r="O234" s="4">
        <f t="shared" si="63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1"/>
        <v>0</v>
      </c>
      <c r="S234" s="4">
        <f t="shared" si="52"/>
        <v>0</v>
      </c>
      <c r="T234" s="4" t="e">
        <f t="shared" si="53"/>
        <v>#DIV/0!</v>
      </c>
      <c r="U234" s="4" t="e">
        <f t="shared" si="59"/>
        <v>#DIV/0!</v>
      </c>
      <c r="W234" s="3">
        <f>IFERROR(VLOOKUP(I234,FuelTypes!$A$2:$G$40,5,FALSE)*M234,0)</f>
        <v>0</v>
      </c>
      <c r="Y234" s="3">
        <f t="shared" si="57"/>
        <v>0</v>
      </c>
      <c r="Z234" s="3" t="e">
        <f t="shared" si="54"/>
        <v>#DIV/0!</v>
      </c>
      <c r="AB234" s="3">
        <f t="shared" si="58"/>
        <v>0</v>
      </c>
      <c r="AC234" s="3">
        <f t="shared" si="55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0"/>
        <v>0</v>
      </c>
      <c r="K235" s="4">
        <f t="shared" si="56"/>
        <v>0</v>
      </c>
      <c r="L235" s="4">
        <f t="shared" si="61"/>
        <v>0</v>
      </c>
      <c r="M235" s="4">
        <f>IFERROR(VLOOKUP(I235,FuelTypes!$A$1:$B$32,2,FALSE)*J235,0)</f>
        <v>0</v>
      </c>
      <c r="N235" s="4">
        <f t="shared" si="62"/>
        <v>0</v>
      </c>
      <c r="O235" s="4">
        <f t="shared" si="63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1"/>
        <v>0</v>
      </c>
      <c r="S235" s="4">
        <f t="shared" si="52"/>
        <v>0</v>
      </c>
      <c r="T235" s="4" t="e">
        <f t="shared" si="53"/>
        <v>#DIV/0!</v>
      </c>
      <c r="U235" s="4" t="e">
        <f t="shared" si="59"/>
        <v>#DIV/0!</v>
      </c>
      <c r="W235" s="3">
        <f>IFERROR(VLOOKUP(I235,FuelTypes!$A$2:$G$40,5,FALSE)*M235,0)</f>
        <v>0</v>
      </c>
      <c r="Y235" s="3">
        <f t="shared" si="57"/>
        <v>0</v>
      </c>
      <c r="Z235" s="3" t="e">
        <f t="shared" si="54"/>
        <v>#DIV/0!</v>
      </c>
      <c r="AB235" s="3">
        <f t="shared" si="58"/>
        <v>0</v>
      </c>
      <c r="AC235" s="3">
        <f t="shared" si="55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0"/>
        <v>0</v>
      </c>
      <c r="K236" s="4">
        <f t="shared" si="56"/>
        <v>0</v>
      </c>
      <c r="L236" s="4">
        <f t="shared" si="61"/>
        <v>0</v>
      </c>
      <c r="M236" s="4">
        <f>IFERROR(VLOOKUP(I236,FuelTypes!$A$1:$B$32,2,FALSE)*J236,0)</f>
        <v>0</v>
      </c>
      <c r="N236" s="4">
        <f t="shared" si="62"/>
        <v>0</v>
      </c>
      <c r="O236" s="4">
        <f t="shared" si="63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1"/>
        <v>0</v>
      </c>
      <c r="S236" s="4">
        <f t="shared" si="52"/>
        <v>0</v>
      </c>
      <c r="T236" s="4" t="e">
        <f t="shared" si="53"/>
        <v>#DIV/0!</v>
      </c>
      <c r="U236" s="4" t="e">
        <f t="shared" si="59"/>
        <v>#DIV/0!</v>
      </c>
      <c r="W236" s="3">
        <f>IFERROR(VLOOKUP(I236,FuelTypes!$A$2:$G$40,5,FALSE)*M236,0)</f>
        <v>0</v>
      </c>
      <c r="Y236" s="3">
        <f t="shared" si="57"/>
        <v>0</v>
      </c>
      <c r="Z236" s="3" t="e">
        <f t="shared" si="54"/>
        <v>#DIV/0!</v>
      </c>
      <c r="AB236" s="3">
        <f t="shared" si="58"/>
        <v>0</v>
      </c>
      <c r="AC236" s="3">
        <f t="shared" si="55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0"/>
        <v>0</v>
      </c>
      <c r="K237" s="4">
        <f t="shared" si="56"/>
        <v>0</v>
      </c>
      <c r="L237" s="4">
        <f t="shared" si="61"/>
        <v>0</v>
      </c>
      <c r="M237" s="4">
        <f>IFERROR(VLOOKUP(I237,FuelTypes!$A$1:$B$32,2,FALSE)*J237,0)</f>
        <v>0</v>
      </c>
      <c r="N237" s="4">
        <f t="shared" si="62"/>
        <v>0</v>
      </c>
      <c r="O237" s="4">
        <f t="shared" si="63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1"/>
        <v>0</v>
      </c>
      <c r="S237" s="4">
        <f t="shared" si="52"/>
        <v>0</v>
      </c>
      <c r="T237" s="4" t="e">
        <f t="shared" si="53"/>
        <v>#DIV/0!</v>
      </c>
      <c r="U237" s="4" t="e">
        <f t="shared" si="59"/>
        <v>#DIV/0!</v>
      </c>
      <c r="W237" s="3">
        <f>IFERROR(VLOOKUP(I237,FuelTypes!$A$2:$G$40,5,FALSE)*M237,0)</f>
        <v>0</v>
      </c>
      <c r="Y237" s="3">
        <f t="shared" si="57"/>
        <v>0</v>
      </c>
      <c r="Z237" s="3" t="e">
        <f t="shared" si="54"/>
        <v>#DIV/0!</v>
      </c>
      <c r="AB237" s="3">
        <f t="shared" si="58"/>
        <v>0</v>
      </c>
      <c r="AC237" s="3">
        <f t="shared" si="55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0"/>
        <v>0</v>
      </c>
      <c r="K238" s="4">
        <f t="shared" si="56"/>
        <v>0</v>
      </c>
      <c r="L238" s="4">
        <f t="shared" si="61"/>
        <v>0</v>
      </c>
      <c r="M238" s="4">
        <f>IFERROR(VLOOKUP(I238,FuelTypes!$A$1:$B$32,2,FALSE)*J238,0)</f>
        <v>0</v>
      </c>
      <c r="N238" s="4">
        <f t="shared" si="62"/>
        <v>0</v>
      </c>
      <c r="O238" s="4">
        <f t="shared" si="63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1"/>
        <v>0</v>
      </c>
      <c r="S238" s="4">
        <f t="shared" si="52"/>
        <v>0</v>
      </c>
      <c r="T238" s="4" t="e">
        <f t="shared" si="53"/>
        <v>#DIV/0!</v>
      </c>
      <c r="U238" s="4" t="e">
        <f t="shared" si="59"/>
        <v>#DIV/0!</v>
      </c>
      <c r="W238" s="3">
        <f>IFERROR(VLOOKUP(I238,FuelTypes!$A$2:$G$40,5,FALSE)*M238,0)</f>
        <v>0</v>
      </c>
      <c r="Y238" s="3">
        <f t="shared" si="57"/>
        <v>0</v>
      </c>
      <c r="Z238" s="3" t="e">
        <f t="shared" si="54"/>
        <v>#DIV/0!</v>
      </c>
      <c r="AB238" s="3">
        <f t="shared" si="58"/>
        <v>0</v>
      </c>
      <c r="AC238" s="3">
        <f t="shared" si="55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0"/>
        <v>0</v>
      </c>
      <c r="K239" s="4">
        <f t="shared" si="56"/>
        <v>0</v>
      </c>
      <c r="L239" s="4">
        <f t="shared" si="61"/>
        <v>0</v>
      </c>
      <c r="M239" s="4">
        <f>IFERROR(VLOOKUP(I239,FuelTypes!$A$1:$B$32,2,FALSE)*J239,0)</f>
        <v>0</v>
      </c>
      <c r="N239" s="4">
        <f t="shared" si="62"/>
        <v>0</v>
      </c>
      <c r="O239" s="4">
        <f t="shared" si="63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1"/>
        <v>0</v>
      </c>
      <c r="S239" s="4">
        <f t="shared" si="52"/>
        <v>0</v>
      </c>
      <c r="T239" s="4" t="e">
        <f t="shared" si="53"/>
        <v>#DIV/0!</v>
      </c>
      <c r="U239" s="4" t="e">
        <f t="shared" si="59"/>
        <v>#DIV/0!</v>
      </c>
      <c r="W239" s="3">
        <f>IFERROR(VLOOKUP(I239,FuelTypes!$A$2:$G$40,5,FALSE)*M239,0)</f>
        <v>0</v>
      </c>
      <c r="Y239" s="3">
        <f t="shared" si="57"/>
        <v>0</v>
      </c>
      <c r="Z239" s="3" t="e">
        <f t="shared" si="54"/>
        <v>#DIV/0!</v>
      </c>
      <c r="AB239" s="3">
        <f t="shared" si="58"/>
        <v>0</v>
      </c>
      <c r="AC239" s="3">
        <f t="shared" si="55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0"/>
        <v>0</v>
      </c>
      <c r="K240" s="4">
        <f t="shared" si="56"/>
        <v>0</v>
      </c>
      <c r="L240" s="4">
        <f t="shared" si="61"/>
        <v>0</v>
      </c>
      <c r="M240" s="4">
        <f>IFERROR(VLOOKUP(I240,FuelTypes!$A$1:$B$32,2,FALSE)*J240,0)</f>
        <v>0</v>
      </c>
      <c r="N240" s="4">
        <f t="shared" si="62"/>
        <v>0</v>
      </c>
      <c r="O240" s="4">
        <f t="shared" si="63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1"/>
        <v>0</v>
      </c>
      <c r="S240" s="4">
        <f t="shared" si="52"/>
        <v>0</v>
      </c>
      <c r="T240" s="4" t="e">
        <f t="shared" si="53"/>
        <v>#DIV/0!</v>
      </c>
      <c r="U240" s="4" t="e">
        <f t="shared" si="59"/>
        <v>#DIV/0!</v>
      </c>
      <c r="W240" s="3">
        <f>IFERROR(VLOOKUP(I240,FuelTypes!$A$2:$G$40,5,FALSE)*M240,0)</f>
        <v>0</v>
      </c>
      <c r="Y240" s="3">
        <f t="shared" si="57"/>
        <v>0</v>
      </c>
      <c r="Z240" s="3" t="e">
        <f t="shared" si="54"/>
        <v>#DIV/0!</v>
      </c>
      <c r="AB240" s="3">
        <f t="shared" si="58"/>
        <v>0</v>
      </c>
      <c r="AC240" s="3">
        <f t="shared" si="55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0"/>
        <v>0</v>
      </c>
      <c r="K241" s="4">
        <f t="shared" si="56"/>
        <v>0</v>
      </c>
      <c r="L241" s="4">
        <f t="shared" si="61"/>
        <v>0</v>
      </c>
      <c r="M241" s="4">
        <f>IFERROR(VLOOKUP(I241,FuelTypes!$A$1:$B$32,2,FALSE)*J241,0)</f>
        <v>0</v>
      </c>
      <c r="N241" s="4">
        <f t="shared" si="62"/>
        <v>0</v>
      </c>
      <c r="O241" s="4">
        <f t="shared" si="63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1"/>
        <v>0</v>
      </c>
      <c r="S241" s="4">
        <f t="shared" si="52"/>
        <v>0</v>
      </c>
      <c r="T241" s="4" t="e">
        <f t="shared" si="53"/>
        <v>#DIV/0!</v>
      </c>
      <c r="U241" s="4" t="e">
        <f t="shared" si="59"/>
        <v>#DIV/0!</v>
      </c>
      <c r="W241" s="3">
        <f>IFERROR(VLOOKUP(I241,FuelTypes!$A$2:$G$40,5,FALSE)*M241,0)</f>
        <v>0</v>
      </c>
      <c r="Y241" s="3">
        <f t="shared" si="57"/>
        <v>0</v>
      </c>
      <c r="Z241" s="3" t="e">
        <f t="shared" si="54"/>
        <v>#DIV/0!</v>
      </c>
      <c r="AB241" s="3">
        <f t="shared" si="58"/>
        <v>0</v>
      </c>
      <c r="AC241" s="3">
        <f t="shared" si="55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0"/>
        <v>0</v>
      </c>
      <c r="K242" s="4">
        <f t="shared" si="56"/>
        <v>0</v>
      </c>
      <c r="L242" s="4">
        <f t="shared" si="61"/>
        <v>0</v>
      </c>
      <c r="M242" s="4">
        <f>IFERROR(VLOOKUP(I242,FuelTypes!$A$1:$B$32,2,FALSE)*J242,0)</f>
        <v>0</v>
      </c>
      <c r="N242" s="4">
        <f t="shared" si="62"/>
        <v>0</v>
      </c>
      <c r="O242" s="4">
        <f t="shared" si="63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1"/>
        <v>0</v>
      </c>
      <c r="S242" s="4">
        <f t="shared" si="52"/>
        <v>0</v>
      </c>
      <c r="T242" s="4" t="e">
        <f t="shared" si="53"/>
        <v>#DIV/0!</v>
      </c>
      <c r="U242" s="4" t="e">
        <f t="shared" si="59"/>
        <v>#DIV/0!</v>
      </c>
      <c r="W242" s="3">
        <f>IFERROR(VLOOKUP(I242,FuelTypes!$A$2:$G$40,5,FALSE)*M242,0)</f>
        <v>0</v>
      </c>
      <c r="Y242" s="3">
        <f t="shared" si="57"/>
        <v>0</v>
      </c>
      <c r="Z242" s="3" t="e">
        <f t="shared" si="54"/>
        <v>#DIV/0!</v>
      </c>
      <c r="AB242" s="3">
        <f t="shared" si="58"/>
        <v>0</v>
      </c>
      <c r="AC242" s="3">
        <f t="shared" si="55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0"/>
        <v>0</v>
      </c>
      <c r="K243" s="4">
        <f t="shared" si="56"/>
        <v>0</v>
      </c>
      <c r="L243" s="4">
        <f t="shared" si="61"/>
        <v>0</v>
      </c>
      <c r="M243" s="4">
        <f>IFERROR(VLOOKUP(I243,FuelTypes!$A$1:$B$32,2,FALSE)*J243,0)</f>
        <v>0</v>
      </c>
      <c r="N243" s="4">
        <f t="shared" si="62"/>
        <v>0</v>
      </c>
      <c r="O243" s="4">
        <f t="shared" si="63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1"/>
        <v>0</v>
      </c>
      <c r="S243" s="4">
        <f t="shared" si="52"/>
        <v>0</v>
      </c>
      <c r="T243" s="4" t="e">
        <f t="shared" si="53"/>
        <v>#DIV/0!</v>
      </c>
      <c r="U243" s="4" t="e">
        <f t="shared" si="59"/>
        <v>#DIV/0!</v>
      </c>
      <c r="W243" s="3">
        <f>IFERROR(VLOOKUP(I243,FuelTypes!$A$2:$G$40,5,FALSE)*M243,0)</f>
        <v>0</v>
      </c>
      <c r="Y243" s="3">
        <f t="shared" si="57"/>
        <v>0</v>
      </c>
      <c r="Z243" s="3" t="e">
        <f t="shared" si="54"/>
        <v>#DIV/0!</v>
      </c>
      <c r="AB243" s="3">
        <f t="shared" si="58"/>
        <v>0</v>
      </c>
      <c r="AC243" s="3">
        <f t="shared" si="55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0"/>
        <v>0</v>
      </c>
      <c r="K244" s="4">
        <f t="shared" si="56"/>
        <v>0</v>
      </c>
      <c r="L244" s="4">
        <f t="shared" si="61"/>
        <v>0</v>
      </c>
      <c r="M244" s="4">
        <f>IFERROR(VLOOKUP(I244,FuelTypes!$A$1:$B$32,2,FALSE)*J244,0)</f>
        <v>0</v>
      </c>
      <c r="N244" s="4">
        <f t="shared" si="62"/>
        <v>0</v>
      </c>
      <c r="O244" s="4">
        <f t="shared" si="63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1"/>
        <v>0</v>
      </c>
      <c r="S244" s="4">
        <f t="shared" si="52"/>
        <v>0</v>
      </c>
      <c r="T244" s="4" t="e">
        <f t="shared" si="53"/>
        <v>#DIV/0!</v>
      </c>
      <c r="U244" s="4" t="e">
        <f t="shared" si="59"/>
        <v>#DIV/0!</v>
      </c>
      <c r="W244" s="3">
        <f>IFERROR(VLOOKUP(I244,FuelTypes!$A$2:$G$40,5,FALSE)*M244,0)</f>
        <v>0</v>
      </c>
      <c r="Y244" s="3">
        <f t="shared" si="57"/>
        <v>0</v>
      </c>
      <c r="Z244" s="3" t="e">
        <f t="shared" si="54"/>
        <v>#DIV/0!</v>
      </c>
      <c r="AB244" s="3">
        <f t="shared" si="58"/>
        <v>0</v>
      </c>
      <c r="AC244" s="3">
        <f t="shared" si="55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0"/>
        <v>0</v>
      </c>
      <c r="K245" s="4">
        <f t="shared" si="56"/>
        <v>0</v>
      </c>
      <c r="L245" s="4">
        <f t="shared" si="61"/>
        <v>0</v>
      </c>
      <c r="M245" s="4">
        <f>IFERROR(VLOOKUP(I245,FuelTypes!$A$1:$B$32,2,FALSE)*J245,0)</f>
        <v>0</v>
      </c>
      <c r="N245" s="4">
        <f t="shared" si="62"/>
        <v>0</v>
      </c>
      <c r="O245" s="4">
        <f t="shared" si="63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1"/>
        <v>0</v>
      </c>
      <c r="S245" s="4">
        <f t="shared" si="52"/>
        <v>0</v>
      </c>
      <c r="T245" s="4" t="e">
        <f t="shared" si="53"/>
        <v>#DIV/0!</v>
      </c>
      <c r="U245" s="4" t="e">
        <f t="shared" si="59"/>
        <v>#DIV/0!</v>
      </c>
      <c r="W245" s="3">
        <f>IFERROR(VLOOKUP(I245,FuelTypes!$A$2:$G$40,5,FALSE)*M245,0)</f>
        <v>0</v>
      </c>
      <c r="Y245" s="3">
        <f t="shared" si="57"/>
        <v>0</v>
      </c>
      <c r="Z245" s="3" t="e">
        <f t="shared" si="54"/>
        <v>#DIV/0!</v>
      </c>
      <c r="AB245" s="3">
        <f t="shared" si="58"/>
        <v>0</v>
      </c>
      <c r="AC245" s="3">
        <f t="shared" si="55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0"/>
        <v>0</v>
      </c>
      <c r="K246" s="4">
        <f t="shared" si="56"/>
        <v>0</v>
      </c>
      <c r="L246" s="4">
        <f t="shared" si="61"/>
        <v>0</v>
      </c>
      <c r="M246" s="4">
        <f>IFERROR(VLOOKUP(I246,FuelTypes!$A$1:$B$32,2,FALSE)*J246,0)</f>
        <v>0</v>
      </c>
      <c r="N246" s="4">
        <f t="shared" si="62"/>
        <v>0</v>
      </c>
      <c r="O246" s="4">
        <f t="shared" si="63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1"/>
        <v>0</v>
      </c>
      <c r="S246" s="4">
        <f t="shared" si="52"/>
        <v>0</v>
      </c>
      <c r="T246" s="4" t="e">
        <f t="shared" si="53"/>
        <v>#DIV/0!</v>
      </c>
      <c r="U246" s="4" t="e">
        <f t="shared" si="59"/>
        <v>#DIV/0!</v>
      </c>
      <c r="W246" s="3">
        <f>IFERROR(VLOOKUP(I246,FuelTypes!$A$2:$G$40,5,FALSE)*M246,0)</f>
        <v>0</v>
      </c>
      <c r="Y246" s="3">
        <f t="shared" si="57"/>
        <v>0</v>
      </c>
      <c r="Z246" s="3" t="e">
        <f t="shared" si="54"/>
        <v>#DIV/0!</v>
      </c>
      <c r="AB246" s="3">
        <f t="shared" si="58"/>
        <v>0</v>
      </c>
      <c r="AC246" s="3">
        <f t="shared" si="55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0"/>
        <v>0</v>
      </c>
      <c r="K247" s="4">
        <f t="shared" si="56"/>
        <v>0</v>
      </c>
      <c r="L247" s="4">
        <f t="shared" si="61"/>
        <v>0</v>
      </c>
      <c r="M247" s="4">
        <f>IFERROR(VLOOKUP(I247,FuelTypes!$A$1:$B$32,2,FALSE)*J247,0)</f>
        <v>0</v>
      </c>
      <c r="N247" s="4">
        <f t="shared" si="62"/>
        <v>0</v>
      </c>
      <c r="O247" s="4">
        <f t="shared" si="63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1"/>
        <v>0</v>
      </c>
      <c r="S247" s="4">
        <f t="shared" si="52"/>
        <v>0</v>
      </c>
      <c r="T247" s="4" t="e">
        <f t="shared" si="53"/>
        <v>#DIV/0!</v>
      </c>
      <c r="U247" s="4" t="e">
        <f t="shared" si="59"/>
        <v>#DIV/0!</v>
      </c>
      <c r="W247" s="3">
        <f>IFERROR(VLOOKUP(I247,FuelTypes!$A$2:$G$40,5,FALSE)*M247,0)</f>
        <v>0</v>
      </c>
      <c r="Y247" s="3">
        <f t="shared" si="57"/>
        <v>0</v>
      </c>
      <c r="Z247" s="3" t="e">
        <f t="shared" si="54"/>
        <v>#DIV/0!</v>
      </c>
      <c r="AB247" s="3">
        <f t="shared" si="58"/>
        <v>0</v>
      </c>
      <c r="AC247" s="3">
        <f t="shared" si="55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0"/>
        <v>0</v>
      </c>
      <c r="K248" s="4">
        <f t="shared" si="56"/>
        <v>0</v>
      </c>
      <c r="L248" s="4">
        <f t="shared" si="61"/>
        <v>0</v>
      </c>
      <c r="M248" s="4">
        <f>IFERROR(VLOOKUP(I248,FuelTypes!$A$1:$B$32,2,FALSE)*J248,0)</f>
        <v>0</v>
      </c>
      <c r="N248" s="4">
        <f t="shared" si="62"/>
        <v>0</v>
      </c>
      <c r="O248" s="4">
        <f t="shared" si="63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1"/>
        <v>0</v>
      </c>
      <c r="S248" s="4">
        <f t="shared" si="52"/>
        <v>0</v>
      </c>
      <c r="T248" s="4" t="e">
        <f t="shared" si="53"/>
        <v>#DIV/0!</v>
      </c>
      <c r="U248" s="4" t="e">
        <f t="shared" si="59"/>
        <v>#DIV/0!</v>
      </c>
      <c r="W248" s="3">
        <f>IFERROR(VLOOKUP(I248,FuelTypes!$A$2:$G$40,5,FALSE)*M248,0)</f>
        <v>0</v>
      </c>
      <c r="Y248" s="3">
        <f t="shared" si="57"/>
        <v>0</v>
      </c>
      <c r="Z248" s="3" t="e">
        <f t="shared" si="54"/>
        <v>#DIV/0!</v>
      </c>
      <c r="AB248" s="3">
        <f t="shared" si="58"/>
        <v>0</v>
      </c>
      <c r="AC248" s="3">
        <f t="shared" si="55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0"/>
        <v>0</v>
      </c>
      <c r="K249" s="4">
        <f t="shared" si="56"/>
        <v>0</v>
      </c>
      <c r="L249" s="4">
        <f t="shared" si="61"/>
        <v>0</v>
      </c>
      <c r="M249" s="4">
        <f>IFERROR(VLOOKUP(I249,FuelTypes!$A$1:$B$32,2,FALSE)*J249,0)</f>
        <v>0</v>
      </c>
      <c r="N249" s="4">
        <f t="shared" si="62"/>
        <v>0</v>
      </c>
      <c r="O249" s="4">
        <f t="shared" si="63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1"/>
        <v>0</v>
      </c>
      <c r="S249" s="4">
        <f t="shared" si="52"/>
        <v>0</v>
      </c>
      <c r="T249" s="4" t="e">
        <f t="shared" si="53"/>
        <v>#DIV/0!</v>
      </c>
      <c r="U249" s="4" t="e">
        <f t="shared" si="59"/>
        <v>#DIV/0!</v>
      </c>
      <c r="W249" s="3">
        <f>IFERROR(VLOOKUP(I249,FuelTypes!$A$2:$G$40,5,FALSE)*M249,0)</f>
        <v>0</v>
      </c>
      <c r="Y249" s="3">
        <f t="shared" si="57"/>
        <v>0</v>
      </c>
      <c r="Z249" s="3" t="e">
        <f t="shared" si="54"/>
        <v>#DIV/0!</v>
      </c>
      <c r="AB249" s="3">
        <f t="shared" si="58"/>
        <v>0</v>
      </c>
      <c r="AC249" s="3">
        <f t="shared" si="55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0"/>
        <v>0</v>
      </c>
      <c r="K250" s="4">
        <f t="shared" si="56"/>
        <v>0</v>
      </c>
      <c r="L250" s="4">
        <f t="shared" si="61"/>
        <v>0</v>
      </c>
      <c r="M250" s="4">
        <f>IFERROR(VLOOKUP(I250,FuelTypes!$A$1:$B$32,2,FALSE)*J250,0)</f>
        <v>0</v>
      </c>
      <c r="N250" s="4">
        <f t="shared" si="62"/>
        <v>0</v>
      </c>
      <c r="O250" s="4">
        <f t="shared" si="63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1"/>
        <v>0</v>
      </c>
      <c r="S250" s="4">
        <f t="shared" si="52"/>
        <v>0</v>
      </c>
      <c r="T250" s="4" t="e">
        <f t="shared" si="53"/>
        <v>#DIV/0!</v>
      </c>
      <c r="U250" s="4" t="e">
        <f t="shared" si="59"/>
        <v>#DIV/0!</v>
      </c>
      <c r="W250" s="3">
        <f>IFERROR(VLOOKUP(I250,FuelTypes!$A$2:$G$40,5,FALSE)*M250,0)</f>
        <v>0</v>
      </c>
      <c r="Y250" s="3">
        <f t="shared" si="57"/>
        <v>0</v>
      </c>
      <c r="Z250" s="3" t="e">
        <f t="shared" si="54"/>
        <v>#DIV/0!</v>
      </c>
      <c r="AB250" s="3">
        <f t="shared" si="58"/>
        <v>0</v>
      </c>
      <c r="AC250" s="3">
        <f t="shared" si="55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0"/>
        <v>0</v>
      </c>
      <c r="K251" s="4">
        <f t="shared" si="56"/>
        <v>0</v>
      </c>
      <c r="L251" s="4">
        <f t="shared" si="61"/>
        <v>0</v>
      </c>
      <c r="M251" s="4">
        <f>IFERROR(VLOOKUP(I251,FuelTypes!$A$1:$B$32,2,FALSE)*J251,0)</f>
        <v>0</v>
      </c>
      <c r="N251" s="4">
        <f t="shared" si="62"/>
        <v>0</v>
      </c>
      <c r="O251" s="4">
        <f t="shared" si="63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1"/>
        <v>0</v>
      </c>
      <c r="S251" s="4">
        <f t="shared" si="52"/>
        <v>0</v>
      </c>
      <c r="T251" s="4" t="e">
        <f t="shared" si="53"/>
        <v>#DIV/0!</v>
      </c>
      <c r="U251" s="4" t="e">
        <f t="shared" si="59"/>
        <v>#DIV/0!</v>
      </c>
      <c r="W251" s="3">
        <f>IFERROR(VLOOKUP(I251,FuelTypes!$A$2:$G$40,5,FALSE)*M251,0)</f>
        <v>0</v>
      </c>
      <c r="Y251" s="3">
        <f t="shared" si="57"/>
        <v>0</v>
      </c>
      <c r="Z251" s="3" t="e">
        <f t="shared" si="54"/>
        <v>#DIV/0!</v>
      </c>
      <c r="AB251" s="3">
        <f t="shared" si="58"/>
        <v>0</v>
      </c>
      <c r="AC251" s="3">
        <f t="shared" si="55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0"/>
        <v>0</v>
      </c>
      <c r="K252" s="4">
        <f t="shared" si="56"/>
        <v>0</v>
      </c>
      <c r="L252" s="4">
        <f t="shared" si="61"/>
        <v>0</v>
      </c>
      <c r="M252" s="4">
        <f>IFERROR(VLOOKUP(I252,FuelTypes!$A$1:$B$32,2,FALSE)*J252,0)</f>
        <v>0</v>
      </c>
      <c r="N252" s="4">
        <f t="shared" si="62"/>
        <v>0</v>
      </c>
      <c r="O252" s="4">
        <f t="shared" si="63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1"/>
        <v>0</v>
      </c>
      <c r="S252" s="4">
        <f t="shared" si="52"/>
        <v>0</v>
      </c>
      <c r="T252" s="4" t="e">
        <f t="shared" si="53"/>
        <v>#DIV/0!</v>
      </c>
      <c r="U252" s="4" t="e">
        <f t="shared" si="59"/>
        <v>#DIV/0!</v>
      </c>
      <c r="W252" s="3">
        <f>IFERROR(VLOOKUP(I252,FuelTypes!$A$2:$G$40,5,FALSE)*M252,0)</f>
        <v>0</v>
      </c>
      <c r="Y252" s="3">
        <f t="shared" si="57"/>
        <v>0</v>
      </c>
      <c r="Z252" s="3" t="e">
        <f t="shared" si="54"/>
        <v>#DIV/0!</v>
      </c>
      <c r="AB252" s="3">
        <f t="shared" si="58"/>
        <v>0</v>
      </c>
      <c r="AC252" s="3">
        <f t="shared" si="55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0"/>
        <v>0</v>
      </c>
      <c r="K253" s="4">
        <f t="shared" si="56"/>
        <v>0</v>
      </c>
      <c r="L253" s="4">
        <f t="shared" si="61"/>
        <v>0</v>
      </c>
      <c r="M253" s="4">
        <f>IFERROR(VLOOKUP(I253,FuelTypes!$A$1:$B$32,2,FALSE)*J253,0)</f>
        <v>0</v>
      </c>
      <c r="N253" s="4">
        <f t="shared" si="62"/>
        <v>0</v>
      </c>
      <c r="O253" s="4">
        <f t="shared" si="63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1"/>
        <v>0</v>
      </c>
      <c r="S253" s="4">
        <f t="shared" si="52"/>
        <v>0</v>
      </c>
      <c r="T253" s="4" t="e">
        <f t="shared" si="53"/>
        <v>#DIV/0!</v>
      </c>
      <c r="U253" s="4" t="e">
        <f t="shared" si="59"/>
        <v>#DIV/0!</v>
      </c>
      <c r="W253" s="3">
        <f>IFERROR(VLOOKUP(I253,FuelTypes!$A$2:$G$40,5,FALSE)*M253,0)</f>
        <v>0</v>
      </c>
      <c r="Y253" s="3">
        <f t="shared" si="57"/>
        <v>0</v>
      </c>
      <c r="Z253" s="3" t="e">
        <f t="shared" si="54"/>
        <v>#DIV/0!</v>
      </c>
      <c r="AB253" s="3">
        <f t="shared" si="58"/>
        <v>0</v>
      </c>
      <c r="AC253" s="3">
        <f t="shared" si="55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0"/>
        <v>0</v>
      </c>
      <c r="K254" s="4">
        <f t="shared" si="56"/>
        <v>0</v>
      </c>
      <c r="L254" s="4">
        <f t="shared" si="61"/>
        <v>0</v>
      </c>
      <c r="M254" s="4">
        <f>IFERROR(VLOOKUP(I254,FuelTypes!$A$1:$B$32,2,FALSE)*J254,0)</f>
        <v>0</v>
      </c>
      <c r="N254" s="4">
        <f t="shared" si="62"/>
        <v>0</v>
      </c>
      <c r="O254" s="4">
        <f t="shared" si="63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1"/>
        <v>0</v>
      </c>
      <c r="S254" s="4">
        <f t="shared" si="52"/>
        <v>0</v>
      </c>
      <c r="T254" s="4" t="e">
        <f t="shared" si="53"/>
        <v>#DIV/0!</v>
      </c>
      <c r="U254" s="4" t="e">
        <f t="shared" si="59"/>
        <v>#DIV/0!</v>
      </c>
      <c r="W254" s="3">
        <f>IFERROR(VLOOKUP(I254,FuelTypes!$A$2:$G$40,5,FALSE)*M254,0)</f>
        <v>0</v>
      </c>
      <c r="Y254" s="3">
        <f t="shared" si="57"/>
        <v>0</v>
      </c>
      <c r="Z254" s="3" t="e">
        <f t="shared" si="54"/>
        <v>#DIV/0!</v>
      </c>
      <c r="AB254" s="3">
        <f t="shared" si="58"/>
        <v>0</v>
      </c>
      <c r="AC254" s="3">
        <f t="shared" si="55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0"/>
        <v>0</v>
      </c>
      <c r="K255" s="4">
        <f t="shared" si="56"/>
        <v>0</v>
      </c>
      <c r="L255" s="4">
        <f t="shared" si="61"/>
        <v>0</v>
      </c>
      <c r="M255" s="4">
        <f>IFERROR(VLOOKUP(I255,FuelTypes!$A$1:$B$32,2,FALSE)*J255,0)</f>
        <v>0</v>
      </c>
      <c r="N255" s="4">
        <f t="shared" si="62"/>
        <v>0</v>
      </c>
      <c r="O255" s="4">
        <f t="shared" si="63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1"/>
        <v>0</v>
      </c>
      <c r="S255" s="4">
        <f t="shared" si="52"/>
        <v>0</v>
      </c>
      <c r="T255" s="4" t="e">
        <f t="shared" si="53"/>
        <v>#DIV/0!</v>
      </c>
      <c r="U255" s="4" t="e">
        <f t="shared" si="59"/>
        <v>#DIV/0!</v>
      </c>
      <c r="W255" s="3">
        <f>IFERROR(VLOOKUP(I255,FuelTypes!$A$2:$G$40,5,FALSE)*M255,0)</f>
        <v>0</v>
      </c>
      <c r="Y255" s="3">
        <f t="shared" si="57"/>
        <v>0</v>
      </c>
      <c r="Z255" s="3" t="e">
        <f t="shared" si="54"/>
        <v>#DIV/0!</v>
      </c>
      <c r="AB255" s="3">
        <f t="shared" si="58"/>
        <v>0</v>
      </c>
      <c r="AC255" s="3">
        <f t="shared" si="55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0"/>
        <v>0</v>
      </c>
      <c r="K256" s="4">
        <f t="shared" si="56"/>
        <v>0</v>
      </c>
      <c r="L256" s="4">
        <f t="shared" si="61"/>
        <v>0</v>
      </c>
      <c r="M256" s="4">
        <f>IFERROR(VLOOKUP(I256,FuelTypes!$A$1:$B$32,2,FALSE)*J256,0)</f>
        <v>0</v>
      </c>
      <c r="N256" s="4">
        <f t="shared" si="62"/>
        <v>0</v>
      </c>
      <c r="O256" s="4">
        <f t="shared" si="63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1"/>
        <v>0</v>
      </c>
      <c r="S256" s="4">
        <f t="shared" si="52"/>
        <v>0</v>
      </c>
      <c r="T256" s="4" t="e">
        <f t="shared" si="53"/>
        <v>#DIV/0!</v>
      </c>
      <c r="U256" s="4" t="e">
        <f t="shared" si="59"/>
        <v>#DIV/0!</v>
      </c>
      <c r="W256" s="3">
        <f>IFERROR(VLOOKUP(I256,FuelTypes!$A$2:$G$40,5,FALSE)*M256,0)</f>
        <v>0</v>
      </c>
      <c r="Y256" s="3">
        <f t="shared" si="57"/>
        <v>0</v>
      </c>
      <c r="Z256" s="3" t="e">
        <f t="shared" si="54"/>
        <v>#DIV/0!</v>
      </c>
      <c r="AB256" s="3">
        <f t="shared" si="58"/>
        <v>0</v>
      </c>
      <c r="AC256" s="3">
        <f t="shared" si="55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0"/>
        <v>0</v>
      </c>
      <c r="K257" s="4">
        <f t="shared" si="56"/>
        <v>0</v>
      </c>
      <c r="L257" s="4">
        <f t="shared" si="61"/>
        <v>0</v>
      </c>
      <c r="M257" s="4">
        <f>IFERROR(VLOOKUP(I257,FuelTypes!$A$1:$B$32,2,FALSE)*J257,0)</f>
        <v>0</v>
      </c>
      <c r="N257" s="4">
        <f t="shared" si="62"/>
        <v>0</v>
      </c>
      <c r="O257" s="4">
        <f t="shared" si="63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1"/>
        <v>0</v>
      </c>
      <c r="S257" s="4">
        <f t="shared" si="52"/>
        <v>0</v>
      </c>
      <c r="T257" s="4" t="e">
        <f t="shared" si="53"/>
        <v>#DIV/0!</v>
      </c>
      <c r="U257" s="4" t="e">
        <f t="shared" si="59"/>
        <v>#DIV/0!</v>
      </c>
      <c r="W257" s="3">
        <f>IFERROR(VLOOKUP(I257,FuelTypes!$A$2:$G$40,5,FALSE)*M257,0)</f>
        <v>0</v>
      </c>
      <c r="Y257" s="3">
        <f t="shared" si="57"/>
        <v>0</v>
      </c>
      <c r="Z257" s="3" t="e">
        <f t="shared" si="54"/>
        <v>#DIV/0!</v>
      </c>
      <c r="AB257" s="3">
        <f t="shared" si="58"/>
        <v>0</v>
      </c>
      <c r="AC257" s="3">
        <f t="shared" si="55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0"/>
        <v>0</v>
      </c>
      <c r="K258" s="4">
        <f t="shared" si="56"/>
        <v>0</v>
      </c>
      <c r="L258" s="4">
        <f t="shared" si="61"/>
        <v>0</v>
      </c>
      <c r="M258" s="4">
        <f>IFERROR(VLOOKUP(I258,FuelTypes!$A$1:$B$32,2,FALSE)*J258,0)</f>
        <v>0</v>
      </c>
      <c r="N258" s="4">
        <f t="shared" si="62"/>
        <v>0</v>
      </c>
      <c r="O258" s="4">
        <f t="shared" si="63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4">IF(L258&gt;0, (G258*0.1)/N258,0)</f>
        <v>0</v>
      </c>
      <c r="S258" s="4">
        <f t="shared" ref="S258:S301" si="65">IFERROR(H258/G258*L258,0)</f>
        <v>0</v>
      </c>
      <c r="T258" s="4" t="e">
        <f t="shared" ref="T258:T301" si="66">G258 / (9.81 * F258)</f>
        <v>#DIV/0!</v>
      </c>
      <c r="U258" s="4" t="e">
        <f t="shared" si="59"/>
        <v>#DIV/0!</v>
      </c>
      <c r="W258" s="3">
        <f>IFERROR(VLOOKUP(I258,FuelTypes!$A$2:$G$40,5,FALSE)*M258,0)</f>
        <v>0</v>
      </c>
      <c r="Y258" s="3">
        <f t="shared" si="57"/>
        <v>0</v>
      </c>
      <c r="Z258" s="3" t="e">
        <f t="shared" ref="Z258:Z301" si="67">X258/L258</f>
        <v>#DIV/0!</v>
      </c>
      <c r="AB258" s="3">
        <f t="shared" si="58"/>
        <v>0</v>
      </c>
      <c r="AC258" s="3">
        <f t="shared" ref="AC258:AC301" si="68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0"/>
        <v>0</v>
      </c>
      <c r="K259" s="4">
        <f t="shared" ref="K259:K301" si="69">E259*M259</f>
        <v>0</v>
      </c>
      <c r="L259" s="4">
        <f t="shared" si="61"/>
        <v>0</v>
      </c>
      <c r="M259" s="4">
        <f>IFERROR(VLOOKUP(I259,FuelTypes!$A$1:$B$32,2,FALSE)*J259,0)</f>
        <v>0</v>
      </c>
      <c r="N259" s="4">
        <f t="shared" si="62"/>
        <v>0</v>
      </c>
      <c r="O259" s="4">
        <f t="shared" si="63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4"/>
        <v>0</v>
      </c>
      <c r="S259" s="4">
        <f t="shared" si="65"/>
        <v>0</v>
      </c>
      <c r="T259" s="4" t="e">
        <f t="shared" si="66"/>
        <v>#DIV/0!</v>
      </c>
      <c r="U259" s="4" t="e">
        <f t="shared" si="59"/>
        <v>#DIV/0!</v>
      </c>
      <c r="W259" s="3">
        <f>IFERROR(VLOOKUP(I259,FuelTypes!$A$2:$G$40,5,FALSE)*M259,0)</f>
        <v>0</v>
      </c>
      <c r="Y259" s="3">
        <f t="shared" ref="Y259:Y301" si="70">X259+W259</f>
        <v>0</v>
      </c>
      <c r="Z259" s="3" t="e">
        <f t="shared" si="67"/>
        <v>#DIV/0!</v>
      </c>
      <c r="AB259" s="3">
        <f t="shared" ref="AB259:AB301" si="71">IFERROR(M259/(M259+K259), 0)</f>
        <v>0</v>
      </c>
      <c r="AC259" s="3">
        <f t="shared" si="68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0"/>
        <v>0</v>
      </c>
      <c r="K260" s="4">
        <f t="shared" si="69"/>
        <v>0</v>
      </c>
      <c r="L260" s="4">
        <f t="shared" si="61"/>
        <v>0</v>
      </c>
      <c r="M260" s="4">
        <f>IFERROR(VLOOKUP(I260,FuelTypes!$A$1:$B$32,2,FALSE)*J260,0)</f>
        <v>0</v>
      </c>
      <c r="N260" s="4">
        <f t="shared" si="62"/>
        <v>0</v>
      </c>
      <c r="O260" s="4">
        <f t="shared" si="63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4"/>
        <v>0</v>
      </c>
      <c r="S260" s="4">
        <f t="shared" si="65"/>
        <v>0</v>
      </c>
      <c r="T260" s="4" t="e">
        <f t="shared" si="66"/>
        <v>#DIV/0!</v>
      </c>
      <c r="U260" s="4" t="e">
        <f t="shared" ref="U260:U301" si="72">M260/T260</f>
        <v>#DIV/0!</v>
      </c>
      <c r="W260" s="3">
        <f>IFERROR(VLOOKUP(I260,FuelTypes!$A$2:$G$40,5,FALSE)*M260,0)</f>
        <v>0</v>
      </c>
      <c r="Y260" s="3">
        <f t="shared" si="70"/>
        <v>0</v>
      </c>
      <c r="Z260" s="3" t="e">
        <f t="shared" si="67"/>
        <v>#DIV/0!</v>
      </c>
      <c r="AB260" s="3">
        <f t="shared" si="71"/>
        <v>0</v>
      </c>
      <c r="AC260" s="3">
        <f t="shared" si="68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0"/>
        <v>0</v>
      </c>
      <c r="K261" s="4">
        <f t="shared" si="69"/>
        <v>0</v>
      </c>
      <c r="L261" s="4">
        <f t="shared" si="61"/>
        <v>0</v>
      </c>
      <c r="M261" s="4">
        <f>IFERROR(VLOOKUP(I261,FuelTypes!$A$1:$B$32,2,FALSE)*J261,0)</f>
        <v>0</v>
      </c>
      <c r="N261" s="4">
        <f t="shared" si="62"/>
        <v>0</v>
      </c>
      <c r="O261" s="4">
        <f t="shared" si="63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4"/>
        <v>0</v>
      </c>
      <c r="S261" s="4">
        <f t="shared" si="65"/>
        <v>0</v>
      </c>
      <c r="T261" s="4" t="e">
        <f t="shared" si="66"/>
        <v>#DIV/0!</v>
      </c>
      <c r="U261" s="4" t="e">
        <f t="shared" si="72"/>
        <v>#DIV/0!</v>
      </c>
      <c r="W261" s="3">
        <f>IFERROR(VLOOKUP(I261,FuelTypes!$A$2:$G$40,5,FALSE)*M261,0)</f>
        <v>0</v>
      </c>
      <c r="Y261" s="3">
        <f t="shared" si="70"/>
        <v>0</v>
      </c>
      <c r="Z261" s="3" t="e">
        <f t="shared" si="67"/>
        <v>#DIV/0!</v>
      </c>
      <c r="AB261" s="3">
        <f t="shared" si="71"/>
        <v>0</v>
      </c>
      <c r="AC261" s="3">
        <f t="shared" si="68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0"/>
        <v>0</v>
      </c>
      <c r="K262" s="4">
        <f t="shared" si="69"/>
        <v>0</v>
      </c>
      <c r="L262" s="4">
        <f t="shared" si="61"/>
        <v>0</v>
      </c>
      <c r="M262" s="4">
        <f>IFERROR(VLOOKUP(I262,FuelTypes!$A$1:$B$32,2,FALSE)*J262,0)</f>
        <v>0</v>
      </c>
      <c r="N262" s="4">
        <f t="shared" si="62"/>
        <v>0</v>
      </c>
      <c r="O262" s="4">
        <f t="shared" si="63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4"/>
        <v>0</v>
      </c>
      <c r="S262" s="4">
        <f t="shared" si="65"/>
        <v>0</v>
      </c>
      <c r="T262" s="4" t="e">
        <f t="shared" si="66"/>
        <v>#DIV/0!</v>
      </c>
      <c r="U262" s="4" t="e">
        <f t="shared" si="72"/>
        <v>#DIV/0!</v>
      </c>
      <c r="W262" s="3">
        <f>IFERROR(VLOOKUP(I262,FuelTypes!$A$2:$G$40,5,FALSE)*M262,0)</f>
        <v>0</v>
      </c>
      <c r="Y262" s="3">
        <f t="shared" si="70"/>
        <v>0</v>
      </c>
      <c r="Z262" s="3" t="e">
        <f t="shared" si="67"/>
        <v>#DIV/0!</v>
      </c>
      <c r="AB262" s="3">
        <f t="shared" si="71"/>
        <v>0</v>
      </c>
      <c r="AC262" s="3">
        <f t="shared" si="68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0"/>
        <v>0</v>
      </c>
      <c r="K263" s="4">
        <f t="shared" si="69"/>
        <v>0</v>
      </c>
      <c r="L263" s="4">
        <f t="shared" si="61"/>
        <v>0</v>
      </c>
      <c r="M263" s="4">
        <f>IFERROR(VLOOKUP(I263,FuelTypes!$A$1:$B$32,2,FALSE)*J263,0)</f>
        <v>0</v>
      </c>
      <c r="N263" s="4">
        <f t="shared" si="62"/>
        <v>0</v>
      </c>
      <c r="O263" s="4">
        <f t="shared" si="63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4"/>
        <v>0</v>
      </c>
      <c r="S263" s="4">
        <f t="shared" si="65"/>
        <v>0</v>
      </c>
      <c r="T263" s="4" t="e">
        <f t="shared" si="66"/>
        <v>#DIV/0!</v>
      </c>
      <c r="U263" s="4" t="e">
        <f t="shared" si="72"/>
        <v>#DIV/0!</v>
      </c>
      <c r="W263" s="3">
        <f>IFERROR(VLOOKUP(I263,FuelTypes!$A$2:$G$40,5,FALSE)*M263,0)</f>
        <v>0</v>
      </c>
      <c r="Y263" s="3">
        <f t="shared" si="70"/>
        <v>0</v>
      </c>
      <c r="Z263" s="3" t="e">
        <f t="shared" si="67"/>
        <v>#DIV/0!</v>
      </c>
      <c r="AB263" s="3">
        <f t="shared" si="71"/>
        <v>0</v>
      </c>
      <c r="AC263" s="3">
        <f t="shared" si="68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0"/>
        <v>0</v>
      </c>
      <c r="K264" s="4">
        <f t="shared" si="69"/>
        <v>0</v>
      </c>
      <c r="L264" s="4">
        <f t="shared" si="61"/>
        <v>0</v>
      </c>
      <c r="M264" s="4">
        <f>IFERROR(VLOOKUP(I264,FuelTypes!$A$1:$B$32,2,FALSE)*J264,0)</f>
        <v>0</v>
      </c>
      <c r="N264" s="4">
        <f t="shared" si="62"/>
        <v>0</v>
      </c>
      <c r="O264" s="4">
        <f t="shared" si="63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4"/>
        <v>0</v>
      </c>
      <c r="S264" s="4">
        <f t="shared" si="65"/>
        <v>0</v>
      </c>
      <c r="T264" s="4" t="e">
        <f t="shared" si="66"/>
        <v>#DIV/0!</v>
      </c>
      <c r="U264" s="4" t="e">
        <f t="shared" si="72"/>
        <v>#DIV/0!</v>
      </c>
      <c r="W264" s="3">
        <f>IFERROR(VLOOKUP(I264,FuelTypes!$A$2:$G$40,5,FALSE)*M264,0)</f>
        <v>0</v>
      </c>
      <c r="Y264" s="3">
        <f t="shared" si="70"/>
        <v>0</v>
      </c>
      <c r="Z264" s="3" t="e">
        <f t="shared" si="67"/>
        <v>#DIV/0!</v>
      </c>
      <c r="AB264" s="3">
        <f t="shared" si="71"/>
        <v>0</v>
      </c>
      <c r="AC264" s="3">
        <f t="shared" si="68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0"/>
        <v>0</v>
      </c>
      <c r="K265" s="4">
        <f t="shared" si="69"/>
        <v>0</v>
      </c>
      <c r="L265" s="4">
        <f t="shared" si="61"/>
        <v>0</v>
      </c>
      <c r="M265" s="4">
        <f>IFERROR(VLOOKUP(I265,FuelTypes!$A$1:$B$32,2,FALSE)*J265,0)</f>
        <v>0</v>
      </c>
      <c r="N265" s="4">
        <f t="shared" si="62"/>
        <v>0</v>
      </c>
      <c r="O265" s="4">
        <f t="shared" si="63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4"/>
        <v>0</v>
      </c>
      <c r="S265" s="4">
        <f t="shared" si="65"/>
        <v>0</v>
      </c>
      <c r="T265" s="4" t="e">
        <f t="shared" si="66"/>
        <v>#DIV/0!</v>
      </c>
      <c r="U265" s="4" t="e">
        <f t="shared" si="72"/>
        <v>#DIV/0!</v>
      </c>
      <c r="W265" s="3">
        <f>IFERROR(VLOOKUP(I265,FuelTypes!$A$2:$G$40,5,FALSE)*M265,0)</f>
        <v>0</v>
      </c>
      <c r="Y265" s="3">
        <f t="shared" si="70"/>
        <v>0</v>
      </c>
      <c r="Z265" s="3" t="e">
        <f t="shared" si="67"/>
        <v>#DIV/0!</v>
      </c>
      <c r="AB265" s="3">
        <f t="shared" si="71"/>
        <v>0</v>
      </c>
      <c r="AC265" s="3">
        <f t="shared" si="68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0"/>
        <v>0</v>
      </c>
      <c r="K266" s="4">
        <f t="shared" si="69"/>
        <v>0</v>
      </c>
      <c r="L266" s="4">
        <f t="shared" si="61"/>
        <v>0</v>
      </c>
      <c r="M266" s="4">
        <f>IFERROR(VLOOKUP(I266,FuelTypes!$A$1:$B$32,2,FALSE)*J266,0)</f>
        <v>0</v>
      </c>
      <c r="N266" s="4">
        <f t="shared" si="62"/>
        <v>0</v>
      </c>
      <c r="O266" s="4">
        <f t="shared" si="63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4"/>
        <v>0</v>
      </c>
      <c r="S266" s="4">
        <f t="shared" si="65"/>
        <v>0</v>
      </c>
      <c r="T266" s="4" t="e">
        <f t="shared" si="66"/>
        <v>#DIV/0!</v>
      </c>
      <c r="U266" s="4" t="e">
        <f t="shared" si="72"/>
        <v>#DIV/0!</v>
      </c>
      <c r="W266" s="3">
        <f>IFERROR(VLOOKUP(I266,FuelTypes!$A$2:$G$40,5,FALSE)*M266,0)</f>
        <v>0</v>
      </c>
      <c r="Y266" s="3">
        <f t="shared" si="70"/>
        <v>0</v>
      </c>
      <c r="Z266" s="3" t="e">
        <f t="shared" si="67"/>
        <v>#DIV/0!</v>
      </c>
      <c r="AB266" s="3">
        <f t="shared" si="71"/>
        <v>0</v>
      </c>
      <c r="AC266" s="3">
        <f t="shared" si="68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0"/>
        <v>0</v>
      </c>
      <c r="K267" s="4">
        <f t="shared" si="69"/>
        <v>0</v>
      </c>
      <c r="L267" s="4">
        <f t="shared" si="61"/>
        <v>0</v>
      </c>
      <c r="M267" s="4">
        <f>IFERROR(VLOOKUP(I267,FuelTypes!$A$1:$B$32,2,FALSE)*J267,0)</f>
        <v>0</v>
      </c>
      <c r="N267" s="4">
        <f t="shared" si="62"/>
        <v>0</v>
      </c>
      <c r="O267" s="4">
        <f t="shared" si="63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4"/>
        <v>0</v>
      </c>
      <c r="S267" s="4">
        <f t="shared" si="65"/>
        <v>0</v>
      </c>
      <c r="T267" s="4" t="e">
        <f t="shared" si="66"/>
        <v>#DIV/0!</v>
      </c>
      <c r="U267" s="4" t="e">
        <f t="shared" si="72"/>
        <v>#DIV/0!</v>
      </c>
      <c r="W267" s="3">
        <f>IFERROR(VLOOKUP(I267,FuelTypes!$A$2:$G$40,5,FALSE)*M267,0)</f>
        <v>0</v>
      </c>
      <c r="Y267" s="3">
        <f t="shared" si="70"/>
        <v>0</v>
      </c>
      <c r="Z267" s="3" t="e">
        <f t="shared" si="67"/>
        <v>#DIV/0!</v>
      </c>
      <c r="AB267" s="3">
        <f t="shared" si="71"/>
        <v>0</v>
      </c>
      <c r="AC267" s="3">
        <f t="shared" si="68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0"/>
        <v>0</v>
      </c>
      <c r="K268" s="4">
        <f t="shared" si="69"/>
        <v>0</v>
      </c>
      <c r="L268" s="4">
        <f t="shared" si="61"/>
        <v>0</v>
      </c>
      <c r="M268" s="4">
        <f>IFERROR(VLOOKUP(I268,FuelTypes!$A$1:$B$32,2,FALSE)*J268,0)</f>
        <v>0</v>
      </c>
      <c r="N268" s="4">
        <f t="shared" si="62"/>
        <v>0</v>
      </c>
      <c r="O268" s="4">
        <f t="shared" si="63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4"/>
        <v>0</v>
      </c>
      <c r="S268" s="4">
        <f t="shared" si="65"/>
        <v>0</v>
      </c>
      <c r="T268" s="4" t="e">
        <f t="shared" si="66"/>
        <v>#DIV/0!</v>
      </c>
      <c r="U268" s="4" t="e">
        <f t="shared" si="72"/>
        <v>#DIV/0!</v>
      </c>
      <c r="W268" s="3">
        <f>IFERROR(VLOOKUP(I268,FuelTypes!$A$2:$G$40,5,FALSE)*M268,0)</f>
        <v>0</v>
      </c>
      <c r="Y268" s="3">
        <f t="shared" si="70"/>
        <v>0</v>
      </c>
      <c r="Z268" s="3" t="e">
        <f t="shared" si="67"/>
        <v>#DIV/0!</v>
      </c>
      <c r="AB268" s="3">
        <f t="shared" si="71"/>
        <v>0</v>
      </c>
      <c r="AC268" s="3">
        <f t="shared" si="68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0"/>
        <v>0</v>
      </c>
      <c r="K269" s="4">
        <f t="shared" si="69"/>
        <v>0</v>
      </c>
      <c r="L269" s="4">
        <f t="shared" si="61"/>
        <v>0</v>
      </c>
      <c r="M269" s="4">
        <f>IFERROR(VLOOKUP(I269,FuelTypes!$A$1:$B$32,2,FALSE)*J269,0)</f>
        <v>0</v>
      </c>
      <c r="N269" s="4">
        <f t="shared" si="62"/>
        <v>0</v>
      </c>
      <c r="O269" s="4">
        <f t="shared" si="63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4"/>
        <v>0</v>
      </c>
      <c r="S269" s="4">
        <f t="shared" si="65"/>
        <v>0</v>
      </c>
      <c r="T269" s="4" t="e">
        <f t="shared" si="66"/>
        <v>#DIV/0!</v>
      </c>
      <c r="U269" s="4" t="e">
        <f t="shared" si="72"/>
        <v>#DIV/0!</v>
      </c>
      <c r="W269" s="3">
        <f>IFERROR(VLOOKUP(I269,FuelTypes!$A$2:$G$40,5,FALSE)*M269,0)</f>
        <v>0</v>
      </c>
      <c r="Y269" s="3">
        <f t="shared" si="70"/>
        <v>0</v>
      </c>
      <c r="Z269" s="3" t="e">
        <f t="shared" si="67"/>
        <v>#DIV/0!</v>
      </c>
      <c r="AB269" s="3">
        <f t="shared" si="71"/>
        <v>0</v>
      </c>
      <c r="AC269" s="3">
        <f t="shared" si="68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0"/>
        <v>0</v>
      </c>
      <c r="K270" s="4">
        <f t="shared" si="69"/>
        <v>0</v>
      </c>
      <c r="L270" s="4">
        <f t="shared" si="61"/>
        <v>0</v>
      </c>
      <c r="M270" s="4">
        <f>IFERROR(VLOOKUP(I270,FuelTypes!$A$1:$B$32,2,FALSE)*J270,0)</f>
        <v>0</v>
      </c>
      <c r="N270" s="4">
        <f t="shared" si="62"/>
        <v>0</v>
      </c>
      <c r="O270" s="4">
        <f t="shared" si="63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4"/>
        <v>0</v>
      </c>
      <c r="S270" s="4">
        <f t="shared" si="65"/>
        <v>0</v>
      </c>
      <c r="T270" s="4" t="e">
        <f t="shared" si="66"/>
        <v>#DIV/0!</v>
      </c>
      <c r="U270" s="4" t="e">
        <f t="shared" si="72"/>
        <v>#DIV/0!</v>
      </c>
      <c r="W270" s="3">
        <f>IFERROR(VLOOKUP(I270,FuelTypes!$A$2:$G$40,5,FALSE)*M270,0)</f>
        <v>0</v>
      </c>
      <c r="Y270" s="3">
        <f t="shared" si="70"/>
        <v>0</v>
      </c>
      <c r="Z270" s="3" t="e">
        <f t="shared" si="67"/>
        <v>#DIV/0!</v>
      </c>
      <c r="AB270" s="3">
        <f t="shared" si="71"/>
        <v>0</v>
      </c>
      <c r="AC270" s="3">
        <f t="shared" si="68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0"/>
        <v>0</v>
      </c>
      <c r="K271" s="4">
        <f t="shared" si="69"/>
        <v>0</v>
      </c>
      <c r="L271" s="4">
        <f t="shared" si="61"/>
        <v>0</v>
      </c>
      <c r="M271" s="4">
        <f>IFERROR(VLOOKUP(I271,FuelTypes!$A$1:$B$32,2,FALSE)*J271,0)</f>
        <v>0</v>
      </c>
      <c r="N271" s="4">
        <f t="shared" si="62"/>
        <v>0</v>
      </c>
      <c r="O271" s="4">
        <f t="shared" si="63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4"/>
        <v>0</v>
      </c>
      <c r="S271" s="4">
        <f t="shared" si="65"/>
        <v>0</v>
      </c>
      <c r="T271" s="4" t="e">
        <f t="shared" si="66"/>
        <v>#DIV/0!</v>
      </c>
      <c r="U271" s="4" t="e">
        <f t="shared" si="72"/>
        <v>#DIV/0!</v>
      </c>
      <c r="W271" s="3">
        <f>IFERROR(VLOOKUP(I271,FuelTypes!$A$2:$G$40,5,FALSE)*M271,0)</f>
        <v>0</v>
      </c>
      <c r="Y271" s="3">
        <f t="shared" si="70"/>
        <v>0</v>
      </c>
      <c r="Z271" s="3" t="e">
        <f t="shared" si="67"/>
        <v>#DIV/0!</v>
      </c>
      <c r="AB271" s="3">
        <f t="shared" si="71"/>
        <v>0</v>
      </c>
      <c r="AC271" s="3">
        <f t="shared" si="68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0"/>
        <v>0</v>
      </c>
      <c r="K272" s="4">
        <f t="shared" si="69"/>
        <v>0</v>
      </c>
      <c r="L272" s="4">
        <f t="shared" si="61"/>
        <v>0</v>
      </c>
      <c r="M272" s="4">
        <f>IFERROR(VLOOKUP(I272,FuelTypes!$A$1:$B$32,2,FALSE)*J272,0)</f>
        <v>0</v>
      </c>
      <c r="N272" s="4">
        <f t="shared" si="62"/>
        <v>0</v>
      </c>
      <c r="O272" s="4">
        <f t="shared" si="63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4"/>
        <v>0</v>
      </c>
      <c r="S272" s="4">
        <f t="shared" si="65"/>
        <v>0</v>
      </c>
      <c r="T272" s="4" t="e">
        <f t="shared" si="66"/>
        <v>#DIV/0!</v>
      </c>
      <c r="U272" s="4" t="e">
        <f t="shared" si="72"/>
        <v>#DIV/0!</v>
      </c>
      <c r="W272" s="3">
        <f>IFERROR(VLOOKUP(I272,FuelTypes!$A$2:$G$40,5,FALSE)*M272,0)</f>
        <v>0</v>
      </c>
      <c r="Y272" s="3">
        <f t="shared" si="70"/>
        <v>0</v>
      </c>
      <c r="Z272" s="3" t="e">
        <f t="shared" si="67"/>
        <v>#DIV/0!</v>
      </c>
      <c r="AB272" s="3">
        <f t="shared" si="71"/>
        <v>0</v>
      </c>
      <c r="AC272" s="3">
        <f t="shared" si="68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0"/>
        <v>0</v>
      </c>
      <c r="K273" s="4">
        <f t="shared" si="69"/>
        <v>0</v>
      </c>
      <c r="L273" s="4">
        <f t="shared" si="61"/>
        <v>0</v>
      </c>
      <c r="M273" s="4">
        <f>IFERROR(VLOOKUP(I273,FuelTypes!$A$1:$B$32,2,FALSE)*J273,0)</f>
        <v>0</v>
      </c>
      <c r="N273" s="4">
        <f t="shared" si="62"/>
        <v>0</v>
      </c>
      <c r="O273" s="4">
        <f t="shared" si="63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4"/>
        <v>0</v>
      </c>
      <c r="S273" s="4">
        <f t="shared" si="65"/>
        <v>0</v>
      </c>
      <c r="T273" s="4" t="e">
        <f t="shared" si="66"/>
        <v>#DIV/0!</v>
      </c>
      <c r="U273" s="4" t="e">
        <f t="shared" si="72"/>
        <v>#DIV/0!</v>
      </c>
      <c r="W273" s="3">
        <f>IFERROR(VLOOKUP(I273,FuelTypes!$A$2:$G$40,5,FALSE)*M273,0)</f>
        <v>0</v>
      </c>
      <c r="Y273" s="3">
        <f t="shared" si="70"/>
        <v>0</v>
      </c>
      <c r="Z273" s="3" t="e">
        <f t="shared" si="67"/>
        <v>#DIV/0!</v>
      </c>
      <c r="AB273" s="3">
        <f t="shared" si="71"/>
        <v>0</v>
      </c>
      <c r="AC273" s="3">
        <f t="shared" si="68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0"/>
        <v>0</v>
      </c>
      <c r="K274" s="4">
        <f t="shared" si="69"/>
        <v>0</v>
      </c>
      <c r="L274" s="4">
        <f t="shared" si="61"/>
        <v>0</v>
      </c>
      <c r="M274" s="4">
        <f>IFERROR(VLOOKUP(I274,FuelTypes!$A$1:$B$32,2,FALSE)*J274,0)</f>
        <v>0</v>
      </c>
      <c r="N274" s="4">
        <f t="shared" si="62"/>
        <v>0</v>
      </c>
      <c r="O274" s="4">
        <f t="shared" si="63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4"/>
        <v>0</v>
      </c>
      <c r="S274" s="4">
        <f t="shared" si="65"/>
        <v>0</v>
      </c>
      <c r="T274" s="4" t="e">
        <f t="shared" si="66"/>
        <v>#DIV/0!</v>
      </c>
      <c r="U274" s="4" t="e">
        <f t="shared" si="72"/>
        <v>#DIV/0!</v>
      </c>
      <c r="W274" s="3">
        <f>IFERROR(VLOOKUP(I274,FuelTypes!$A$2:$G$40,5,FALSE)*M274,0)</f>
        <v>0</v>
      </c>
      <c r="Y274" s="3">
        <f t="shared" si="70"/>
        <v>0</v>
      </c>
      <c r="Z274" s="3" t="e">
        <f t="shared" si="67"/>
        <v>#DIV/0!</v>
      </c>
      <c r="AB274" s="3">
        <f t="shared" si="71"/>
        <v>0</v>
      </c>
      <c r="AC274" s="3">
        <f t="shared" si="68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0"/>
        <v>0</v>
      </c>
      <c r="K275" s="4">
        <f t="shared" si="69"/>
        <v>0</v>
      </c>
      <c r="L275" s="4">
        <f t="shared" si="61"/>
        <v>0</v>
      </c>
      <c r="M275" s="4">
        <f>IFERROR(VLOOKUP(I275,FuelTypes!$A$1:$B$32,2,FALSE)*J275,0)</f>
        <v>0</v>
      </c>
      <c r="N275" s="4">
        <f t="shared" si="62"/>
        <v>0</v>
      </c>
      <c r="O275" s="4">
        <f t="shared" si="63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4"/>
        <v>0</v>
      </c>
      <c r="S275" s="4">
        <f t="shared" si="65"/>
        <v>0</v>
      </c>
      <c r="T275" s="4" t="e">
        <f t="shared" si="66"/>
        <v>#DIV/0!</v>
      </c>
      <c r="U275" s="4" t="e">
        <f t="shared" si="72"/>
        <v>#DIV/0!</v>
      </c>
      <c r="W275" s="3">
        <f>IFERROR(VLOOKUP(I275,FuelTypes!$A$2:$G$40,5,FALSE)*M275,0)</f>
        <v>0</v>
      </c>
      <c r="Y275" s="3">
        <f t="shared" si="70"/>
        <v>0</v>
      </c>
      <c r="Z275" s="3" t="e">
        <f t="shared" si="67"/>
        <v>#DIV/0!</v>
      </c>
      <c r="AB275" s="3">
        <f t="shared" si="71"/>
        <v>0</v>
      </c>
      <c r="AC275" s="3">
        <f t="shared" si="68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0"/>
        <v>0</v>
      </c>
      <c r="K276" s="4">
        <f t="shared" si="69"/>
        <v>0</v>
      </c>
      <c r="L276" s="4">
        <f t="shared" si="61"/>
        <v>0</v>
      </c>
      <c r="M276" s="4">
        <f>IFERROR(VLOOKUP(I276,FuelTypes!$A$1:$B$32,2,FALSE)*J276,0)</f>
        <v>0</v>
      </c>
      <c r="N276" s="4">
        <f t="shared" si="62"/>
        <v>0</v>
      </c>
      <c r="O276" s="4">
        <f t="shared" si="63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4"/>
        <v>0</v>
      </c>
      <c r="S276" s="4">
        <f t="shared" si="65"/>
        <v>0</v>
      </c>
      <c r="T276" s="4" t="e">
        <f t="shared" si="66"/>
        <v>#DIV/0!</v>
      </c>
      <c r="U276" s="4" t="e">
        <f t="shared" si="72"/>
        <v>#DIV/0!</v>
      </c>
      <c r="W276" s="3">
        <f>IFERROR(VLOOKUP(I276,FuelTypes!$A$2:$G$40,5,FALSE)*M276,0)</f>
        <v>0</v>
      </c>
      <c r="Y276" s="3">
        <f t="shared" si="70"/>
        <v>0</v>
      </c>
      <c r="Z276" s="3" t="e">
        <f t="shared" si="67"/>
        <v>#DIV/0!</v>
      </c>
      <c r="AB276" s="3">
        <f t="shared" si="71"/>
        <v>0</v>
      </c>
      <c r="AC276" s="3">
        <f t="shared" si="68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0"/>
        <v>0</v>
      </c>
      <c r="K277" s="4">
        <f t="shared" si="69"/>
        <v>0</v>
      </c>
      <c r="L277" s="4">
        <f t="shared" si="61"/>
        <v>0</v>
      </c>
      <c r="M277" s="4">
        <f>IFERROR(VLOOKUP(I277,FuelTypes!$A$1:$B$32,2,FALSE)*J277,0)</f>
        <v>0</v>
      </c>
      <c r="N277" s="4">
        <f t="shared" si="62"/>
        <v>0</v>
      </c>
      <c r="O277" s="4">
        <f t="shared" si="63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4"/>
        <v>0</v>
      </c>
      <c r="S277" s="4">
        <f t="shared" si="65"/>
        <v>0</v>
      </c>
      <c r="T277" s="4" t="e">
        <f t="shared" si="66"/>
        <v>#DIV/0!</v>
      </c>
      <c r="U277" s="4" t="e">
        <f t="shared" si="72"/>
        <v>#DIV/0!</v>
      </c>
      <c r="W277" s="3">
        <f>IFERROR(VLOOKUP(I277,FuelTypes!$A$2:$G$40,5,FALSE)*M277,0)</f>
        <v>0</v>
      </c>
      <c r="Y277" s="3">
        <f t="shared" si="70"/>
        <v>0</v>
      </c>
      <c r="Z277" s="3" t="e">
        <f t="shared" si="67"/>
        <v>#DIV/0!</v>
      </c>
      <c r="AB277" s="3">
        <f t="shared" si="71"/>
        <v>0</v>
      </c>
      <c r="AC277" s="3">
        <f t="shared" si="68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0"/>
        <v>0</v>
      </c>
      <c r="K278" s="4">
        <f t="shared" si="69"/>
        <v>0</v>
      </c>
      <c r="L278" s="4">
        <f t="shared" si="61"/>
        <v>0</v>
      </c>
      <c r="M278" s="4">
        <f>IFERROR(VLOOKUP(I278,FuelTypes!$A$1:$B$32,2,FALSE)*J278,0)</f>
        <v>0</v>
      </c>
      <c r="N278" s="4">
        <f t="shared" si="62"/>
        <v>0</v>
      </c>
      <c r="O278" s="4">
        <f t="shared" si="63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4"/>
        <v>0</v>
      </c>
      <c r="S278" s="4">
        <f t="shared" si="65"/>
        <v>0</v>
      </c>
      <c r="T278" s="4" t="e">
        <f t="shared" si="66"/>
        <v>#DIV/0!</v>
      </c>
      <c r="U278" s="4" t="e">
        <f t="shared" si="72"/>
        <v>#DIV/0!</v>
      </c>
      <c r="W278" s="3">
        <f>IFERROR(VLOOKUP(I278,FuelTypes!$A$2:$G$40,5,FALSE)*M278,0)</f>
        <v>0</v>
      </c>
      <c r="Y278" s="3">
        <f t="shared" si="70"/>
        <v>0</v>
      </c>
      <c r="Z278" s="3" t="e">
        <f t="shared" si="67"/>
        <v>#DIV/0!</v>
      </c>
      <c r="AB278" s="3">
        <f t="shared" si="71"/>
        <v>0</v>
      </c>
      <c r="AC278" s="3">
        <f t="shared" si="68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3">C279 - (D279*C279)</f>
        <v>0</v>
      </c>
      <c r="K279" s="4">
        <f t="shared" si="69"/>
        <v>0</v>
      </c>
      <c r="L279" s="4">
        <f t="shared" ref="L279:L301" si="74">K279+B279</f>
        <v>0</v>
      </c>
      <c r="M279" s="4">
        <f>IFERROR(VLOOKUP(I279,FuelTypes!$A$1:$B$32,2,FALSE)*J279,0)</f>
        <v>0</v>
      </c>
      <c r="N279" s="4">
        <f t="shared" ref="N279:N301" si="75">L279+M279</f>
        <v>0</v>
      </c>
      <c r="O279" s="4">
        <f t="shared" ref="O279:O301" si="76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4"/>
        <v>0</v>
      </c>
      <c r="S279" s="4">
        <f t="shared" si="65"/>
        <v>0</v>
      </c>
      <c r="T279" s="4" t="e">
        <f t="shared" si="66"/>
        <v>#DIV/0!</v>
      </c>
      <c r="U279" s="4" t="e">
        <f t="shared" si="72"/>
        <v>#DIV/0!</v>
      </c>
      <c r="W279" s="3">
        <f>IFERROR(VLOOKUP(I279,FuelTypes!$A$2:$G$40,5,FALSE)*M279,0)</f>
        <v>0</v>
      </c>
      <c r="Y279" s="3">
        <f t="shared" si="70"/>
        <v>0</v>
      </c>
      <c r="Z279" s="3" t="e">
        <f t="shared" si="67"/>
        <v>#DIV/0!</v>
      </c>
      <c r="AB279" s="3">
        <f t="shared" si="71"/>
        <v>0</v>
      </c>
      <c r="AC279" s="3">
        <f t="shared" si="68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3"/>
        <v>0</v>
      </c>
      <c r="K280" s="4">
        <f t="shared" si="69"/>
        <v>0</v>
      </c>
      <c r="L280" s="4">
        <f t="shared" si="74"/>
        <v>0</v>
      </c>
      <c r="M280" s="4">
        <f>IFERROR(VLOOKUP(I280,FuelTypes!$A$1:$B$32,2,FALSE)*J280,0)</f>
        <v>0</v>
      </c>
      <c r="N280" s="4">
        <f t="shared" si="75"/>
        <v>0</v>
      </c>
      <c r="O280" s="4">
        <f t="shared" si="76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4"/>
        <v>0</v>
      </c>
      <c r="S280" s="4">
        <f t="shared" si="65"/>
        <v>0</v>
      </c>
      <c r="T280" s="4" t="e">
        <f t="shared" si="66"/>
        <v>#DIV/0!</v>
      </c>
      <c r="U280" s="4" t="e">
        <f t="shared" si="72"/>
        <v>#DIV/0!</v>
      </c>
      <c r="W280" s="3">
        <f>IFERROR(VLOOKUP(I280,FuelTypes!$A$2:$G$40,5,FALSE)*M280,0)</f>
        <v>0</v>
      </c>
      <c r="Y280" s="3">
        <f t="shared" si="70"/>
        <v>0</v>
      </c>
      <c r="Z280" s="3" t="e">
        <f t="shared" si="67"/>
        <v>#DIV/0!</v>
      </c>
      <c r="AB280" s="3">
        <f t="shared" si="71"/>
        <v>0</v>
      </c>
      <c r="AC280" s="3">
        <f t="shared" si="68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3"/>
        <v>0</v>
      </c>
      <c r="K281" s="4">
        <f t="shared" si="69"/>
        <v>0</v>
      </c>
      <c r="L281" s="4">
        <f t="shared" si="74"/>
        <v>0</v>
      </c>
      <c r="M281" s="4">
        <f>IFERROR(VLOOKUP(I281,FuelTypes!$A$1:$B$32,2,FALSE)*J281,0)</f>
        <v>0</v>
      </c>
      <c r="N281" s="4">
        <f t="shared" si="75"/>
        <v>0</v>
      </c>
      <c r="O281" s="4">
        <f t="shared" si="76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4"/>
        <v>0</v>
      </c>
      <c r="S281" s="4">
        <f t="shared" si="65"/>
        <v>0</v>
      </c>
      <c r="T281" s="4" t="e">
        <f t="shared" si="66"/>
        <v>#DIV/0!</v>
      </c>
      <c r="U281" s="4" t="e">
        <f t="shared" si="72"/>
        <v>#DIV/0!</v>
      </c>
      <c r="W281" s="3">
        <f>IFERROR(VLOOKUP(I281,FuelTypes!$A$2:$G$40,5,FALSE)*M281,0)</f>
        <v>0</v>
      </c>
      <c r="Y281" s="3">
        <f t="shared" si="70"/>
        <v>0</v>
      </c>
      <c r="Z281" s="3" t="e">
        <f t="shared" si="67"/>
        <v>#DIV/0!</v>
      </c>
      <c r="AB281" s="3">
        <f t="shared" si="71"/>
        <v>0</v>
      </c>
      <c r="AC281" s="3">
        <f t="shared" si="68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3"/>
        <v>0</v>
      </c>
      <c r="K282" s="4">
        <f t="shared" si="69"/>
        <v>0</v>
      </c>
      <c r="L282" s="4">
        <f t="shared" si="74"/>
        <v>0</v>
      </c>
      <c r="M282" s="4">
        <f>IFERROR(VLOOKUP(I282,FuelTypes!$A$1:$B$32,2,FALSE)*J282,0)</f>
        <v>0</v>
      </c>
      <c r="N282" s="4">
        <f t="shared" si="75"/>
        <v>0</v>
      </c>
      <c r="O282" s="4">
        <f t="shared" si="76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4"/>
        <v>0</v>
      </c>
      <c r="S282" s="4">
        <f t="shared" si="65"/>
        <v>0</v>
      </c>
      <c r="T282" s="4" t="e">
        <f t="shared" si="66"/>
        <v>#DIV/0!</v>
      </c>
      <c r="U282" s="4" t="e">
        <f t="shared" si="72"/>
        <v>#DIV/0!</v>
      </c>
      <c r="W282" s="3">
        <f>IFERROR(VLOOKUP(I282,FuelTypes!$A$2:$G$40,5,FALSE)*M282,0)</f>
        <v>0</v>
      </c>
      <c r="Y282" s="3">
        <f t="shared" si="70"/>
        <v>0</v>
      </c>
      <c r="Z282" s="3" t="e">
        <f t="shared" si="67"/>
        <v>#DIV/0!</v>
      </c>
      <c r="AB282" s="3">
        <f t="shared" si="71"/>
        <v>0</v>
      </c>
      <c r="AC282" s="3">
        <f t="shared" si="68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3"/>
        <v>0</v>
      </c>
      <c r="K283" s="4">
        <f t="shared" si="69"/>
        <v>0</v>
      </c>
      <c r="L283" s="4">
        <f t="shared" si="74"/>
        <v>0</v>
      </c>
      <c r="M283" s="4">
        <f>IFERROR(VLOOKUP(I283,FuelTypes!$A$1:$B$32,2,FALSE)*J283,0)</f>
        <v>0</v>
      </c>
      <c r="N283" s="4">
        <f t="shared" si="75"/>
        <v>0</v>
      </c>
      <c r="O283" s="4">
        <f t="shared" si="76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4"/>
        <v>0</v>
      </c>
      <c r="S283" s="4">
        <f t="shared" si="65"/>
        <v>0</v>
      </c>
      <c r="T283" s="4" t="e">
        <f t="shared" si="66"/>
        <v>#DIV/0!</v>
      </c>
      <c r="U283" s="4" t="e">
        <f t="shared" si="72"/>
        <v>#DIV/0!</v>
      </c>
      <c r="W283" s="3">
        <f>IFERROR(VLOOKUP(I283,FuelTypes!$A$2:$G$40,5,FALSE)*M283,0)</f>
        <v>0</v>
      </c>
      <c r="Y283" s="3">
        <f t="shared" si="70"/>
        <v>0</v>
      </c>
      <c r="Z283" s="3" t="e">
        <f t="shared" si="67"/>
        <v>#DIV/0!</v>
      </c>
      <c r="AB283" s="3">
        <f t="shared" si="71"/>
        <v>0</v>
      </c>
      <c r="AC283" s="3">
        <f t="shared" si="68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3"/>
        <v>0</v>
      </c>
      <c r="K284" s="4">
        <f t="shared" si="69"/>
        <v>0</v>
      </c>
      <c r="L284" s="4">
        <f t="shared" si="74"/>
        <v>0</v>
      </c>
      <c r="M284" s="4">
        <f>IFERROR(VLOOKUP(I284,FuelTypes!$A$1:$B$32,2,FALSE)*J284,0)</f>
        <v>0</v>
      </c>
      <c r="N284" s="4">
        <f t="shared" si="75"/>
        <v>0</v>
      </c>
      <c r="O284" s="4">
        <f t="shared" si="76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4"/>
        <v>0</v>
      </c>
      <c r="S284" s="4">
        <f t="shared" si="65"/>
        <v>0</v>
      </c>
      <c r="T284" s="4" t="e">
        <f t="shared" si="66"/>
        <v>#DIV/0!</v>
      </c>
      <c r="U284" s="4" t="e">
        <f t="shared" si="72"/>
        <v>#DIV/0!</v>
      </c>
      <c r="W284" s="3">
        <f>IFERROR(VLOOKUP(I284,FuelTypes!$A$2:$G$40,5,FALSE)*M284,0)</f>
        <v>0</v>
      </c>
      <c r="Y284" s="3">
        <f t="shared" si="70"/>
        <v>0</v>
      </c>
      <c r="Z284" s="3" t="e">
        <f t="shared" si="67"/>
        <v>#DIV/0!</v>
      </c>
      <c r="AB284" s="3">
        <f t="shared" si="71"/>
        <v>0</v>
      </c>
      <c r="AC284" s="3">
        <f t="shared" si="68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3"/>
        <v>0</v>
      </c>
      <c r="K285" s="4">
        <f t="shared" si="69"/>
        <v>0</v>
      </c>
      <c r="L285" s="4">
        <f t="shared" si="74"/>
        <v>0</v>
      </c>
      <c r="M285" s="4">
        <f>IFERROR(VLOOKUP(I285,FuelTypes!$A$1:$B$32,2,FALSE)*J285,0)</f>
        <v>0</v>
      </c>
      <c r="N285" s="4">
        <f t="shared" si="75"/>
        <v>0</v>
      </c>
      <c r="O285" s="4">
        <f t="shared" si="76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4"/>
        <v>0</v>
      </c>
      <c r="S285" s="4">
        <f t="shared" si="65"/>
        <v>0</v>
      </c>
      <c r="T285" s="4" t="e">
        <f t="shared" si="66"/>
        <v>#DIV/0!</v>
      </c>
      <c r="U285" s="4" t="e">
        <f t="shared" si="72"/>
        <v>#DIV/0!</v>
      </c>
      <c r="W285" s="3">
        <f>IFERROR(VLOOKUP(I285,FuelTypes!$A$2:$G$40,5,FALSE)*M285,0)</f>
        <v>0</v>
      </c>
      <c r="Y285" s="3">
        <f t="shared" si="70"/>
        <v>0</v>
      </c>
      <c r="Z285" s="3" t="e">
        <f t="shared" si="67"/>
        <v>#DIV/0!</v>
      </c>
      <c r="AB285" s="3">
        <f t="shared" si="71"/>
        <v>0</v>
      </c>
      <c r="AC285" s="3">
        <f t="shared" si="68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3"/>
        <v>0</v>
      </c>
      <c r="K286" s="4">
        <f t="shared" si="69"/>
        <v>0</v>
      </c>
      <c r="L286" s="4">
        <f t="shared" si="74"/>
        <v>0</v>
      </c>
      <c r="M286" s="4">
        <f>IFERROR(VLOOKUP(I286,FuelTypes!$A$1:$B$32,2,FALSE)*J286,0)</f>
        <v>0</v>
      </c>
      <c r="N286" s="4">
        <f t="shared" si="75"/>
        <v>0</v>
      </c>
      <c r="O286" s="4">
        <f t="shared" si="76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4"/>
        <v>0</v>
      </c>
      <c r="S286" s="4">
        <f t="shared" si="65"/>
        <v>0</v>
      </c>
      <c r="T286" s="4" t="e">
        <f t="shared" si="66"/>
        <v>#DIV/0!</v>
      </c>
      <c r="U286" s="4" t="e">
        <f t="shared" si="72"/>
        <v>#DIV/0!</v>
      </c>
      <c r="W286" s="3">
        <f>IFERROR(VLOOKUP(I286,FuelTypes!$A$2:$G$40,5,FALSE)*M286,0)</f>
        <v>0</v>
      </c>
      <c r="Y286" s="3">
        <f t="shared" si="70"/>
        <v>0</v>
      </c>
      <c r="Z286" s="3" t="e">
        <f t="shared" si="67"/>
        <v>#DIV/0!</v>
      </c>
      <c r="AB286" s="3">
        <f t="shared" si="71"/>
        <v>0</v>
      </c>
      <c r="AC286" s="3">
        <f t="shared" si="68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3"/>
        <v>0</v>
      </c>
      <c r="K287" s="4">
        <f t="shared" si="69"/>
        <v>0</v>
      </c>
      <c r="L287" s="4">
        <f t="shared" si="74"/>
        <v>0</v>
      </c>
      <c r="M287" s="4">
        <f>IFERROR(VLOOKUP(I287,FuelTypes!$A$1:$B$32,2,FALSE)*J287,0)</f>
        <v>0</v>
      </c>
      <c r="N287" s="4">
        <f t="shared" si="75"/>
        <v>0</v>
      </c>
      <c r="O287" s="4">
        <f t="shared" si="76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4"/>
        <v>0</v>
      </c>
      <c r="S287" s="4">
        <f t="shared" si="65"/>
        <v>0</v>
      </c>
      <c r="T287" s="4" t="e">
        <f t="shared" si="66"/>
        <v>#DIV/0!</v>
      </c>
      <c r="U287" s="4" t="e">
        <f t="shared" si="72"/>
        <v>#DIV/0!</v>
      </c>
      <c r="W287" s="3">
        <f>IFERROR(VLOOKUP(I287,FuelTypes!$A$2:$G$40,5,FALSE)*M287,0)</f>
        <v>0</v>
      </c>
      <c r="Y287" s="3">
        <f t="shared" si="70"/>
        <v>0</v>
      </c>
      <c r="Z287" s="3" t="e">
        <f t="shared" si="67"/>
        <v>#DIV/0!</v>
      </c>
      <c r="AB287" s="3">
        <f t="shared" si="71"/>
        <v>0</v>
      </c>
      <c r="AC287" s="3">
        <f t="shared" si="68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3"/>
        <v>0</v>
      </c>
      <c r="K288" s="4">
        <f t="shared" si="69"/>
        <v>0</v>
      </c>
      <c r="L288" s="4">
        <f t="shared" si="74"/>
        <v>0</v>
      </c>
      <c r="M288" s="4">
        <f>IFERROR(VLOOKUP(I288,FuelTypes!$A$1:$B$32,2,FALSE)*J288,0)</f>
        <v>0</v>
      </c>
      <c r="N288" s="4">
        <f t="shared" si="75"/>
        <v>0</v>
      </c>
      <c r="O288" s="4">
        <f t="shared" si="76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4"/>
        <v>0</v>
      </c>
      <c r="S288" s="4">
        <f t="shared" si="65"/>
        <v>0</v>
      </c>
      <c r="T288" s="4" t="e">
        <f t="shared" si="66"/>
        <v>#DIV/0!</v>
      </c>
      <c r="U288" s="4" t="e">
        <f t="shared" si="72"/>
        <v>#DIV/0!</v>
      </c>
      <c r="W288" s="3">
        <f>IFERROR(VLOOKUP(I288,FuelTypes!$A$2:$G$40,5,FALSE)*M288,0)</f>
        <v>0</v>
      </c>
      <c r="Y288" s="3">
        <f t="shared" si="70"/>
        <v>0</v>
      </c>
      <c r="Z288" s="3" t="e">
        <f t="shared" si="67"/>
        <v>#DIV/0!</v>
      </c>
      <c r="AB288" s="3">
        <f t="shared" si="71"/>
        <v>0</v>
      </c>
      <c r="AC288" s="3">
        <f t="shared" si="68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3"/>
        <v>0</v>
      </c>
      <c r="K289" s="4">
        <f t="shared" si="69"/>
        <v>0</v>
      </c>
      <c r="L289" s="4">
        <f t="shared" si="74"/>
        <v>0</v>
      </c>
      <c r="M289" s="4">
        <f>IFERROR(VLOOKUP(I289,FuelTypes!$A$1:$B$32,2,FALSE)*J289,0)</f>
        <v>0</v>
      </c>
      <c r="N289" s="4">
        <f t="shared" si="75"/>
        <v>0</v>
      </c>
      <c r="O289" s="4">
        <f t="shared" si="76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4"/>
        <v>0</v>
      </c>
      <c r="S289" s="4">
        <f t="shared" si="65"/>
        <v>0</v>
      </c>
      <c r="T289" s="4" t="e">
        <f t="shared" si="66"/>
        <v>#DIV/0!</v>
      </c>
      <c r="U289" s="4" t="e">
        <f t="shared" si="72"/>
        <v>#DIV/0!</v>
      </c>
      <c r="W289" s="3">
        <f>IFERROR(VLOOKUP(I289,FuelTypes!$A$2:$G$40,5,FALSE)*M289,0)</f>
        <v>0</v>
      </c>
      <c r="Y289" s="3">
        <f t="shared" si="70"/>
        <v>0</v>
      </c>
      <c r="Z289" s="3" t="e">
        <f t="shared" si="67"/>
        <v>#DIV/0!</v>
      </c>
      <c r="AB289" s="3">
        <f t="shared" si="71"/>
        <v>0</v>
      </c>
      <c r="AC289" s="3">
        <f t="shared" si="68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3"/>
        <v>0</v>
      </c>
      <c r="K290" s="4">
        <f t="shared" si="69"/>
        <v>0</v>
      </c>
      <c r="L290" s="4">
        <f t="shared" si="74"/>
        <v>0</v>
      </c>
      <c r="M290" s="4">
        <f>IFERROR(VLOOKUP(I290,FuelTypes!$A$1:$B$32,2,FALSE)*J290,0)</f>
        <v>0</v>
      </c>
      <c r="N290" s="4">
        <f t="shared" si="75"/>
        <v>0</v>
      </c>
      <c r="O290" s="4">
        <f t="shared" si="76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4"/>
        <v>0</v>
      </c>
      <c r="S290" s="4">
        <f t="shared" si="65"/>
        <v>0</v>
      </c>
      <c r="T290" s="4" t="e">
        <f t="shared" si="66"/>
        <v>#DIV/0!</v>
      </c>
      <c r="U290" s="4" t="e">
        <f t="shared" si="72"/>
        <v>#DIV/0!</v>
      </c>
      <c r="W290" s="3">
        <f>IFERROR(VLOOKUP(I290,FuelTypes!$A$2:$G$40,5,FALSE)*M290,0)</f>
        <v>0</v>
      </c>
      <c r="Y290" s="3">
        <f t="shared" si="70"/>
        <v>0</v>
      </c>
      <c r="Z290" s="3" t="e">
        <f t="shared" si="67"/>
        <v>#DIV/0!</v>
      </c>
      <c r="AB290" s="3">
        <f t="shared" si="71"/>
        <v>0</v>
      </c>
      <c r="AC290" s="3">
        <f t="shared" si="68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3"/>
        <v>0</v>
      </c>
      <c r="K291" s="4">
        <f t="shared" si="69"/>
        <v>0</v>
      </c>
      <c r="L291" s="4">
        <f t="shared" si="74"/>
        <v>0</v>
      </c>
      <c r="M291" s="4">
        <f>IFERROR(VLOOKUP(I291,FuelTypes!$A$1:$B$32,2,FALSE)*J291,0)</f>
        <v>0</v>
      </c>
      <c r="N291" s="4">
        <f t="shared" si="75"/>
        <v>0</v>
      </c>
      <c r="O291" s="4">
        <f t="shared" si="76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4"/>
        <v>0</v>
      </c>
      <c r="S291" s="4">
        <f t="shared" si="65"/>
        <v>0</v>
      </c>
      <c r="T291" s="4" t="e">
        <f t="shared" si="66"/>
        <v>#DIV/0!</v>
      </c>
      <c r="U291" s="4" t="e">
        <f t="shared" si="72"/>
        <v>#DIV/0!</v>
      </c>
      <c r="W291" s="3">
        <f>IFERROR(VLOOKUP(I291,FuelTypes!$A$2:$G$40,5,FALSE)*M291,0)</f>
        <v>0</v>
      </c>
      <c r="Y291" s="3">
        <f t="shared" si="70"/>
        <v>0</v>
      </c>
      <c r="Z291" s="3" t="e">
        <f t="shared" si="67"/>
        <v>#DIV/0!</v>
      </c>
      <c r="AB291" s="3">
        <f t="shared" si="71"/>
        <v>0</v>
      </c>
      <c r="AC291" s="3">
        <f t="shared" si="68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3"/>
        <v>0</v>
      </c>
      <c r="K292" s="4">
        <f t="shared" si="69"/>
        <v>0</v>
      </c>
      <c r="L292" s="4">
        <f t="shared" si="74"/>
        <v>0</v>
      </c>
      <c r="M292" s="4">
        <f>IFERROR(VLOOKUP(I292,FuelTypes!$A$1:$B$32,2,FALSE)*J292,0)</f>
        <v>0</v>
      </c>
      <c r="N292" s="4">
        <f t="shared" si="75"/>
        <v>0</v>
      </c>
      <c r="O292" s="4">
        <f t="shared" si="76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4"/>
        <v>0</v>
      </c>
      <c r="S292" s="4">
        <f t="shared" si="65"/>
        <v>0</v>
      </c>
      <c r="T292" s="4" t="e">
        <f t="shared" si="66"/>
        <v>#DIV/0!</v>
      </c>
      <c r="U292" s="4" t="e">
        <f t="shared" si="72"/>
        <v>#DIV/0!</v>
      </c>
      <c r="W292" s="3">
        <f>IFERROR(VLOOKUP(I292,FuelTypes!$A$2:$G$40,5,FALSE)*M292,0)</f>
        <v>0</v>
      </c>
      <c r="Y292" s="3">
        <f t="shared" si="70"/>
        <v>0</v>
      </c>
      <c r="Z292" s="3" t="e">
        <f t="shared" si="67"/>
        <v>#DIV/0!</v>
      </c>
      <c r="AB292" s="3">
        <f t="shared" si="71"/>
        <v>0</v>
      </c>
      <c r="AC292" s="3">
        <f t="shared" si="68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3"/>
        <v>0</v>
      </c>
      <c r="K293" s="4">
        <f t="shared" si="69"/>
        <v>0</v>
      </c>
      <c r="L293" s="4">
        <f t="shared" si="74"/>
        <v>0</v>
      </c>
      <c r="M293" s="4">
        <f>IFERROR(VLOOKUP(I293,FuelTypes!$A$1:$B$32,2,FALSE)*J293,0)</f>
        <v>0</v>
      </c>
      <c r="N293" s="4">
        <f t="shared" si="75"/>
        <v>0</v>
      </c>
      <c r="O293" s="4">
        <f t="shared" si="76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4"/>
        <v>0</v>
      </c>
      <c r="S293" s="4">
        <f t="shared" si="65"/>
        <v>0</v>
      </c>
      <c r="T293" s="4" t="e">
        <f t="shared" si="66"/>
        <v>#DIV/0!</v>
      </c>
      <c r="U293" s="4" t="e">
        <f t="shared" si="72"/>
        <v>#DIV/0!</v>
      </c>
      <c r="W293" s="3">
        <f>IFERROR(VLOOKUP(I293,FuelTypes!$A$2:$G$40,5,FALSE)*M293,0)</f>
        <v>0</v>
      </c>
      <c r="Y293" s="3">
        <f t="shared" si="70"/>
        <v>0</v>
      </c>
      <c r="Z293" s="3" t="e">
        <f t="shared" si="67"/>
        <v>#DIV/0!</v>
      </c>
      <c r="AB293" s="3">
        <f t="shared" si="71"/>
        <v>0</v>
      </c>
      <c r="AC293" s="3">
        <f t="shared" si="68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3"/>
        <v>0</v>
      </c>
      <c r="K294" s="4">
        <f t="shared" si="69"/>
        <v>0</v>
      </c>
      <c r="L294" s="4">
        <f t="shared" si="74"/>
        <v>0</v>
      </c>
      <c r="M294" s="4">
        <f>IFERROR(VLOOKUP(I294,FuelTypes!$A$1:$B$32,2,FALSE)*J294,0)</f>
        <v>0</v>
      </c>
      <c r="N294" s="4">
        <f t="shared" si="75"/>
        <v>0</v>
      </c>
      <c r="O294" s="4">
        <f t="shared" si="76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4"/>
        <v>0</v>
      </c>
      <c r="S294" s="4">
        <f t="shared" si="65"/>
        <v>0</v>
      </c>
      <c r="T294" s="4" t="e">
        <f t="shared" si="66"/>
        <v>#DIV/0!</v>
      </c>
      <c r="U294" s="4" t="e">
        <f t="shared" si="72"/>
        <v>#DIV/0!</v>
      </c>
      <c r="W294" s="3">
        <f>IFERROR(VLOOKUP(I294,FuelTypes!$A$2:$G$40,5,FALSE)*M294,0)</f>
        <v>0</v>
      </c>
      <c r="Y294" s="3">
        <f t="shared" si="70"/>
        <v>0</v>
      </c>
      <c r="Z294" s="3" t="e">
        <f t="shared" si="67"/>
        <v>#DIV/0!</v>
      </c>
      <c r="AB294" s="3">
        <f t="shared" si="71"/>
        <v>0</v>
      </c>
      <c r="AC294" s="3">
        <f t="shared" si="68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3"/>
        <v>0</v>
      </c>
      <c r="K295" s="4">
        <f t="shared" si="69"/>
        <v>0</v>
      </c>
      <c r="L295" s="4">
        <f t="shared" si="74"/>
        <v>0</v>
      </c>
      <c r="M295" s="4">
        <f>IFERROR(VLOOKUP(I295,FuelTypes!$A$1:$B$32,2,FALSE)*J295,0)</f>
        <v>0</v>
      </c>
      <c r="N295" s="4">
        <f t="shared" si="75"/>
        <v>0</v>
      </c>
      <c r="O295" s="4">
        <f t="shared" si="76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4"/>
        <v>0</v>
      </c>
      <c r="S295" s="4">
        <f t="shared" si="65"/>
        <v>0</v>
      </c>
      <c r="T295" s="4" t="e">
        <f t="shared" si="66"/>
        <v>#DIV/0!</v>
      </c>
      <c r="U295" s="4" t="e">
        <f t="shared" si="72"/>
        <v>#DIV/0!</v>
      </c>
      <c r="W295" s="3">
        <f>IFERROR(VLOOKUP(I295,FuelTypes!$A$2:$G$40,5,FALSE)*M295,0)</f>
        <v>0</v>
      </c>
      <c r="Y295" s="3">
        <f t="shared" si="70"/>
        <v>0</v>
      </c>
      <c r="Z295" s="3" t="e">
        <f t="shared" si="67"/>
        <v>#DIV/0!</v>
      </c>
      <c r="AB295" s="3">
        <f t="shared" si="71"/>
        <v>0</v>
      </c>
      <c r="AC295" s="3">
        <f t="shared" si="68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3"/>
        <v>0</v>
      </c>
      <c r="K296" s="4">
        <f t="shared" si="69"/>
        <v>0</v>
      </c>
      <c r="L296" s="4">
        <f t="shared" si="74"/>
        <v>0</v>
      </c>
      <c r="M296" s="4">
        <f>IFERROR(VLOOKUP(I296,FuelTypes!$A$1:$B$32,2,FALSE)*J296,0)</f>
        <v>0</v>
      </c>
      <c r="N296" s="4">
        <f t="shared" si="75"/>
        <v>0</v>
      </c>
      <c r="O296" s="4">
        <f t="shared" si="76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4"/>
        <v>0</v>
      </c>
      <c r="S296" s="4">
        <f t="shared" si="65"/>
        <v>0</v>
      </c>
      <c r="T296" s="4" t="e">
        <f t="shared" si="66"/>
        <v>#DIV/0!</v>
      </c>
      <c r="U296" s="4" t="e">
        <f t="shared" si="72"/>
        <v>#DIV/0!</v>
      </c>
      <c r="W296" s="3">
        <f>IFERROR(VLOOKUP(I296,FuelTypes!$A$2:$G$40,5,FALSE)*M296,0)</f>
        <v>0</v>
      </c>
      <c r="Y296" s="3">
        <f t="shared" si="70"/>
        <v>0</v>
      </c>
      <c r="Z296" s="3" t="e">
        <f t="shared" si="67"/>
        <v>#DIV/0!</v>
      </c>
      <c r="AB296" s="3">
        <f t="shared" si="71"/>
        <v>0</v>
      </c>
      <c r="AC296" s="3">
        <f t="shared" si="68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3"/>
        <v>0</v>
      </c>
      <c r="K297" s="4">
        <f t="shared" si="69"/>
        <v>0</v>
      </c>
      <c r="L297" s="4">
        <f t="shared" si="74"/>
        <v>0</v>
      </c>
      <c r="M297" s="4">
        <f>IFERROR(VLOOKUP(I297,FuelTypes!$A$1:$B$32,2,FALSE)*J297,0)</f>
        <v>0</v>
      </c>
      <c r="N297" s="4">
        <f t="shared" si="75"/>
        <v>0</v>
      </c>
      <c r="O297" s="4">
        <f t="shared" si="76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4"/>
        <v>0</v>
      </c>
      <c r="S297" s="4">
        <f t="shared" si="65"/>
        <v>0</v>
      </c>
      <c r="T297" s="4" t="e">
        <f t="shared" si="66"/>
        <v>#DIV/0!</v>
      </c>
      <c r="U297" s="4" t="e">
        <f t="shared" si="72"/>
        <v>#DIV/0!</v>
      </c>
      <c r="W297" s="3">
        <f>IFERROR(VLOOKUP(I297,FuelTypes!$A$2:$G$40,5,FALSE)*M297,0)</f>
        <v>0</v>
      </c>
      <c r="Y297" s="3">
        <f t="shared" si="70"/>
        <v>0</v>
      </c>
      <c r="Z297" s="3" t="e">
        <f t="shared" si="67"/>
        <v>#DIV/0!</v>
      </c>
      <c r="AB297" s="3">
        <f t="shared" si="71"/>
        <v>0</v>
      </c>
      <c r="AC297" s="3">
        <f t="shared" si="68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3"/>
        <v>0</v>
      </c>
      <c r="K298" s="4">
        <f t="shared" si="69"/>
        <v>0</v>
      </c>
      <c r="L298" s="4">
        <f t="shared" si="74"/>
        <v>0</v>
      </c>
      <c r="M298" s="4">
        <f>IFERROR(VLOOKUP(I298,FuelTypes!$A$1:$B$32,2,FALSE)*J298,0)</f>
        <v>0</v>
      </c>
      <c r="N298" s="4">
        <f t="shared" si="75"/>
        <v>0</v>
      </c>
      <c r="O298" s="4">
        <f t="shared" si="76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4"/>
        <v>0</v>
      </c>
      <c r="S298" s="4">
        <f t="shared" si="65"/>
        <v>0</v>
      </c>
      <c r="T298" s="4" t="e">
        <f t="shared" si="66"/>
        <v>#DIV/0!</v>
      </c>
      <c r="U298" s="4" t="e">
        <f t="shared" si="72"/>
        <v>#DIV/0!</v>
      </c>
      <c r="W298" s="3">
        <f>IFERROR(VLOOKUP(I298,FuelTypes!$A$2:$G$40,5,FALSE)*M298,0)</f>
        <v>0</v>
      </c>
      <c r="Y298" s="3">
        <f t="shared" si="70"/>
        <v>0</v>
      </c>
      <c r="Z298" s="3" t="e">
        <f t="shared" si="67"/>
        <v>#DIV/0!</v>
      </c>
      <c r="AB298" s="3">
        <f t="shared" si="71"/>
        <v>0</v>
      </c>
      <c r="AC298" s="3">
        <f t="shared" si="68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3"/>
        <v>0</v>
      </c>
      <c r="K299" s="4">
        <f t="shared" si="69"/>
        <v>0</v>
      </c>
      <c r="L299" s="4">
        <f t="shared" si="74"/>
        <v>0</v>
      </c>
      <c r="M299" s="4">
        <f>IFERROR(VLOOKUP(I299,FuelTypes!$A$1:$B$32,2,FALSE)*J299,0)</f>
        <v>0</v>
      </c>
      <c r="N299" s="4">
        <f t="shared" si="75"/>
        <v>0</v>
      </c>
      <c r="O299" s="4">
        <f t="shared" si="76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4"/>
        <v>0</v>
      </c>
      <c r="S299" s="4">
        <f t="shared" si="65"/>
        <v>0</v>
      </c>
      <c r="T299" s="4" t="e">
        <f t="shared" si="66"/>
        <v>#DIV/0!</v>
      </c>
      <c r="U299" s="4" t="e">
        <f t="shared" si="72"/>
        <v>#DIV/0!</v>
      </c>
      <c r="W299" s="3">
        <f>IFERROR(VLOOKUP(I299,FuelTypes!$A$2:$G$40,5,FALSE)*M299,0)</f>
        <v>0</v>
      </c>
      <c r="Y299" s="3">
        <f t="shared" si="70"/>
        <v>0</v>
      </c>
      <c r="Z299" s="3" t="e">
        <f t="shared" si="67"/>
        <v>#DIV/0!</v>
      </c>
      <c r="AB299" s="3">
        <f t="shared" si="71"/>
        <v>0</v>
      </c>
      <c r="AC299" s="3">
        <f t="shared" si="68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3"/>
        <v>0</v>
      </c>
      <c r="K300" s="4">
        <f t="shared" si="69"/>
        <v>0</v>
      </c>
      <c r="L300" s="4">
        <f t="shared" si="74"/>
        <v>0</v>
      </c>
      <c r="M300" s="4">
        <f>IFERROR(VLOOKUP(I300,FuelTypes!$A$1:$B$32,2,FALSE)*J300,0)</f>
        <v>0</v>
      </c>
      <c r="N300" s="4">
        <f t="shared" si="75"/>
        <v>0</v>
      </c>
      <c r="O300" s="4">
        <f t="shared" si="76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4"/>
        <v>0</v>
      </c>
      <c r="S300" s="4">
        <f t="shared" si="65"/>
        <v>0</v>
      </c>
      <c r="T300" s="4" t="e">
        <f t="shared" si="66"/>
        <v>#DIV/0!</v>
      </c>
      <c r="U300" s="4" t="e">
        <f t="shared" si="72"/>
        <v>#DIV/0!</v>
      </c>
      <c r="W300" s="3">
        <f>IFERROR(VLOOKUP(I300,FuelTypes!$A$2:$G$40,5,FALSE)*M300,0)</f>
        <v>0</v>
      </c>
      <c r="Y300" s="3">
        <f t="shared" si="70"/>
        <v>0</v>
      </c>
      <c r="Z300" s="3" t="e">
        <f t="shared" si="67"/>
        <v>#DIV/0!</v>
      </c>
      <c r="AB300" s="3">
        <f t="shared" si="71"/>
        <v>0</v>
      </c>
      <c r="AC300" s="3">
        <f t="shared" si="68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3"/>
        <v>0</v>
      </c>
      <c r="K301" s="4">
        <f t="shared" si="69"/>
        <v>0</v>
      </c>
      <c r="L301" s="4">
        <f t="shared" si="74"/>
        <v>0</v>
      </c>
      <c r="M301" s="4">
        <f>IFERROR(VLOOKUP(I301,FuelTypes!$A$1:$B$32,2,FALSE)*J301,0)</f>
        <v>0</v>
      </c>
      <c r="N301" s="4">
        <f t="shared" si="75"/>
        <v>0</v>
      </c>
      <c r="O301" s="4">
        <f t="shared" si="76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4"/>
        <v>0</v>
      </c>
      <c r="S301" s="4">
        <f t="shared" si="65"/>
        <v>0</v>
      </c>
      <c r="T301" s="4" t="e">
        <f t="shared" si="66"/>
        <v>#DIV/0!</v>
      </c>
      <c r="U301" s="4" t="e">
        <f t="shared" si="72"/>
        <v>#DIV/0!</v>
      </c>
      <c r="W301" s="3">
        <f>IFERROR(VLOOKUP(I301,FuelTypes!$A$2:$G$40,5,FALSE)*M301,0)</f>
        <v>0</v>
      </c>
      <c r="Y301" s="3">
        <f t="shared" si="70"/>
        <v>0</v>
      </c>
      <c r="Z301" s="3" t="e">
        <f t="shared" si="67"/>
        <v>#DIV/0!</v>
      </c>
      <c r="AB301" s="3">
        <f t="shared" si="71"/>
        <v>0</v>
      </c>
      <c r="AC301" s="3">
        <f t="shared" si="68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5" t="s">
        <v>76</v>
      </c>
      <c r="B1" s="45"/>
      <c r="C1" s="45"/>
      <c r="D1" s="45"/>
      <c r="E1" s="45"/>
      <c r="F1" s="45"/>
      <c r="G1" s="45"/>
      <c r="H1" s="12"/>
      <c r="I1" s="45" t="s">
        <v>76</v>
      </c>
      <c r="J1" s="45"/>
      <c r="K1" s="45"/>
      <c r="L1" s="45"/>
      <c r="M1" s="45"/>
      <c r="N1" s="45"/>
      <c r="O1" s="45"/>
      <c r="P1" s="12"/>
      <c r="Q1" s="45" t="s">
        <v>76</v>
      </c>
      <c r="R1" s="45"/>
      <c r="S1" s="45"/>
      <c r="T1" s="45"/>
      <c r="U1" s="45"/>
      <c r="V1" s="45"/>
      <c r="W1" s="45"/>
      <c r="X1" s="12"/>
      <c r="Y1" s="45" t="s">
        <v>76</v>
      </c>
      <c r="Z1" s="45"/>
      <c r="AA1" s="45"/>
      <c r="AB1" s="45"/>
      <c r="AC1" s="45"/>
      <c r="AD1" s="45"/>
      <c r="AE1" s="45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2">
        <f>E19</f>
        <v>0</v>
      </c>
      <c r="C20" s="43"/>
      <c r="D20" s="43"/>
      <c r="E20" s="43"/>
      <c r="F20" s="43"/>
      <c r="G20" s="44"/>
      <c r="H20" s="12"/>
      <c r="I20" s="16" t="s">
        <v>71</v>
      </c>
      <c r="J20" s="42">
        <f>M19</f>
        <v>0</v>
      </c>
      <c r="K20" s="43"/>
      <c r="L20" s="43"/>
      <c r="M20" s="43"/>
      <c r="N20" s="43"/>
      <c r="O20" s="44"/>
      <c r="P20" s="12"/>
      <c r="Q20" s="16" t="s">
        <v>71</v>
      </c>
      <c r="R20" s="42">
        <f>U19</f>
        <v>0</v>
      </c>
      <c r="S20" s="43"/>
      <c r="T20" s="43"/>
      <c r="U20" s="43"/>
      <c r="V20" s="43"/>
      <c r="W20" s="44"/>
      <c r="X20" s="12"/>
      <c r="Y20" s="16" t="s">
        <v>71</v>
      </c>
      <c r="Z20" s="42">
        <f>AC19</f>
        <v>0</v>
      </c>
      <c r="AA20" s="43"/>
      <c r="AB20" s="43"/>
      <c r="AC20" s="43"/>
      <c r="AD20" s="43"/>
      <c r="AE20" s="44"/>
      <c r="AF20" s="12"/>
    </row>
    <row r="21" spans="1:32" x14ac:dyDescent="0.25">
      <c r="A21" s="16" t="s">
        <v>75</v>
      </c>
      <c r="B21" s="42">
        <f>C19</f>
        <v>0</v>
      </c>
      <c r="C21" s="43"/>
      <c r="D21" s="43"/>
      <c r="E21" s="43"/>
      <c r="F21" s="43"/>
      <c r="G21" s="44"/>
      <c r="H21" s="12"/>
      <c r="I21" s="16" t="s">
        <v>75</v>
      </c>
      <c r="J21" s="42">
        <f>K19</f>
        <v>0</v>
      </c>
      <c r="K21" s="43"/>
      <c r="L21" s="43"/>
      <c r="M21" s="43"/>
      <c r="N21" s="43"/>
      <c r="O21" s="44"/>
      <c r="P21" s="12"/>
      <c r="Q21" s="16" t="s">
        <v>75</v>
      </c>
      <c r="R21" s="42">
        <f>S19</f>
        <v>0</v>
      </c>
      <c r="S21" s="43"/>
      <c r="T21" s="43"/>
      <c r="U21" s="43"/>
      <c r="V21" s="43"/>
      <c r="W21" s="44"/>
      <c r="X21" s="12"/>
      <c r="Y21" s="16" t="s">
        <v>75</v>
      </c>
      <c r="Z21" s="42">
        <f>AA19</f>
        <v>0</v>
      </c>
      <c r="AA21" s="43"/>
      <c r="AB21" s="43"/>
      <c r="AC21" s="43"/>
      <c r="AD21" s="43"/>
      <c r="AE21" s="44"/>
      <c r="AF21" s="12"/>
    </row>
    <row r="22" spans="1:32" x14ac:dyDescent="0.25">
      <c r="A22" s="16" t="s">
        <v>74</v>
      </c>
      <c r="B22" s="42">
        <f>IFERROR((G19/10/B20),0)</f>
        <v>0</v>
      </c>
      <c r="C22" s="43"/>
      <c r="D22" s="43"/>
      <c r="E22" s="43"/>
      <c r="F22" s="43"/>
      <c r="G22" s="44"/>
      <c r="H22" s="12"/>
      <c r="I22" s="16" t="s">
        <v>74</v>
      </c>
      <c r="J22" s="42">
        <f>IFERROR((O19/10/J20),0)</f>
        <v>0</v>
      </c>
      <c r="K22" s="43"/>
      <c r="L22" s="43"/>
      <c r="M22" s="43"/>
      <c r="N22" s="43"/>
      <c r="O22" s="44"/>
      <c r="P22" s="12"/>
      <c r="Q22" s="16" t="s">
        <v>74</v>
      </c>
      <c r="R22" s="42">
        <f>IFERROR((W19/10/R20),0)</f>
        <v>0</v>
      </c>
      <c r="S22" s="43"/>
      <c r="T22" s="43"/>
      <c r="U22" s="43"/>
      <c r="V22" s="43"/>
      <c r="W22" s="44"/>
      <c r="X22" s="12"/>
      <c r="Y22" s="16" t="s">
        <v>74</v>
      </c>
      <c r="Z22" s="42">
        <f>IFERROR((AE19/10/Z20),0)</f>
        <v>0</v>
      </c>
      <c r="AA22" s="43"/>
      <c r="AB22" s="43"/>
      <c r="AC22" s="43"/>
      <c r="AD22" s="43"/>
      <c r="AE22" s="44"/>
      <c r="AF22" s="12"/>
    </row>
    <row r="23" spans="1:32" x14ac:dyDescent="0.25">
      <c r="A23" s="16" t="s">
        <v>70</v>
      </c>
      <c r="B23" s="42">
        <f>IFERROR((9.82 * F19) * LN(B20/C19),0)</f>
        <v>0</v>
      </c>
      <c r="C23" s="43"/>
      <c r="D23" s="43"/>
      <c r="E23" s="43"/>
      <c r="F23" s="43"/>
      <c r="G23" s="44"/>
      <c r="H23" s="12"/>
      <c r="I23" s="16" t="s">
        <v>70</v>
      </c>
      <c r="J23" s="42">
        <f>IFERROR((9.82 * N19) * LN(J20/K19),0)</f>
        <v>0</v>
      </c>
      <c r="K23" s="43"/>
      <c r="L23" s="43"/>
      <c r="M23" s="43"/>
      <c r="N23" s="43"/>
      <c r="O23" s="44"/>
      <c r="P23" s="12"/>
      <c r="Q23" s="16" t="s">
        <v>70</v>
      </c>
      <c r="R23" s="42">
        <f>IFERROR((9.82 * V19) * LN(R20/S19),0)</f>
        <v>0</v>
      </c>
      <c r="S23" s="43"/>
      <c r="T23" s="43"/>
      <c r="U23" s="43"/>
      <c r="V23" s="43"/>
      <c r="W23" s="44"/>
      <c r="X23" s="12"/>
      <c r="Y23" s="16" t="s">
        <v>70</v>
      </c>
      <c r="Z23" s="42">
        <f>IFERROR((9.82 * AD19) * LN(Z20/AA19),0)</f>
        <v>0</v>
      </c>
      <c r="AA23" s="43"/>
      <c r="AB23" s="43"/>
      <c r="AC23" s="43"/>
      <c r="AD23" s="43"/>
      <c r="AE23" s="44"/>
      <c r="AF23" s="12"/>
    </row>
    <row r="24" spans="1:32" ht="15.75" thickBot="1" x14ac:dyDescent="0.3">
      <c r="A24" s="17" t="s">
        <v>72</v>
      </c>
      <c r="B24" s="39">
        <f>B23</f>
        <v>0</v>
      </c>
      <c r="C24" s="40"/>
      <c r="D24" s="40"/>
      <c r="E24" s="40"/>
      <c r="F24" s="40"/>
      <c r="G24" s="41"/>
      <c r="H24" s="12"/>
      <c r="I24" s="17" t="s">
        <v>72</v>
      </c>
      <c r="J24" s="39">
        <f>J23</f>
        <v>0</v>
      </c>
      <c r="K24" s="40"/>
      <c r="L24" s="40"/>
      <c r="M24" s="40"/>
      <c r="N24" s="40"/>
      <c r="O24" s="41"/>
      <c r="P24" s="12"/>
      <c r="Q24" s="17" t="s">
        <v>72</v>
      </c>
      <c r="R24" s="39">
        <f>R23</f>
        <v>0</v>
      </c>
      <c r="S24" s="40"/>
      <c r="T24" s="40"/>
      <c r="U24" s="40"/>
      <c r="V24" s="40"/>
      <c r="W24" s="41"/>
      <c r="X24" s="12"/>
      <c r="Y24" s="17" t="s">
        <v>72</v>
      </c>
      <c r="Z24" s="39">
        <f>Z23</f>
        <v>0</v>
      </c>
      <c r="AA24" s="40"/>
      <c r="AB24" s="40"/>
      <c r="AC24" s="40"/>
      <c r="AD24" s="40"/>
      <c r="AE24" s="41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2.9464924374999999</v>
      </c>
      <c r="D27" s="4">
        <f>IFERROR(VLOOKUP(A27,parts!$A$2:$Z$300,13,FALSE)*B27,0)</f>
        <v>8.9766162500000011</v>
      </c>
      <c r="E27" s="4">
        <f>IFERROR(VLOOKUP(A27,parts!$A$2:$Z$300,14,FALSE)*B27,0)</f>
        <v>11.923108687500001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2.9464924374999999</v>
      </c>
      <c r="D43" s="4">
        <f>SUM(D27:D41)</f>
        <v>8.9766162500000011</v>
      </c>
      <c r="E43" s="4">
        <f>SUM(E27:E41)</f>
        <v>11.923108687500001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2">
        <f>E43+B20</f>
        <v>11.923108687500001</v>
      </c>
      <c r="C44" s="43"/>
      <c r="D44" s="43"/>
      <c r="E44" s="43"/>
      <c r="F44" s="43"/>
      <c r="G44" s="44"/>
      <c r="H44" s="12"/>
      <c r="I44" s="16" t="s">
        <v>71</v>
      </c>
      <c r="J44" s="42">
        <f>M43+J20</f>
        <v>0</v>
      </c>
      <c r="K44" s="43"/>
      <c r="L44" s="43"/>
      <c r="M44" s="43"/>
      <c r="N44" s="43"/>
      <c r="O44" s="44"/>
      <c r="P44" s="12"/>
      <c r="Q44" s="16" t="s">
        <v>71</v>
      </c>
      <c r="R44" s="42">
        <f>U43+R20</f>
        <v>0</v>
      </c>
      <c r="S44" s="43"/>
      <c r="T44" s="43"/>
      <c r="U44" s="43"/>
      <c r="V44" s="43"/>
      <c r="W44" s="44"/>
      <c r="X44" s="12"/>
      <c r="Y44" s="16" t="s">
        <v>71</v>
      </c>
      <c r="Z44" s="42">
        <f>AC43+Z20</f>
        <v>0</v>
      </c>
      <c r="AA44" s="43"/>
      <c r="AB44" s="43"/>
      <c r="AC44" s="43"/>
      <c r="AD44" s="43"/>
      <c r="AE44" s="44"/>
      <c r="AF44" s="12"/>
    </row>
    <row r="45" spans="1:32" x14ac:dyDescent="0.25">
      <c r="A45" s="16" t="s">
        <v>75</v>
      </c>
      <c r="B45" s="42">
        <f>C43+B20</f>
        <v>2.9464924374999999</v>
      </c>
      <c r="C45" s="43"/>
      <c r="D45" s="43"/>
      <c r="E45" s="43"/>
      <c r="F45" s="43"/>
      <c r="G45" s="44"/>
      <c r="H45" s="12"/>
      <c r="I45" s="16" t="s">
        <v>75</v>
      </c>
      <c r="J45" s="42">
        <f>K43+J20</f>
        <v>0</v>
      </c>
      <c r="K45" s="43"/>
      <c r="L45" s="43"/>
      <c r="M45" s="43"/>
      <c r="N45" s="43"/>
      <c r="O45" s="44"/>
      <c r="P45" s="12"/>
      <c r="Q45" s="16" t="s">
        <v>75</v>
      </c>
      <c r="R45" s="42">
        <f>S43+R20</f>
        <v>0</v>
      </c>
      <c r="S45" s="43"/>
      <c r="T45" s="43"/>
      <c r="U45" s="43"/>
      <c r="V45" s="43"/>
      <c r="W45" s="44"/>
      <c r="X45" s="12"/>
      <c r="Y45" s="16" t="s">
        <v>75</v>
      </c>
      <c r="Z45" s="42">
        <f>AA43+Z20</f>
        <v>0</v>
      </c>
      <c r="AA45" s="43"/>
      <c r="AB45" s="43"/>
      <c r="AC45" s="43"/>
      <c r="AD45" s="43"/>
      <c r="AE45" s="44"/>
      <c r="AF45" s="12"/>
    </row>
    <row r="46" spans="1:32" x14ac:dyDescent="0.25">
      <c r="A46" s="16" t="s">
        <v>74</v>
      </c>
      <c r="B46" s="42">
        <f>IFERROR((G43/10/B44),0)</f>
        <v>0.56193398681538265</v>
      </c>
      <c r="C46" s="43"/>
      <c r="D46" s="43"/>
      <c r="E46" s="43"/>
      <c r="F46" s="43"/>
      <c r="G46" s="44"/>
      <c r="H46" s="12"/>
      <c r="I46" s="16" t="s">
        <v>74</v>
      </c>
      <c r="J46" s="42">
        <f>IFERROR((O43/10/J44),0)</f>
        <v>0</v>
      </c>
      <c r="K46" s="43"/>
      <c r="L46" s="43"/>
      <c r="M46" s="43"/>
      <c r="N46" s="43"/>
      <c r="O46" s="44"/>
      <c r="P46" s="12"/>
      <c r="Q46" s="16" t="s">
        <v>74</v>
      </c>
      <c r="R46" s="42">
        <f>IFERROR((W43/10/R44),0)</f>
        <v>0</v>
      </c>
      <c r="S46" s="43"/>
      <c r="T46" s="43"/>
      <c r="U46" s="43"/>
      <c r="V46" s="43"/>
      <c r="W46" s="44"/>
      <c r="X46" s="12"/>
      <c r="Y46" s="16" t="s">
        <v>74</v>
      </c>
      <c r="Z46" s="42">
        <f>IFERROR((AE43/10/Z44),0)</f>
        <v>0</v>
      </c>
      <c r="AA46" s="43"/>
      <c r="AB46" s="43"/>
      <c r="AC46" s="43"/>
      <c r="AD46" s="43"/>
      <c r="AE46" s="44"/>
      <c r="AF46" s="12"/>
    </row>
    <row r="47" spans="1:32" x14ac:dyDescent="0.25">
      <c r="A47" s="16" t="s">
        <v>70</v>
      </c>
      <c r="B47" s="42">
        <f>IFERROR((9.82 * F43) * LN(B44/B45),0)</f>
        <v>6245.7915133757406</v>
      </c>
      <c r="C47" s="43"/>
      <c r="D47" s="43"/>
      <c r="E47" s="43"/>
      <c r="F47" s="43"/>
      <c r="G47" s="44"/>
      <c r="H47" s="12"/>
      <c r="I47" s="16" t="s">
        <v>70</v>
      </c>
      <c r="J47" s="42">
        <f>IFERROR((9.82 * N43) * LN(J44/J45),0)</f>
        <v>0</v>
      </c>
      <c r="K47" s="43"/>
      <c r="L47" s="43"/>
      <c r="M47" s="43"/>
      <c r="N47" s="43"/>
      <c r="O47" s="44"/>
      <c r="P47" s="12"/>
      <c r="Q47" s="16" t="s">
        <v>70</v>
      </c>
      <c r="R47" s="42">
        <f>IFERROR((9.82 * V43) * LN(R44/R45),0)</f>
        <v>0</v>
      </c>
      <c r="S47" s="43"/>
      <c r="T47" s="43"/>
      <c r="U47" s="43"/>
      <c r="V47" s="43"/>
      <c r="W47" s="44"/>
      <c r="X47" s="12"/>
      <c r="Y47" s="16" t="s">
        <v>70</v>
      </c>
      <c r="Z47" s="42">
        <f>IFERROR((9.82 * AD43) * LN(Z44/Z45),0)</f>
        <v>0</v>
      </c>
      <c r="AA47" s="43"/>
      <c r="AB47" s="43"/>
      <c r="AC47" s="43"/>
      <c r="AD47" s="43"/>
      <c r="AE47" s="44"/>
      <c r="AF47" s="12"/>
    </row>
    <row r="48" spans="1:32" ht="15.75" thickBot="1" x14ac:dyDescent="0.3">
      <c r="A48" s="17" t="s">
        <v>72</v>
      </c>
      <c r="B48" s="39">
        <f>B47+B24</f>
        <v>6245.7915133757406</v>
      </c>
      <c r="C48" s="40"/>
      <c r="D48" s="40"/>
      <c r="E48" s="40"/>
      <c r="F48" s="40"/>
      <c r="G48" s="41"/>
      <c r="H48" s="12"/>
      <c r="I48" s="17" t="s">
        <v>72</v>
      </c>
      <c r="J48" s="39">
        <f>J47+J24</f>
        <v>0</v>
      </c>
      <c r="K48" s="40"/>
      <c r="L48" s="40"/>
      <c r="M48" s="40"/>
      <c r="N48" s="40"/>
      <c r="O48" s="41"/>
      <c r="P48" s="12"/>
      <c r="Q48" s="17" t="s">
        <v>72</v>
      </c>
      <c r="R48" s="39">
        <f>R47+R24</f>
        <v>0</v>
      </c>
      <c r="S48" s="40"/>
      <c r="T48" s="40"/>
      <c r="U48" s="40"/>
      <c r="V48" s="40"/>
      <c r="W48" s="41"/>
      <c r="X48" s="12"/>
      <c r="Y48" s="17" t="s">
        <v>72</v>
      </c>
      <c r="Z48" s="39">
        <f>Z47+Z24</f>
        <v>0</v>
      </c>
      <c r="AA48" s="40"/>
      <c r="AB48" s="40"/>
      <c r="AC48" s="40"/>
      <c r="AD48" s="40"/>
      <c r="AE48" s="41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2">
        <f>E67+B44</f>
        <v>11.923108687500001</v>
      </c>
      <c r="C68" s="43"/>
      <c r="D68" s="43"/>
      <c r="E68" s="43"/>
      <c r="F68" s="43"/>
      <c r="G68" s="44"/>
      <c r="H68" s="12"/>
      <c r="I68" s="16" t="s">
        <v>71</v>
      </c>
      <c r="J68" s="42">
        <f>M67+J44</f>
        <v>0</v>
      </c>
      <c r="K68" s="43"/>
      <c r="L68" s="43"/>
      <c r="M68" s="43"/>
      <c r="N68" s="43"/>
      <c r="O68" s="44"/>
      <c r="P68" s="12"/>
      <c r="Q68" s="16" t="s">
        <v>71</v>
      </c>
      <c r="R68" s="42">
        <f>U67+R44</f>
        <v>0</v>
      </c>
      <c r="S68" s="43"/>
      <c r="T68" s="43"/>
      <c r="U68" s="43"/>
      <c r="V68" s="43"/>
      <c r="W68" s="44"/>
      <c r="X68" s="12"/>
      <c r="Y68" s="16" t="s">
        <v>71</v>
      </c>
      <c r="Z68" s="42">
        <f>AC67+Z44</f>
        <v>0</v>
      </c>
      <c r="AA68" s="43"/>
      <c r="AB68" s="43"/>
      <c r="AC68" s="43"/>
      <c r="AD68" s="43"/>
      <c r="AE68" s="44"/>
      <c r="AF68" s="12"/>
    </row>
    <row r="69" spans="1:32" x14ac:dyDescent="0.25">
      <c r="A69" s="16" t="s">
        <v>75</v>
      </c>
      <c r="B69" s="42">
        <f>C67+B44</f>
        <v>11.923108687500001</v>
      </c>
      <c r="C69" s="43"/>
      <c r="D69" s="43"/>
      <c r="E69" s="43"/>
      <c r="F69" s="43"/>
      <c r="G69" s="44"/>
      <c r="H69" s="12"/>
      <c r="I69" s="16" t="s">
        <v>75</v>
      </c>
      <c r="J69" s="42">
        <f>K67+J44</f>
        <v>0</v>
      </c>
      <c r="K69" s="43"/>
      <c r="L69" s="43"/>
      <c r="M69" s="43"/>
      <c r="N69" s="43"/>
      <c r="O69" s="44"/>
      <c r="P69" s="12"/>
      <c r="Q69" s="16" t="s">
        <v>75</v>
      </c>
      <c r="R69" s="42">
        <f>S67+R44</f>
        <v>0</v>
      </c>
      <c r="S69" s="43"/>
      <c r="T69" s="43"/>
      <c r="U69" s="43"/>
      <c r="V69" s="43"/>
      <c r="W69" s="44"/>
      <c r="X69" s="12"/>
      <c r="Y69" s="16" t="s">
        <v>75</v>
      </c>
      <c r="Z69" s="42">
        <f>AA67+Z44</f>
        <v>0</v>
      </c>
      <c r="AA69" s="43"/>
      <c r="AB69" s="43"/>
      <c r="AC69" s="43"/>
      <c r="AD69" s="43"/>
      <c r="AE69" s="44"/>
      <c r="AF69" s="12"/>
    </row>
    <row r="70" spans="1:32" x14ac:dyDescent="0.25">
      <c r="A70" s="16" t="s">
        <v>74</v>
      </c>
      <c r="B70" s="42">
        <f>IFERROR((G67/10/B68),0)</f>
        <v>0</v>
      </c>
      <c r="C70" s="43"/>
      <c r="D70" s="43"/>
      <c r="E70" s="43"/>
      <c r="F70" s="43"/>
      <c r="G70" s="44"/>
      <c r="H70" s="12"/>
      <c r="I70" s="16" t="s">
        <v>74</v>
      </c>
      <c r="J70" s="42">
        <f>IFERROR((O67/10/J68),0)</f>
        <v>0</v>
      </c>
      <c r="K70" s="43"/>
      <c r="L70" s="43"/>
      <c r="M70" s="43"/>
      <c r="N70" s="43"/>
      <c r="O70" s="44"/>
      <c r="P70" s="12"/>
      <c r="Q70" s="16" t="s">
        <v>74</v>
      </c>
      <c r="R70" s="42">
        <f>IFERROR((W67/10/R68),0)</f>
        <v>0</v>
      </c>
      <c r="S70" s="43"/>
      <c r="T70" s="43"/>
      <c r="U70" s="43"/>
      <c r="V70" s="43"/>
      <c r="W70" s="44"/>
      <c r="X70" s="12"/>
      <c r="Y70" s="16" t="s">
        <v>74</v>
      </c>
      <c r="Z70" s="42">
        <f>IFERROR((AE67/10/Z68),0)</f>
        <v>0</v>
      </c>
      <c r="AA70" s="43"/>
      <c r="AB70" s="43"/>
      <c r="AC70" s="43"/>
      <c r="AD70" s="43"/>
      <c r="AE70" s="44"/>
      <c r="AF70" s="12"/>
    </row>
    <row r="71" spans="1:32" x14ac:dyDescent="0.25">
      <c r="A71" s="16" t="s">
        <v>70</v>
      </c>
      <c r="B71" s="42">
        <f>IFERROR((9.82 * F67) * LN(B68/B69),0)</f>
        <v>0</v>
      </c>
      <c r="C71" s="43"/>
      <c r="D71" s="43"/>
      <c r="E71" s="43"/>
      <c r="F71" s="43"/>
      <c r="G71" s="44"/>
      <c r="H71" s="12"/>
      <c r="I71" s="16" t="s">
        <v>70</v>
      </c>
      <c r="J71" s="42">
        <f>IFERROR((9.82 * N67) * LN(J68/J69),0)</f>
        <v>0</v>
      </c>
      <c r="K71" s="43"/>
      <c r="L71" s="43"/>
      <c r="M71" s="43"/>
      <c r="N71" s="43"/>
      <c r="O71" s="44"/>
      <c r="P71" s="12"/>
      <c r="Q71" s="16" t="s">
        <v>70</v>
      </c>
      <c r="R71" s="42">
        <f>IFERROR((9.82 * V67) * LN(R68/R69),0)</f>
        <v>0</v>
      </c>
      <c r="S71" s="43"/>
      <c r="T71" s="43"/>
      <c r="U71" s="43"/>
      <c r="V71" s="43"/>
      <c r="W71" s="44"/>
      <c r="X71" s="12"/>
      <c r="Y71" s="16" t="s">
        <v>70</v>
      </c>
      <c r="Z71" s="42">
        <f>IFERROR((9.82 * AD67) * LN(Z68/Z69),0)</f>
        <v>0</v>
      </c>
      <c r="AA71" s="43"/>
      <c r="AB71" s="43"/>
      <c r="AC71" s="43"/>
      <c r="AD71" s="43"/>
      <c r="AE71" s="44"/>
      <c r="AF71" s="12"/>
    </row>
    <row r="72" spans="1:32" ht="15.75" thickBot="1" x14ac:dyDescent="0.3">
      <c r="A72" s="17" t="s">
        <v>72</v>
      </c>
      <c r="B72" s="39">
        <f>B71+B48</f>
        <v>6245.7915133757406</v>
      </c>
      <c r="C72" s="40"/>
      <c r="D72" s="40"/>
      <c r="E72" s="40"/>
      <c r="F72" s="40"/>
      <c r="G72" s="41"/>
      <c r="H72" s="12"/>
      <c r="I72" s="17" t="s">
        <v>72</v>
      </c>
      <c r="J72" s="39">
        <f>J71+J48</f>
        <v>0</v>
      </c>
      <c r="K72" s="40"/>
      <c r="L72" s="40"/>
      <c r="M72" s="40"/>
      <c r="N72" s="40"/>
      <c r="O72" s="41"/>
      <c r="P72" s="12"/>
      <c r="Q72" s="17" t="s">
        <v>72</v>
      </c>
      <c r="R72" s="39">
        <f>R71+R48</f>
        <v>0</v>
      </c>
      <c r="S72" s="40"/>
      <c r="T72" s="40"/>
      <c r="U72" s="40"/>
      <c r="V72" s="40"/>
      <c r="W72" s="41"/>
      <c r="X72" s="12"/>
      <c r="Y72" s="17" t="s">
        <v>72</v>
      </c>
      <c r="Z72" s="39">
        <f>Z71+Z48</f>
        <v>0</v>
      </c>
      <c r="AA72" s="40"/>
      <c r="AB72" s="40"/>
      <c r="AC72" s="40"/>
      <c r="AD72" s="40"/>
      <c r="AE72" s="41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2">
        <f>E91+B68</f>
        <v>11.923108687500001</v>
      </c>
      <c r="C92" s="43"/>
      <c r="D92" s="43"/>
      <c r="E92" s="43"/>
      <c r="F92" s="43"/>
      <c r="G92" s="44"/>
      <c r="H92" s="12"/>
      <c r="I92" s="16" t="s">
        <v>71</v>
      </c>
      <c r="J92" s="42">
        <f>M91+J68</f>
        <v>0</v>
      </c>
      <c r="K92" s="43"/>
      <c r="L92" s="43"/>
      <c r="M92" s="43"/>
      <c r="N92" s="43"/>
      <c r="O92" s="44"/>
      <c r="P92" s="12"/>
      <c r="Q92" s="16" t="s">
        <v>71</v>
      </c>
      <c r="R92" s="42">
        <f>U91+R68</f>
        <v>0</v>
      </c>
      <c r="S92" s="43"/>
      <c r="T92" s="43"/>
      <c r="U92" s="43"/>
      <c r="V92" s="43"/>
      <c r="W92" s="44"/>
      <c r="X92" s="12"/>
      <c r="Y92" s="16" t="s">
        <v>71</v>
      </c>
      <c r="Z92" s="42">
        <f>AC91+Z68</f>
        <v>0</v>
      </c>
      <c r="AA92" s="43"/>
      <c r="AB92" s="43"/>
      <c r="AC92" s="43"/>
      <c r="AD92" s="43"/>
      <c r="AE92" s="44"/>
      <c r="AF92" s="12"/>
    </row>
    <row r="93" spans="1:32" x14ac:dyDescent="0.25">
      <c r="A93" s="16" t="s">
        <v>75</v>
      </c>
      <c r="B93" s="42">
        <f>C91+B68</f>
        <v>11.923108687500001</v>
      </c>
      <c r="C93" s="43"/>
      <c r="D93" s="43"/>
      <c r="E93" s="43"/>
      <c r="F93" s="43"/>
      <c r="G93" s="44"/>
      <c r="H93" s="12"/>
      <c r="I93" s="16" t="s">
        <v>75</v>
      </c>
      <c r="J93" s="42">
        <f>K91+J68</f>
        <v>0</v>
      </c>
      <c r="K93" s="43"/>
      <c r="L93" s="43"/>
      <c r="M93" s="43"/>
      <c r="N93" s="43"/>
      <c r="O93" s="44"/>
      <c r="P93" s="12"/>
      <c r="Q93" s="16" t="s">
        <v>75</v>
      </c>
      <c r="R93" s="42">
        <f>S91+R68</f>
        <v>0</v>
      </c>
      <c r="S93" s="43"/>
      <c r="T93" s="43"/>
      <c r="U93" s="43"/>
      <c r="V93" s="43"/>
      <c r="W93" s="44"/>
      <c r="X93" s="12"/>
      <c r="Y93" s="16" t="s">
        <v>75</v>
      </c>
      <c r="Z93" s="42">
        <f>AA91+Z68</f>
        <v>0</v>
      </c>
      <c r="AA93" s="43"/>
      <c r="AB93" s="43"/>
      <c r="AC93" s="43"/>
      <c r="AD93" s="43"/>
      <c r="AE93" s="44"/>
      <c r="AF93" s="12"/>
    </row>
    <row r="94" spans="1:32" x14ac:dyDescent="0.25">
      <c r="A94" s="16" t="s">
        <v>74</v>
      </c>
      <c r="B94" s="42">
        <f>IFERROR((G91/10/B92),0)</f>
        <v>0</v>
      </c>
      <c r="C94" s="43"/>
      <c r="D94" s="43"/>
      <c r="E94" s="43"/>
      <c r="F94" s="43"/>
      <c r="G94" s="44"/>
      <c r="H94" s="12"/>
      <c r="I94" s="16" t="s">
        <v>74</v>
      </c>
      <c r="J94" s="42">
        <f>IFERROR((O91/10/J92),0)</f>
        <v>0</v>
      </c>
      <c r="K94" s="43"/>
      <c r="L94" s="43"/>
      <c r="M94" s="43"/>
      <c r="N94" s="43"/>
      <c r="O94" s="44"/>
      <c r="P94" s="12"/>
      <c r="Q94" s="16" t="s">
        <v>74</v>
      </c>
      <c r="R94" s="42">
        <f>IFERROR((W91/10/R92),0)</f>
        <v>0</v>
      </c>
      <c r="S94" s="43"/>
      <c r="T94" s="43"/>
      <c r="U94" s="43"/>
      <c r="V94" s="43"/>
      <c r="W94" s="44"/>
      <c r="X94" s="12"/>
      <c r="Y94" s="16" t="s">
        <v>74</v>
      </c>
      <c r="Z94" s="42">
        <f>IFERROR((AE91/10/Z92),0)</f>
        <v>0</v>
      </c>
      <c r="AA94" s="43"/>
      <c r="AB94" s="43"/>
      <c r="AC94" s="43"/>
      <c r="AD94" s="43"/>
      <c r="AE94" s="44"/>
      <c r="AF94" s="12"/>
    </row>
    <row r="95" spans="1:32" x14ac:dyDescent="0.25">
      <c r="A95" s="16" t="s">
        <v>70</v>
      </c>
      <c r="B95" s="42">
        <f>IFERROR((9.82 * F91) * LN(B92/B93),0)</f>
        <v>0</v>
      </c>
      <c r="C95" s="43"/>
      <c r="D95" s="43"/>
      <c r="E95" s="43"/>
      <c r="F95" s="43"/>
      <c r="G95" s="44"/>
      <c r="H95" s="12"/>
      <c r="I95" s="16" t="s">
        <v>70</v>
      </c>
      <c r="J95" s="42">
        <f>IFERROR((9.82 * N91) * LN(J92/J93),0)</f>
        <v>0</v>
      </c>
      <c r="K95" s="43"/>
      <c r="L95" s="43"/>
      <c r="M95" s="43"/>
      <c r="N95" s="43"/>
      <c r="O95" s="44"/>
      <c r="P95" s="12"/>
      <c r="Q95" s="16" t="s">
        <v>70</v>
      </c>
      <c r="R95" s="42">
        <f>IFERROR((9.82 * V91) * LN(R92/R93),0)</f>
        <v>0</v>
      </c>
      <c r="S95" s="43"/>
      <c r="T95" s="43"/>
      <c r="U95" s="43"/>
      <c r="V95" s="43"/>
      <c r="W95" s="44"/>
      <c r="X95" s="12"/>
      <c r="Y95" s="16" t="s">
        <v>70</v>
      </c>
      <c r="Z95" s="42">
        <f>IFERROR((9.82 * AD91) * LN(Z92/Z93),0)</f>
        <v>0</v>
      </c>
      <c r="AA95" s="43"/>
      <c r="AB95" s="43"/>
      <c r="AC95" s="43"/>
      <c r="AD95" s="43"/>
      <c r="AE95" s="44"/>
      <c r="AF95" s="12"/>
    </row>
    <row r="96" spans="1:32" ht="15.75" thickBot="1" x14ac:dyDescent="0.3">
      <c r="A96" s="17" t="s">
        <v>72</v>
      </c>
      <c r="B96" s="39">
        <f>B95+B72</f>
        <v>6245.7915133757406</v>
      </c>
      <c r="C96" s="40"/>
      <c r="D96" s="40"/>
      <c r="E96" s="40"/>
      <c r="F96" s="40"/>
      <c r="G96" s="41"/>
      <c r="H96" s="12"/>
      <c r="I96" s="17" t="s">
        <v>72</v>
      </c>
      <c r="J96" s="39">
        <f>J95+J72</f>
        <v>0</v>
      </c>
      <c r="K96" s="40"/>
      <c r="L96" s="40"/>
      <c r="M96" s="40"/>
      <c r="N96" s="40"/>
      <c r="O96" s="41"/>
      <c r="P96" s="12"/>
      <c r="Q96" s="17" t="s">
        <v>72</v>
      </c>
      <c r="R96" s="39">
        <f>R95+R72</f>
        <v>0</v>
      </c>
      <c r="S96" s="40"/>
      <c r="T96" s="40"/>
      <c r="U96" s="40"/>
      <c r="V96" s="40"/>
      <c r="W96" s="41"/>
      <c r="X96" s="12"/>
      <c r="Y96" s="17" t="s">
        <v>72</v>
      </c>
      <c r="Z96" s="39">
        <f>Z95+Z72</f>
        <v>0</v>
      </c>
      <c r="AA96" s="40"/>
      <c r="AB96" s="40"/>
      <c r="AC96" s="40"/>
      <c r="AD96" s="40"/>
      <c r="AE96" s="41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2">
        <f>E115+B92</f>
        <v>11.923108687500001</v>
      </c>
      <c r="C116" s="43"/>
      <c r="D116" s="43"/>
      <c r="E116" s="43"/>
      <c r="F116" s="43"/>
      <c r="G116" s="44"/>
      <c r="H116" s="12"/>
      <c r="I116" s="16" t="s">
        <v>71</v>
      </c>
      <c r="J116" s="42">
        <f>M115+J92</f>
        <v>0</v>
      </c>
      <c r="K116" s="43"/>
      <c r="L116" s="43"/>
      <c r="M116" s="43"/>
      <c r="N116" s="43"/>
      <c r="O116" s="44"/>
      <c r="P116" s="12"/>
      <c r="Q116" s="16" t="s">
        <v>71</v>
      </c>
      <c r="R116" s="42">
        <f>U115+R92</f>
        <v>0</v>
      </c>
      <c r="S116" s="43"/>
      <c r="T116" s="43"/>
      <c r="U116" s="43"/>
      <c r="V116" s="43"/>
      <c r="W116" s="44"/>
      <c r="X116" s="12"/>
      <c r="Y116" s="16" t="s">
        <v>71</v>
      </c>
      <c r="Z116" s="42">
        <f>AC115+Z92</f>
        <v>0</v>
      </c>
      <c r="AA116" s="43"/>
      <c r="AB116" s="43"/>
      <c r="AC116" s="43"/>
      <c r="AD116" s="43"/>
      <c r="AE116" s="44"/>
      <c r="AF116" s="12"/>
    </row>
    <row r="117" spans="1:32" x14ac:dyDescent="0.25">
      <c r="A117" s="16" t="s">
        <v>75</v>
      </c>
      <c r="B117" s="42">
        <f>C115+B92</f>
        <v>11.923108687500001</v>
      </c>
      <c r="C117" s="43"/>
      <c r="D117" s="43"/>
      <c r="E117" s="43"/>
      <c r="F117" s="43"/>
      <c r="G117" s="44"/>
      <c r="H117" s="12"/>
      <c r="I117" s="16" t="s">
        <v>75</v>
      </c>
      <c r="J117" s="42">
        <f>K115+J92</f>
        <v>0</v>
      </c>
      <c r="K117" s="43"/>
      <c r="L117" s="43"/>
      <c r="M117" s="43"/>
      <c r="N117" s="43"/>
      <c r="O117" s="44"/>
      <c r="P117" s="12"/>
      <c r="Q117" s="16" t="s">
        <v>75</v>
      </c>
      <c r="R117" s="42">
        <f>S115+R92</f>
        <v>0</v>
      </c>
      <c r="S117" s="43"/>
      <c r="T117" s="43"/>
      <c r="U117" s="43"/>
      <c r="V117" s="43"/>
      <c r="W117" s="44"/>
      <c r="X117" s="12"/>
      <c r="Y117" s="16" t="s">
        <v>75</v>
      </c>
      <c r="Z117" s="42">
        <f>AA115+Z92</f>
        <v>0</v>
      </c>
      <c r="AA117" s="43"/>
      <c r="AB117" s="43"/>
      <c r="AC117" s="43"/>
      <c r="AD117" s="43"/>
      <c r="AE117" s="44"/>
      <c r="AF117" s="12"/>
    </row>
    <row r="118" spans="1:32" x14ac:dyDescent="0.25">
      <c r="A118" s="16" t="s">
        <v>74</v>
      </c>
      <c r="B118" s="42">
        <f>IFERROR((G115/10/B116),0)</f>
        <v>0</v>
      </c>
      <c r="C118" s="43"/>
      <c r="D118" s="43"/>
      <c r="E118" s="43"/>
      <c r="F118" s="43"/>
      <c r="G118" s="44"/>
      <c r="H118" s="12"/>
      <c r="I118" s="16" t="s">
        <v>74</v>
      </c>
      <c r="J118" s="42">
        <f>IFERROR((O115/10/J116),0)</f>
        <v>0</v>
      </c>
      <c r="K118" s="43"/>
      <c r="L118" s="43"/>
      <c r="M118" s="43"/>
      <c r="N118" s="43"/>
      <c r="O118" s="44"/>
      <c r="P118" s="12"/>
      <c r="Q118" s="16" t="s">
        <v>74</v>
      </c>
      <c r="R118" s="42">
        <f>IFERROR((W115/10/R116),0)</f>
        <v>0</v>
      </c>
      <c r="S118" s="43"/>
      <c r="T118" s="43"/>
      <c r="U118" s="43"/>
      <c r="V118" s="43"/>
      <c r="W118" s="44"/>
      <c r="X118" s="12"/>
      <c r="Y118" s="16" t="s">
        <v>74</v>
      </c>
      <c r="Z118" s="42">
        <f>IFERROR((AE115/10/Z116),0)</f>
        <v>0</v>
      </c>
      <c r="AA118" s="43"/>
      <c r="AB118" s="43"/>
      <c r="AC118" s="43"/>
      <c r="AD118" s="43"/>
      <c r="AE118" s="44"/>
      <c r="AF118" s="12"/>
    </row>
    <row r="119" spans="1:32" x14ac:dyDescent="0.25">
      <c r="A119" s="16" t="s">
        <v>70</v>
      </c>
      <c r="B119" s="42">
        <f>IFERROR((9.82 * F115) * LN(B116/B117),0)</f>
        <v>0</v>
      </c>
      <c r="C119" s="43"/>
      <c r="D119" s="43"/>
      <c r="E119" s="43"/>
      <c r="F119" s="43"/>
      <c r="G119" s="44"/>
      <c r="H119" s="12"/>
      <c r="I119" s="16" t="s">
        <v>70</v>
      </c>
      <c r="J119" s="42">
        <f>IFERROR((9.82 * N115) * LN(J116/J117),0)</f>
        <v>0</v>
      </c>
      <c r="K119" s="43"/>
      <c r="L119" s="43"/>
      <c r="M119" s="43"/>
      <c r="N119" s="43"/>
      <c r="O119" s="44"/>
      <c r="P119" s="12"/>
      <c r="Q119" s="16" t="s">
        <v>70</v>
      </c>
      <c r="R119" s="42">
        <f>IFERROR((9.82 * V115) * LN(R116/R117),0)</f>
        <v>0</v>
      </c>
      <c r="S119" s="43"/>
      <c r="T119" s="43"/>
      <c r="U119" s="43"/>
      <c r="V119" s="43"/>
      <c r="W119" s="44"/>
      <c r="X119" s="12"/>
      <c r="Y119" s="16" t="s">
        <v>70</v>
      </c>
      <c r="Z119" s="42">
        <f>IFERROR((9.82 * AD115) * LN(Z116/Z117),0)</f>
        <v>0</v>
      </c>
      <c r="AA119" s="43"/>
      <c r="AB119" s="43"/>
      <c r="AC119" s="43"/>
      <c r="AD119" s="43"/>
      <c r="AE119" s="44"/>
      <c r="AF119" s="12"/>
    </row>
    <row r="120" spans="1:32" ht="15.75" thickBot="1" x14ac:dyDescent="0.3">
      <c r="A120" s="17" t="s">
        <v>72</v>
      </c>
      <c r="B120" s="39">
        <f>B119+B96</f>
        <v>6245.7915133757406</v>
      </c>
      <c r="C120" s="40"/>
      <c r="D120" s="40"/>
      <c r="E120" s="40"/>
      <c r="F120" s="40"/>
      <c r="G120" s="41"/>
      <c r="H120" s="12"/>
      <c r="I120" s="17" t="s">
        <v>72</v>
      </c>
      <c r="J120" s="39">
        <f>J119+J96</f>
        <v>0</v>
      </c>
      <c r="K120" s="40"/>
      <c r="L120" s="40"/>
      <c r="M120" s="40"/>
      <c r="N120" s="40"/>
      <c r="O120" s="41"/>
      <c r="P120" s="12"/>
      <c r="Q120" s="17" t="s">
        <v>72</v>
      </c>
      <c r="R120" s="39">
        <f>R119+R96</f>
        <v>0</v>
      </c>
      <c r="S120" s="40"/>
      <c r="T120" s="40"/>
      <c r="U120" s="40"/>
      <c r="V120" s="40"/>
      <c r="W120" s="41"/>
      <c r="X120" s="12"/>
      <c r="Y120" s="17" t="s">
        <v>72</v>
      </c>
      <c r="Z120" s="39">
        <f>Z119+Z96</f>
        <v>0</v>
      </c>
      <c r="AA120" s="40"/>
      <c r="AB120" s="40"/>
      <c r="AC120" s="40"/>
      <c r="AD120" s="40"/>
      <c r="AE120" s="41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6" t="s">
        <v>118</v>
      </c>
      <c r="B122" s="47"/>
      <c r="C122" s="47"/>
      <c r="D122" s="47"/>
      <c r="E122" s="47"/>
      <c r="F122" s="47"/>
      <c r="G122" s="48"/>
      <c r="H122" s="12"/>
      <c r="I122" s="46" t="s">
        <v>118</v>
      </c>
      <c r="J122" s="47"/>
      <c r="K122" s="47"/>
      <c r="L122" s="47"/>
      <c r="M122" s="47"/>
      <c r="N122" s="47"/>
      <c r="O122" s="48"/>
      <c r="P122" s="12"/>
      <c r="Q122" s="46" t="s">
        <v>118</v>
      </c>
      <c r="R122" s="47"/>
      <c r="S122" s="47"/>
      <c r="T122" s="47"/>
      <c r="U122" s="47"/>
      <c r="V122" s="47"/>
      <c r="W122" s="48"/>
      <c r="X122" s="12"/>
      <c r="Y122" s="46" t="s">
        <v>118</v>
      </c>
      <c r="Z122" s="47"/>
      <c r="AA122" s="47"/>
      <c r="AB122" s="47"/>
      <c r="AC122" s="47"/>
      <c r="AD122" s="47"/>
      <c r="AE122" s="48"/>
      <c r="AF122" s="12"/>
    </row>
    <row r="123" spans="1:32" x14ac:dyDescent="0.25">
      <c r="A123" s="51" t="s">
        <v>73</v>
      </c>
      <c r="B123" s="51"/>
      <c r="C123" s="51"/>
      <c r="D123" s="50">
        <f>B115</f>
        <v>3</v>
      </c>
      <c r="E123" s="50"/>
      <c r="F123" s="50"/>
      <c r="G123" s="50"/>
      <c r="H123" s="12"/>
      <c r="I123" s="51" t="s">
        <v>73</v>
      </c>
      <c r="J123" s="51"/>
      <c r="K123" s="51"/>
      <c r="L123" s="50">
        <f>J115</f>
        <v>0</v>
      </c>
      <c r="M123" s="50"/>
      <c r="N123" s="50"/>
      <c r="O123" s="50"/>
      <c r="P123" s="12"/>
      <c r="Q123" s="51" t="s">
        <v>73</v>
      </c>
      <c r="R123" s="51"/>
      <c r="S123" s="51"/>
      <c r="T123" s="50">
        <f>R115</f>
        <v>0</v>
      </c>
      <c r="U123" s="50"/>
      <c r="V123" s="50"/>
      <c r="W123" s="50"/>
      <c r="X123" s="12"/>
      <c r="Y123" s="51" t="s">
        <v>73</v>
      </c>
      <c r="Z123" s="51"/>
      <c r="AA123" s="51"/>
      <c r="AB123" s="50">
        <f>Z115</f>
        <v>0</v>
      </c>
      <c r="AC123" s="50"/>
      <c r="AD123" s="50"/>
      <c r="AE123" s="50"/>
      <c r="AF123" s="12"/>
    </row>
    <row r="124" spans="1:32" x14ac:dyDescent="0.25">
      <c r="A124" s="52" t="s">
        <v>2</v>
      </c>
      <c r="B124" s="52"/>
      <c r="C124" s="52"/>
      <c r="D124" s="49">
        <f>B116</f>
        <v>11.923108687500001</v>
      </c>
      <c r="E124" s="49"/>
      <c r="F124" s="49"/>
      <c r="G124" s="49"/>
      <c r="H124" s="12"/>
      <c r="I124" s="52" t="s">
        <v>2</v>
      </c>
      <c r="J124" s="52"/>
      <c r="K124" s="52"/>
      <c r="L124" s="49">
        <f>J116</f>
        <v>0</v>
      </c>
      <c r="M124" s="49"/>
      <c r="N124" s="49"/>
      <c r="O124" s="49"/>
      <c r="P124" s="12"/>
      <c r="Q124" s="52" t="s">
        <v>2</v>
      </c>
      <c r="R124" s="52"/>
      <c r="S124" s="52"/>
      <c r="T124" s="49">
        <f>R116</f>
        <v>0</v>
      </c>
      <c r="U124" s="49"/>
      <c r="V124" s="49"/>
      <c r="W124" s="49"/>
      <c r="X124" s="12"/>
      <c r="Y124" s="52" t="s">
        <v>2</v>
      </c>
      <c r="Z124" s="52"/>
      <c r="AA124" s="52"/>
      <c r="AB124" s="49">
        <f>Z116</f>
        <v>0</v>
      </c>
      <c r="AC124" s="49"/>
      <c r="AD124" s="49"/>
      <c r="AE124" s="49"/>
      <c r="AF124" s="12"/>
    </row>
    <row r="125" spans="1:32" x14ac:dyDescent="0.25">
      <c r="A125" s="52" t="s">
        <v>4</v>
      </c>
      <c r="B125" s="52"/>
      <c r="C125" s="52"/>
      <c r="D125" s="49">
        <f>D115+D91+D67+D43+D19</f>
        <v>8.9766162500000011</v>
      </c>
      <c r="E125" s="49"/>
      <c r="F125" s="49"/>
      <c r="G125" s="49"/>
      <c r="H125" s="12"/>
      <c r="I125" s="52" t="s">
        <v>4</v>
      </c>
      <c r="J125" s="52"/>
      <c r="K125" s="52"/>
      <c r="L125" s="49">
        <f>L115+L91+L67+L43+L19</f>
        <v>0</v>
      </c>
      <c r="M125" s="49"/>
      <c r="N125" s="49"/>
      <c r="O125" s="49"/>
      <c r="P125" s="12"/>
      <c r="Q125" s="52" t="s">
        <v>4</v>
      </c>
      <c r="R125" s="52"/>
      <c r="S125" s="52"/>
      <c r="T125" s="49">
        <f>T115+T91+T67+T43+T19</f>
        <v>0</v>
      </c>
      <c r="U125" s="49"/>
      <c r="V125" s="49"/>
      <c r="W125" s="49"/>
      <c r="X125" s="12"/>
      <c r="Y125" s="52" t="s">
        <v>4</v>
      </c>
      <c r="Z125" s="52"/>
      <c r="AA125" s="52"/>
      <c r="AB125" s="49">
        <f>AB115+AB91+AB67+AB43+AB19</f>
        <v>0</v>
      </c>
      <c r="AC125" s="49"/>
      <c r="AD125" s="49"/>
      <c r="AE125" s="49"/>
      <c r="AF125" s="12"/>
    </row>
    <row r="126" spans="1:32" x14ac:dyDescent="0.25">
      <c r="A126" s="52" t="s">
        <v>1</v>
      </c>
      <c r="B126" s="52"/>
      <c r="C126" s="52"/>
      <c r="D126" s="49">
        <f>D124-D125</f>
        <v>2.9464924374999999</v>
      </c>
      <c r="E126" s="49"/>
      <c r="F126" s="49"/>
      <c r="G126" s="49"/>
      <c r="H126" s="12"/>
      <c r="I126" s="52" t="s">
        <v>1</v>
      </c>
      <c r="J126" s="52"/>
      <c r="K126" s="52"/>
      <c r="L126" s="49">
        <f>L124-L125</f>
        <v>0</v>
      </c>
      <c r="M126" s="49"/>
      <c r="N126" s="49"/>
      <c r="O126" s="49"/>
      <c r="P126" s="12"/>
      <c r="Q126" s="52" t="s">
        <v>1</v>
      </c>
      <c r="R126" s="52"/>
      <c r="S126" s="52"/>
      <c r="T126" s="49">
        <f>T124-T125</f>
        <v>0</v>
      </c>
      <c r="U126" s="49"/>
      <c r="V126" s="49"/>
      <c r="W126" s="49"/>
      <c r="X126" s="12"/>
      <c r="Y126" s="52" t="s">
        <v>1</v>
      </c>
      <c r="Z126" s="52"/>
      <c r="AA126" s="52"/>
      <c r="AB126" s="49">
        <f>AB124-AB125</f>
        <v>0</v>
      </c>
      <c r="AC126" s="49"/>
      <c r="AD126" s="49"/>
      <c r="AE126" s="49"/>
      <c r="AF126" s="12"/>
    </row>
    <row r="127" spans="1:32" x14ac:dyDescent="0.25">
      <c r="A127" s="52" t="s">
        <v>119</v>
      </c>
      <c r="B127" s="52"/>
      <c r="C127" s="52"/>
      <c r="D127" s="49">
        <f>B120</f>
        <v>6245.7915133757406</v>
      </c>
      <c r="E127" s="49"/>
      <c r="F127" s="49"/>
      <c r="G127" s="49"/>
      <c r="H127" s="12"/>
      <c r="I127" s="52" t="s">
        <v>119</v>
      </c>
      <c r="J127" s="52"/>
      <c r="K127" s="52"/>
      <c r="L127" s="49">
        <f>J120</f>
        <v>0</v>
      </c>
      <c r="M127" s="49"/>
      <c r="N127" s="49"/>
      <c r="O127" s="49"/>
      <c r="P127" s="12"/>
      <c r="Q127" s="52" t="s">
        <v>119</v>
      </c>
      <c r="R127" s="52"/>
      <c r="S127" s="52"/>
      <c r="T127" s="49">
        <f>R120</f>
        <v>0</v>
      </c>
      <c r="U127" s="49"/>
      <c r="V127" s="49"/>
      <c r="W127" s="49"/>
      <c r="X127" s="12"/>
      <c r="Y127" s="52" t="s">
        <v>119</v>
      </c>
      <c r="Z127" s="52"/>
      <c r="AA127" s="52"/>
      <c r="AB127" s="49">
        <f>Z120</f>
        <v>0</v>
      </c>
      <c r="AC127" s="49"/>
      <c r="AD127" s="49"/>
      <c r="AE127" s="49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7" workbookViewId="0">
      <selection activeCell="X16" sqref="X16"/>
    </sheetView>
  </sheetViews>
  <sheetFormatPr defaultRowHeight="15" x14ac:dyDescent="0.25"/>
  <cols>
    <col min="1" max="1" width="21.85546875" bestFit="1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1.5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0.61440000000000006</v>
      </c>
      <c r="W5" s="30">
        <f t="shared" si="8"/>
        <v>27.672796412556057</v>
      </c>
      <c r="X5" s="31">
        <f t="shared" si="12"/>
        <v>39.813120000000005</v>
      </c>
      <c r="Y5" s="20">
        <f t="shared" si="9"/>
        <v>0.40550400000000009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0.61440000000000006</v>
      </c>
      <c r="W6" s="30">
        <f t="shared" si="8"/>
        <v>22.978560000000002</v>
      </c>
      <c r="X6" s="31">
        <f t="shared" si="12"/>
        <v>40.550400000000003</v>
      </c>
      <c r="Y6" s="32">
        <f t="shared" si="9"/>
        <v>0.86016000000000015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0.61440000000000006</v>
      </c>
      <c r="W7" s="30">
        <f t="shared" si="8"/>
        <v>30.854442013129106</v>
      </c>
      <c r="X7" s="31">
        <f t="shared" si="12"/>
        <v>55.296000000000006</v>
      </c>
      <c r="Y7" s="32">
        <f t="shared" si="9"/>
        <v>1.1059200000000002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0.61440000000000006</v>
      </c>
      <c r="W8" s="30">
        <f t="shared" si="8"/>
        <v>45.516025917926569</v>
      </c>
      <c r="X8" s="31">
        <f t="shared" si="12"/>
        <v>60.211200000000005</v>
      </c>
      <c r="Y8" s="20">
        <f t="shared" si="9"/>
        <v>0.59473920000000013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0.61440000000000006</v>
      </c>
      <c r="W9" s="32">
        <f t="shared" si="8"/>
        <v>37.0621935483871</v>
      </c>
      <c r="X9" s="32">
        <f t="shared" si="12"/>
        <v>67.584000000000003</v>
      </c>
      <c r="Y9" s="32">
        <f t="shared" si="9"/>
        <v>1.5974400000000002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0.61440000000000006</v>
      </c>
      <c r="W10" s="30">
        <f t="shared" si="8"/>
        <v>133.64851612903229</v>
      </c>
      <c r="X10" s="31">
        <f t="shared" si="12"/>
        <v>177.56160000000003</v>
      </c>
      <c r="Y10" s="20">
        <f t="shared" si="9"/>
        <v>1.2288000000000003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21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0.61440000000000006</v>
      </c>
      <c r="W21" s="30">
        <f t="shared" si="8"/>
        <v>301.5084085510689</v>
      </c>
      <c r="X21" s="31">
        <f t="shared" si="12"/>
        <v>634.67520000000002</v>
      </c>
      <c r="Y21" s="32">
        <f t="shared" si="9"/>
        <v>4.3941888000000002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0.61440000000000006</v>
      </c>
      <c r="W23" s="32">
        <f t="shared" si="8"/>
        <v>613.02034285714296</v>
      </c>
      <c r="X23" s="32">
        <f t="shared" si="12"/>
        <v>803.02080000000012</v>
      </c>
      <c r="Y23" s="32">
        <f t="shared" si="9"/>
        <v>6.070272000000001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0.61440000000000006</v>
      </c>
      <c r="W26" s="30">
        <f t="shared" si="8"/>
        <v>1129.714407079646</v>
      </c>
      <c r="X26" s="31">
        <f t="shared" si="12"/>
        <v>1398.9888000000001</v>
      </c>
      <c r="Y26" s="32">
        <f t="shared" si="9"/>
        <v>8.6654976000000019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0.61440000000000006</v>
      </c>
      <c r="W28" s="32">
        <f t="shared" si="8"/>
        <v>1811.5509073170731</v>
      </c>
      <c r="X28" s="32">
        <f t="shared" si="12"/>
        <v>2034.8928000000001</v>
      </c>
      <c r="Y28" s="32">
        <f t="shared" si="9"/>
        <v>16.22016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0.61440000000000006</v>
      </c>
      <c r="W29" s="30">
        <f t="shared" si="8"/>
        <v>1837.2780722891564</v>
      </c>
      <c r="X29" s="31">
        <f t="shared" si="12"/>
        <v>2088.96</v>
      </c>
      <c r="Y29" s="20">
        <f t="shared" si="9"/>
        <v>15.974400000000001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0.61440000000000006</v>
      </c>
      <c r="W30" s="30">
        <f t="shared" si="8"/>
        <v>1818.9653333333335</v>
      </c>
      <c r="X30" s="31">
        <f t="shared" si="12"/>
        <v>2242.5600000000004</v>
      </c>
      <c r="Y30" s="20">
        <f t="shared" si="9"/>
        <v>20.889600000000009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0.61440000000000006</v>
      </c>
      <c r="W32" s="30">
        <f t="shared" si="8"/>
        <v>2374.1248598130846</v>
      </c>
      <c r="X32" s="31">
        <f t="shared" si="12"/>
        <v>3277.8240000000005</v>
      </c>
      <c r="Y32" s="20">
        <f t="shared" si="9"/>
        <v>22.285516800000003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I2" sqref="I2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2016-01-30T02:18:34Z</dcterms:modified>
</cp:coreProperties>
</file>