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Generic 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9" i="2" l="1"/>
  <c r="AG10" i="2"/>
  <c r="AG11" i="2"/>
  <c r="AG12" i="2"/>
  <c r="AG13" i="2"/>
  <c r="AG14" i="2"/>
  <c r="AG8" i="2"/>
  <c r="AG3" i="2"/>
  <c r="AG4" i="2"/>
  <c r="AG5" i="2"/>
  <c r="AG6" i="2"/>
  <c r="AG2" i="2"/>
  <c r="AH9" i="2"/>
  <c r="AH10" i="2"/>
  <c r="AH11" i="2"/>
  <c r="AH12" i="2"/>
  <c r="AH13" i="2"/>
  <c r="AH14" i="2"/>
  <c r="AH8" i="2"/>
  <c r="AB3" i="2"/>
  <c r="AB4" i="2"/>
  <c r="AB5" i="2"/>
  <c r="AB6" i="2"/>
  <c r="AB2" i="2"/>
  <c r="AH3" i="2"/>
  <c r="AH4" i="2"/>
  <c r="AH5" i="2"/>
  <c r="AH6" i="2"/>
  <c r="AH2" i="2"/>
  <c r="AI14" i="2"/>
  <c r="AI13" i="2"/>
  <c r="AI12" i="2"/>
  <c r="AI11" i="2"/>
  <c r="AI10" i="2"/>
  <c r="AI9" i="2"/>
  <c r="AI8" i="2"/>
  <c r="AI6" i="2"/>
  <c r="AI5" i="2"/>
  <c r="AI4" i="2"/>
  <c r="AI3" i="2"/>
  <c r="AI2" i="2"/>
  <c r="AC9" i="2" l="1"/>
  <c r="AC10" i="2"/>
  <c r="AC11" i="2"/>
  <c r="AC12" i="2"/>
  <c r="AC13" i="2"/>
  <c r="AC14" i="2"/>
  <c r="AC8" i="2"/>
  <c r="AC3" i="2"/>
  <c r="AC4" i="2"/>
  <c r="AC5" i="2"/>
  <c r="AC6" i="2"/>
  <c r="AC2" i="2"/>
  <c r="AD6" i="2"/>
  <c r="AD5" i="2"/>
  <c r="AD4" i="2"/>
  <c r="AD3" i="2"/>
  <c r="AD2" i="2"/>
  <c r="AE9" i="2"/>
  <c r="AE10" i="2"/>
  <c r="AE11" i="2"/>
  <c r="AE12" i="2"/>
  <c r="AE13" i="2"/>
  <c r="AE14" i="2"/>
  <c r="AE8" i="2"/>
  <c r="AJ8" i="2"/>
  <c r="AJ2" i="2"/>
  <c r="AJ3" i="2"/>
  <c r="AJ4" i="2"/>
  <c r="AJ5" i="2"/>
  <c r="AJ6" i="2"/>
  <c r="AE3" i="2"/>
  <c r="AE4" i="2"/>
  <c r="AE5" i="2"/>
  <c r="AE6" i="2"/>
  <c r="AE2" i="2"/>
  <c r="W17" i="2" l="1"/>
  <c r="W18" i="2"/>
  <c r="W19" i="2"/>
  <c r="W20" i="2"/>
  <c r="W21" i="2"/>
  <c r="W22" i="2"/>
  <c r="W23" i="2"/>
  <c r="K14" i="2" l="1"/>
  <c r="AB14" i="2" s="1"/>
  <c r="K9" i="2"/>
  <c r="AB9" i="2" s="1"/>
  <c r="K10" i="2"/>
  <c r="AB10" i="2" s="1"/>
  <c r="K11" i="2"/>
  <c r="AB11" i="2" s="1"/>
  <c r="K12" i="2"/>
  <c r="AB12" i="2" s="1"/>
  <c r="K13" i="2"/>
  <c r="AB13" i="2" s="1"/>
  <c r="K8" i="2"/>
  <c r="AB8" i="2" s="1"/>
  <c r="F9" i="2"/>
  <c r="F10" i="2"/>
  <c r="F11" i="2"/>
  <c r="F12" i="2"/>
  <c r="F13" i="2"/>
  <c r="F14" i="2"/>
  <c r="F8" i="2"/>
  <c r="C9" i="2"/>
  <c r="AJ9" i="2" s="1"/>
  <c r="C10" i="2"/>
  <c r="AJ10" i="2" s="1"/>
  <c r="C11" i="2"/>
  <c r="AJ11" i="2" s="1"/>
  <c r="C12" i="2"/>
  <c r="AJ12" i="2" s="1"/>
  <c r="C13" i="2"/>
  <c r="AJ13" i="2" s="1"/>
  <c r="C14" i="2"/>
  <c r="AJ14" i="2" s="1"/>
  <c r="C8" i="2"/>
  <c r="U17" i="2"/>
  <c r="U18" i="2"/>
  <c r="U19" i="2"/>
  <c r="U20" i="2"/>
  <c r="U21" i="2"/>
  <c r="U22" i="2"/>
  <c r="U23" i="2"/>
  <c r="B18" i="2"/>
  <c r="Y18" i="2"/>
  <c r="Z18" i="2"/>
  <c r="B19" i="2"/>
  <c r="Y19" i="2"/>
  <c r="Z19" i="2"/>
  <c r="B20" i="2"/>
  <c r="Y20" i="2"/>
  <c r="Z20" i="2"/>
  <c r="B21" i="2"/>
  <c r="Y21" i="2"/>
  <c r="Z21" i="2"/>
  <c r="B22" i="2"/>
  <c r="Y22" i="2"/>
  <c r="Z22" i="2"/>
  <c r="B23" i="2"/>
  <c r="Y23" i="2"/>
  <c r="Z23" i="2"/>
  <c r="Y17" i="2"/>
  <c r="Z17" i="2"/>
  <c r="B17" i="2"/>
  <c r="T9" i="2"/>
  <c r="T10" i="2"/>
  <c r="T11" i="2"/>
  <c r="T12" i="2"/>
  <c r="T13" i="2"/>
  <c r="T14" i="2"/>
  <c r="T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T19" i="2" l="1"/>
  <c r="AD10" i="2"/>
  <c r="T22" i="2"/>
  <c r="AD13" i="2"/>
  <c r="T17" i="2"/>
  <c r="AD8" i="2"/>
  <c r="T20" i="2"/>
  <c r="AD11" i="2"/>
  <c r="T23" i="2"/>
  <c r="AD14" i="2"/>
  <c r="T18" i="2"/>
  <c r="AD9" i="2"/>
  <c r="T21" i="2"/>
  <c r="AD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<sst xmlns="http://schemas.openxmlformats.org/spreadsheetml/2006/main" count="192" uniqueCount="44">
  <si>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</si>
  <si>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</si>
  <si>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</si>
  <si>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</si>
  <si>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</si>
  <si>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</si>
  <si>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</si>
  <si>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</si>
  <si>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</si>
  <si>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</si>
  <si>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</si>
  <si>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</si>
  <si>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</si>
  <si>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</si>
  <si>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</si>
  <si>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</si>
  <si>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</si>
  <si>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</si>
  <si>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</si>
  <si>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</si>
  <si>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</si>
  <si>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</si>
  <si>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Teensy 3.0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</si>
  <si>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</si>
  <si>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</si>
  <si>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</si>
  <si>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</si>
  <si>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</si>
  <si>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</si>
  <si>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</si>
  <si>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</si>
  <si>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</si>
  <si>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</si>
  <si>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</si>
  <si>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</si>
  <si>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</si>
  <si>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</si>
  <si>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</si>
  <si>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</si>
  <si>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</si>
  <si>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</si>
  <si>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</si>
  <si>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</si>
  <si>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180 MHz (120?)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</si>
</sst>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4"/>
  <sheetViews>
    <sheetView tabSelected="1" topLeftCell="Q1" workbookViewId="0">
      <selection activeCell="AC21" sqref="AC21"/>
    </sheetView>
  </sheetViews>
  <sheetFormatPr defaultRowHeight="15" x14ac:dyDescent="0.25"/>
  <cols>
    <col min="3" max="4" width="11.5703125" customWidth="1"/>
    <col min="5" max="5" width="2.42578125" customWidth="1"/>
    <col min="6" max="9" width="10.85546875" customWidth="1"/>
    <col min="10" max="10" width="2.7109375" customWidth="1"/>
    <col min="11" max="13" width="11.140625" customWidth="1"/>
    <col min="14" max="15" width="10.85546875" customWidth="1"/>
    <col min="16" max="16" width="2" customWidth="1"/>
    <col min="17" max="18" width="10.85546875" customWidth="1"/>
    <col min="19" max="19" width="2.5703125" customWidth="1"/>
    <col min="20" max="20" width="12.7109375" bestFit="1" customWidth="1"/>
    <col min="21" max="23" width="11.42578125" customWidth="1"/>
    <col min="24" max="24" width="3.5703125" customWidth="1"/>
    <col min="25" max="25" width="11.28515625" style="9" customWidth="1"/>
    <col min="26" max="26" width="10.42578125" style="9" customWidth="1"/>
    <col min="32" max="32" width="2.140625" customWidth="1"/>
  </cols>
  <sheetData>
    <row r="2" spans="2:36" x14ac:dyDescent="0.25">
      <c r="C2" t="s">
        <v>22</v>
      </c>
      <c r="D2" t="s">
        <v>22</v>
      </c>
      <c r="F2" t="s">
        <v>22</v>
      </c>
      <c r="G2" t="s">
        <v>22</v>
      </c>
      <c r="H2" t="s">
        <v>35</v>
      </c>
      <c r="I2" t="s">
        <v>37</v>
      </c>
      <c r="K2" s="13" t="s">
        <v>22</v>
      </c>
      <c r="L2" s="12" t="s">
        <v>41</v>
      </c>
      <c r="M2" t="s">
        <v>22</v>
      </c>
      <c r="N2" t="s">
        <v>35</v>
      </c>
      <c r="O2" t="s">
        <v>37</v>
      </c>
      <c r="Q2" s="13" t="s">
        <v>22</v>
      </c>
      <c r="R2" s="12" t="s">
        <v>41</v>
      </c>
      <c r="T2" s="13" t="s">
        <v>22</v>
      </c>
      <c r="U2" s="13" t="s">
        <v>22</v>
      </c>
      <c r="V2" s="12" t="s">
        <v>41</v>
      </c>
      <c r="W2" s="12" t="s">
        <v>41</v>
      </c>
      <c r="Y2" s="9" t="s">
        <v>22</v>
      </c>
      <c r="Z2" s="9" t="s">
        <v>22</v>
      </c>
      <c r="AB2" t="str">
        <f>K2</f>
        <v>Teensy 3.0</v>
      </c>
      <c r="AC2" t="str">
        <f>Q2</f>
        <v>Teensy 3.0</v>
      </c>
      <c r="AD2" t="str">
        <f>T2</f>
        <v>Teensy 3.0</v>
      </c>
      <c r="AE2" t="str">
        <f>U2</f>
        <v>Teensy 3.0</v>
      </c>
      <c r="AG2" t="str">
        <f>L2</f>
        <v>NXP K66</v>
      </c>
      <c r="AH2" t="str">
        <f>R2</f>
        <v>NXP K66</v>
      </c>
      <c r="AI2" t="str">
        <f>V2</f>
        <v>NXP K66</v>
      </c>
      <c r="AJ2" t="str">
        <f>W2</f>
        <v>NXP K66</v>
      </c>
    </row>
    <row r="3" spans="2:36" x14ac:dyDescent="0.25">
      <c r="C3" t="s">
        <v>10</v>
      </c>
      <c r="D3" t="s">
        <v>10</v>
      </c>
      <c r="F3" t="s">
        <v>10</v>
      </c>
      <c r="G3" t="s">
        <v>10</v>
      </c>
      <c r="H3" t="s">
        <v>36</v>
      </c>
      <c r="I3" t="s">
        <v>38</v>
      </c>
      <c r="K3" s="13" t="s">
        <v>10</v>
      </c>
      <c r="L3" s="12" t="s">
        <v>43</v>
      </c>
      <c r="M3" t="s">
        <v>10</v>
      </c>
      <c r="N3" t="s">
        <v>36</v>
      </c>
      <c r="O3" t="s">
        <v>38</v>
      </c>
      <c r="Q3" s="13" t="s">
        <v>10</v>
      </c>
      <c r="R3" s="12" t="s">
        <v>43</v>
      </c>
      <c r="T3" s="13" t="s">
        <v>10</v>
      </c>
      <c r="U3" s="13" t="s">
        <v>10</v>
      </c>
      <c r="V3" s="12" t="s">
        <v>43</v>
      </c>
      <c r="W3" s="12" t="s">
        <v>43</v>
      </c>
      <c r="Y3" s="9" t="s">
        <v>10</v>
      </c>
      <c r="Z3" s="9" t="s">
        <v>10</v>
      </c>
      <c r="AB3" t="str">
        <f t="shared" ref="AB3:AB6" si="0">K3</f>
        <v>96 MHz</v>
      </c>
      <c r="AC3" t="str">
        <f t="shared" ref="AC3:AC6" si="1">Q3</f>
        <v>96 MHz</v>
      </c>
      <c r="AD3" t="str">
        <f>T3</f>
        <v>96 MHz</v>
      </c>
      <c r="AE3" t="str">
        <f>U3</f>
        <v>96 MHz</v>
      </c>
      <c r="AG3" t="str">
        <f t="shared" ref="AG3:AG6" si="2">L3</f>
        <v>180 MHz (120?)</v>
      </c>
      <c r="AH3" t="str">
        <f t="shared" ref="AG3:AH6" si="3">R3</f>
        <v>180 MHz (120?)</v>
      </c>
      <c r="AI3" t="str">
        <f>V3</f>
        <v>180 MHz (120?)</v>
      </c>
      <c r="AJ3" t="str">
        <f>W3</f>
        <v>180 MHz (120?)</v>
      </c>
    </row>
    <row r="4" spans="2:36" x14ac:dyDescent="0.25">
      <c r="C4" t="s">
        <v>32</v>
      </c>
      <c r="D4" t="s">
        <v>32</v>
      </c>
      <c r="F4" t="s">
        <v>33</v>
      </c>
      <c r="G4" t="s">
        <v>40</v>
      </c>
      <c r="H4" t="s">
        <v>40</v>
      </c>
      <c r="I4" t="s">
        <v>40</v>
      </c>
      <c r="K4" s="13" t="s">
        <v>33</v>
      </c>
      <c r="L4" s="12" t="s">
        <v>33</v>
      </c>
      <c r="M4" t="s">
        <v>40</v>
      </c>
      <c r="N4" t="s">
        <v>40</v>
      </c>
      <c r="O4" t="s">
        <v>40</v>
      </c>
      <c r="Q4" s="13" t="s">
        <v>33</v>
      </c>
      <c r="R4" s="12" t="s">
        <v>33</v>
      </c>
      <c r="T4" s="13" t="s">
        <v>23</v>
      </c>
      <c r="U4" s="13" t="s">
        <v>29</v>
      </c>
      <c r="V4" s="12" t="s">
        <v>29</v>
      </c>
      <c r="W4" s="12" t="s">
        <v>29</v>
      </c>
      <c r="Y4" s="9" t="s">
        <v>29</v>
      </c>
      <c r="Z4" s="9" t="s">
        <v>28</v>
      </c>
      <c r="AB4" t="str">
        <f t="shared" si="0"/>
        <v>Int32</v>
      </c>
      <c r="AC4" t="str">
        <f t="shared" si="1"/>
        <v>Int32</v>
      </c>
      <c r="AD4" t="str">
        <f>T4</f>
        <v>Float</v>
      </c>
      <c r="AE4" t="str">
        <f>U4</f>
        <v>All Float</v>
      </c>
      <c r="AG4" t="str">
        <f t="shared" si="2"/>
        <v>Int32</v>
      </c>
      <c r="AH4" t="str">
        <f t="shared" si="3"/>
        <v>Int32</v>
      </c>
      <c r="AI4" t="str">
        <f>V4</f>
        <v>All Float</v>
      </c>
      <c r="AJ4" t="str">
        <f>W4</f>
        <v>All Float</v>
      </c>
    </row>
    <row r="5" spans="2:36" x14ac:dyDescent="0.25">
      <c r="C5" t="s">
        <v>26</v>
      </c>
      <c r="D5" t="s">
        <v>31</v>
      </c>
      <c r="F5" t="s">
        <v>26</v>
      </c>
      <c r="G5" t="s">
        <v>34</v>
      </c>
      <c r="H5" t="s">
        <v>34</v>
      </c>
      <c r="I5" t="s">
        <v>34</v>
      </c>
      <c r="K5" s="13" t="s">
        <v>26</v>
      </c>
      <c r="L5" s="12" t="s">
        <v>26</v>
      </c>
      <c r="M5" t="s">
        <v>39</v>
      </c>
      <c r="N5" t="s">
        <v>39</v>
      </c>
      <c r="O5" t="s">
        <v>39</v>
      </c>
      <c r="Q5" s="13" t="s">
        <v>31</v>
      </c>
      <c r="R5" s="12" t="s">
        <v>31</v>
      </c>
      <c r="T5" s="13" t="s">
        <v>26</v>
      </c>
      <c r="U5" s="13" t="s">
        <v>31</v>
      </c>
      <c r="V5" s="12" t="s">
        <v>26</v>
      </c>
      <c r="W5" s="12" t="s">
        <v>31</v>
      </c>
      <c r="Y5" s="9" t="s">
        <v>24</v>
      </c>
      <c r="Z5" s="9" t="s">
        <v>24</v>
      </c>
      <c r="AB5" t="str">
        <f t="shared" si="0"/>
        <v>cfft, radix 2</v>
      </c>
      <c r="AC5" t="str">
        <f t="shared" si="1"/>
        <v>KissFFT</v>
      </c>
      <c r="AD5" t="str">
        <f>T5</f>
        <v>cfft, radix 2</v>
      </c>
      <c r="AE5" t="str">
        <f>U5</f>
        <v>KissFFT</v>
      </c>
      <c r="AG5" t="str">
        <f t="shared" si="2"/>
        <v>cfft, radix 2</v>
      </c>
      <c r="AH5" t="str">
        <f t="shared" si="3"/>
        <v>KissFFT</v>
      </c>
      <c r="AI5" t="str">
        <f>V5</f>
        <v>cfft, radix 2</v>
      </c>
      <c r="AJ5" t="str">
        <f>W5</f>
        <v>KissFFT</v>
      </c>
    </row>
    <row r="6" spans="2:36" x14ac:dyDescent="0.25">
      <c r="C6" t="s">
        <v>27</v>
      </c>
      <c r="D6" t="s">
        <v>25</v>
      </c>
      <c r="F6" t="s">
        <v>27</v>
      </c>
      <c r="G6" t="s">
        <v>25</v>
      </c>
      <c r="H6" t="s">
        <v>25</v>
      </c>
      <c r="I6" t="s">
        <v>25</v>
      </c>
      <c r="K6" s="13" t="s">
        <v>27</v>
      </c>
      <c r="L6" s="12" t="s">
        <v>27</v>
      </c>
      <c r="M6" t="s">
        <v>25</v>
      </c>
      <c r="N6" t="s">
        <v>25</v>
      </c>
      <c r="O6" t="s">
        <v>25</v>
      </c>
      <c r="Q6" s="13" t="s">
        <v>25</v>
      </c>
      <c r="R6" s="12" t="s">
        <v>25</v>
      </c>
      <c r="T6" s="13" t="s">
        <v>27</v>
      </c>
      <c r="U6" s="13" t="s">
        <v>25</v>
      </c>
      <c r="V6" s="12" t="s">
        <v>27</v>
      </c>
      <c r="W6" s="12" t="s">
        <v>25</v>
      </c>
      <c r="Y6" s="9" t="s">
        <v>25</v>
      </c>
      <c r="Z6" s="9" t="s">
        <v>25</v>
      </c>
      <c r="AB6" t="str">
        <f t="shared" si="0"/>
        <v>ARM-Specific</v>
      </c>
      <c r="AC6" t="str">
        <f t="shared" si="1"/>
        <v>Generic C</v>
      </c>
      <c r="AD6" t="str">
        <f>T6</f>
        <v>ARM-Specific</v>
      </c>
      <c r="AE6" t="str">
        <f>U6</f>
        <v>Generic C</v>
      </c>
      <c r="AG6" t="str">
        <f t="shared" si="2"/>
        <v>ARM-Specific</v>
      </c>
      <c r="AH6" t="str">
        <f t="shared" si="3"/>
        <v>Generic C</v>
      </c>
      <c r="AI6" t="str">
        <f>V6</f>
        <v>ARM-Specific</v>
      </c>
      <c r="AJ6" t="str">
        <f>W6</f>
        <v>Generic C</v>
      </c>
    </row>
    <row r="7" spans="2:36" x14ac:dyDescent="0.25">
      <c r="B7" t="s">
        <v>0</v>
      </c>
      <c r="C7" t="s">
        <v>4</v>
      </c>
      <c r="D7" t="s">
        <v>4</v>
      </c>
      <c r="F7" t="s">
        <v>4</v>
      </c>
      <c r="G7" t="s">
        <v>4</v>
      </c>
      <c r="H7" t="s">
        <v>4</v>
      </c>
      <c r="I7" t="s">
        <v>4</v>
      </c>
      <c r="K7" s="13" t="s">
        <v>4</v>
      </c>
      <c r="L7" s="12" t="s">
        <v>4</v>
      </c>
      <c r="M7" t="s">
        <v>4</v>
      </c>
      <c r="N7" t="s">
        <v>4</v>
      </c>
      <c r="O7" t="s">
        <v>4</v>
      </c>
      <c r="Q7" s="13" t="s">
        <v>4</v>
      </c>
      <c r="R7" s="12" t="s">
        <v>4</v>
      </c>
      <c r="T7" s="13" t="s">
        <v>4</v>
      </c>
      <c r="U7" s="13" t="s">
        <v>4</v>
      </c>
      <c r="V7" s="12" t="s">
        <v>4</v>
      </c>
      <c r="W7" s="12" t="s">
        <v>4</v>
      </c>
      <c r="Y7" s="9" t="s">
        <v>4</v>
      </c>
      <c r="Z7" s="9" t="s">
        <v>4</v>
      </c>
      <c r="AB7" t="s">
        <v>42</v>
      </c>
      <c r="AC7" t="s">
        <v>42</v>
      </c>
      <c r="AD7" t="s">
        <v>42</v>
      </c>
      <c r="AE7" t="s">
        <v>42</v>
      </c>
      <c r="AG7" t="s">
        <v>42</v>
      </c>
      <c r="AH7" t="s">
        <v>42</v>
      </c>
      <c r="AI7" t="s">
        <v>42</v>
      </c>
      <c r="AJ7" t="s">
        <v>42</v>
      </c>
    </row>
    <row r="8" spans="2:36" x14ac:dyDescent="0.25">
      <c r="B8">
        <v>32</v>
      </c>
      <c r="C8">
        <f>'ARM-Specific Functions'!E10</f>
        <v>31.61</v>
      </c>
      <c r="D8">
        <v>702.67</v>
      </c>
      <c r="F8">
        <f>'ARM-Specific Functions'!H10</f>
        <v>54.12</v>
      </c>
      <c r="K8" s="13">
        <f>'ARM-Specific Functions'!H10</f>
        <v>54.12</v>
      </c>
      <c r="L8" s="12">
        <v>52</v>
      </c>
      <c r="M8">
        <v>74.41</v>
      </c>
      <c r="N8">
        <v>144.16</v>
      </c>
      <c r="O8">
        <v>262.33999999999997</v>
      </c>
      <c r="Q8" s="13">
        <v>410.03</v>
      </c>
      <c r="R8" s="12">
        <v>127</v>
      </c>
      <c r="T8" s="13">
        <f>'ARM-Specific Functions'!K10</f>
        <v>296.70999999999998</v>
      </c>
      <c r="U8" s="13">
        <v>338.42</v>
      </c>
      <c r="V8" s="12">
        <v>37</v>
      </c>
      <c r="W8" s="12">
        <v>62</v>
      </c>
      <c r="Y8" s="9">
        <v>654.98</v>
      </c>
      <c r="Z8" s="9">
        <v>846.76</v>
      </c>
      <c r="AB8" s="11">
        <f>K8*0.000001/($B8/44100)</f>
        <v>7.4584124999999987E-2</v>
      </c>
      <c r="AC8" s="11">
        <f>Q8*0.000001/($B8/44100)</f>
        <v>0.56507259374999996</v>
      </c>
      <c r="AD8" s="11">
        <f>T8*0.000001/($B8/44100)</f>
        <v>0.40890346874999989</v>
      </c>
      <c r="AE8" s="11">
        <f>U8*0.000001/($B8/44100)</f>
        <v>0.46638506249999995</v>
      </c>
      <c r="AF8" s="11"/>
      <c r="AG8" s="11">
        <f>L8*0.000001/($B8/44100)</f>
        <v>7.166249999999999E-2</v>
      </c>
      <c r="AH8" s="11">
        <f>R8*0.000001/($B8/44100)</f>
        <v>0.17502187499999999</v>
      </c>
      <c r="AI8" s="11">
        <f>V8*0.000001/($B8/44100)</f>
        <v>5.0990624999999998E-2</v>
      </c>
      <c r="AJ8" s="11">
        <f>W8*0.000001/($B8/44100)</f>
        <v>8.5443749999999999E-2</v>
      </c>
    </row>
    <row r="9" spans="2:36" x14ac:dyDescent="0.25">
      <c r="B9">
        <v>64</v>
      </c>
      <c r="C9">
        <f>'ARM-Specific Functions'!E11</f>
        <v>67.150000000000006</v>
      </c>
      <c r="D9">
        <v>1495.29</v>
      </c>
      <c r="F9">
        <f>'ARM-Specific Functions'!H11</f>
        <v>121.98</v>
      </c>
      <c r="K9" s="13">
        <f>'ARM-Specific Functions'!H11</f>
        <v>121.98</v>
      </c>
      <c r="L9" s="12">
        <v>114</v>
      </c>
      <c r="M9">
        <v>162.52000000000001</v>
      </c>
      <c r="N9">
        <v>323.75</v>
      </c>
      <c r="O9">
        <v>592.08000000000004</v>
      </c>
      <c r="Q9" s="13">
        <v>854.36</v>
      </c>
      <c r="R9" s="12">
        <v>238</v>
      </c>
      <c r="T9" s="13">
        <f>'ARM-Specific Functions'!K11</f>
        <v>712.13</v>
      </c>
      <c r="U9" s="13">
        <v>724.79</v>
      </c>
      <c r="V9" s="12">
        <v>79</v>
      </c>
      <c r="W9" s="12">
        <v>102</v>
      </c>
      <c r="Y9" s="9">
        <v>1122.1300000000001</v>
      </c>
      <c r="Z9" s="9">
        <v>1662.88</v>
      </c>
      <c r="AB9" s="11">
        <f t="shared" ref="AB9:AB14" si="4">K9*0.000001/($B9/44100)</f>
        <v>8.4051843749999994E-2</v>
      </c>
      <c r="AC9" s="11">
        <f t="shared" ref="AC9:AC14" si="5">Q9*0.000001/($B9/44100)</f>
        <v>0.58870743749999999</v>
      </c>
      <c r="AD9" s="11">
        <f>T9*0.000001/($B9/44100)</f>
        <v>0.49070207812499994</v>
      </c>
      <c r="AE9" s="11">
        <f>U9*0.000001/($B9/44100)</f>
        <v>0.49942560937499991</v>
      </c>
      <c r="AF9" s="11"/>
      <c r="AG9" s="11">
        <f t="shared" ref="AG9:AG14" si="6">L9*0.000001/($B9/44100)</f>
        <v>7.8553124999999988E-2</v>
      </c>
      <c r="AH9" s="11">
        <f t="shared" ref="AG9:AH14" si="7">R9*0.000001/($B9/44100)</f>
        <v>0.16399687499999999</v>
      </c>
      <c r="AI9" s="11">
        <f>V9*0.000001/(B9/44100)</f>
        <v>5.4435937499999996E-2</v>
      </c>
      <c r="AJ9" s="11">
        <f>W9*0.000001/(C9/44100)</f>
        <v>6.698734177215189E-2</v>
      </c>
    </row>
    <row r="10" spans="2:36" x14ac:dyDescent="0.25">
      <c r="B10">
        <v>128</v>
      </c>
      <c r="C10">
        <f>'ARM-Specific Functions'!E12</f>
        <v>144.36000000000001</v>
      </c>
      <c r="D10">
        <v>3835.47</v>
      </c>
      <c r="F10">
        <f>'ARM-Specific Functions'!H12</f>
        <v>274.10000000000002</v>
      </c>
      <c r="K10" s="13">
        <f>'ARM-Specific Functions'!H12</f>
        <v>274.10000000000002</v>
      </c>
      <c r="L10" s="12">
        <v>257</v>
      </c>
      <c r="M10">
        <v>355.3</v>
      </c>
      <c r="N10">
        <v>721.27</v>
      </c>
      <c r="O10">
        <v>1318.83</v>
      </c>
      <c r="Q10" s="13">
        <v>1982.42</v>
      </c>
      <c r="R10" s="12">
        <v>632</v>
      </c>
      <c r="T10" s="13">
        <f>'ARM-Specific Functions'!K12</f>
        <v>1664.97</v>
      </c>
      <c r="U10" s="13">
        <v>1759.28</v>
      </c>
      <c r="V10" s="12">
        <v>173</v>
      </c>
      <c r="W10" s="12">
        <v>282</v>
      </c>
      <c r="Y10" s="9">
        <v>2080.58</v>
      </c>
      <c r="Z10" s="9">
        <v>3368.27</v>
      </c>
      <c r="AB10" s="11">
        <f t="shared" si="4"/>
        <v>9.4436015624999994E-2</v>
      </c>
      <c r="AC10" s="11">
        <f t="shared" si="5"/>
        <v>0.68300564062499991</v>
      </c>
      <c r="AD10" s="11">
        <f>T10*0.000001/($B10/44100)</f>
        <v>0.57363419531250004</v>
      </c>
      <c r="AE10" s="11">
        <f>U10*0.000001/($B10/44100)</f>
        <v>0.60612693749999991</v>
      </c>
      <c r="AF10" s="11"/>
      <c r="AG10" s="11">
        <f t="shared" si="6"/>
        <v>8.8544531250000003E-2</v>
      </c>
      <c r="AH10" s="11">
        <f t="shared" si="7"/>
        <v>0.21774374999999999</v>
      </c>
      <c r="AI10" s="11">
        <f>V10*0.000001/(B10/44100)</f>
        <v>5.9603906249999998E-2</v>
      </c>
      <c r="AJ10" s="11">
        <f>W10*0.000001/(C10/44100)</f>
        <v>8.6147132169576035E-2</v>
      </c>
    </row>
    <row r="11" spans="2:36" x14ac:dyDescent="0.25">
      <c r="B11">
        <v>256</v>
      </c>
      <c r="C11">
        <f>'ARM-Specific Functions'!E13</f>
        <v>313.25</v>
      </c>
      <c r="D11">
        <v>8025.18</v>
      </c>
      <c r="F11">
        <f>'ARM-Specific Functions'!H13</f>
        <v>614.41999999999996</v>
      </c>
      <c r="K11" s="13">
        <f>'ARM-Specific Functions'!H13</f>
        <v>614.41999999999996</v>
      </c>
      <c r="L11" s="12">
        <v>570</v>
      </c>
      <c r="M11">
        <v>776.61</v>
      </c>
      <c r="N11">
        <v>1595.22</v>
      </c>
      <c r="O11">
        <v>2917.8</v>
      </c>
      <c r="Q11" s="13">
        <v>4197.54</v>
      </c>
      <c r="R11" s="12">
        <v>1199</v>
      </c>
      <c r="T11" s="13">
        <f>'ARM-Specific Functions'!K13</f>
        <v>3819.2</v>
      </c>
      <c r="U11" s="13">
        <v>3756.42</v>
      </c>
      <c r="V11" s="12">
        <v>374</v>
      </c>
      <c r="W11" s="12">
        <v>477</v>
      </c>
      <c r="Y11" s="9">
        <v>4087.76</v>
      </c>
      <c r="Z11" s="9">
        <v>6991.74</v>
      </c>
      <c r="AB11" s="11">
        <f t="shared" si="4"/>
        <v>0.10584344531249999</v>
      </c>
      <c r="AC11" s="11">
        <f t="shared" si="5"/>
        <v>0.72309185156249989</v>
      </c>
      <c r="AD11" s="11">
        <f>T11*0.000001/($B11/44100)</f>
        <v>0.65791687499999996</v>
      </c>
      <c r="AE11" s="11">
        <f>U11*0.000001/($B11/44100)</f>
        <v>0.64710203906249997</v>
      </c>
      <c r="AF11" s="11"/>
      <c r="AG11" s="11">
        <f t="shared" si="6"/>
        <v>9.8191406249999988E-2</v>
      </c>
      <c r="AH11" s="11">
        <f t="shared" si="7"/>
        <v>0.20654648437500001</v>
      </c>
      <c r="AI11" s="11">
        <f>V11*0.000001/(B11/44100)</f>
        <v>6.4427343749999991E-2</v>
      </c>
      <c r="AJ11" s="11">
        <f>W11*0.000001/(C11/44100)</f>
        <v>6.7153072625698321E-2</v>
      </c>
    </row>
    <row r="12" spans="2:36" x14ac:dyDescent="0.25">
      <c r="B12">
        <v>512</v>
      </c>
      <c r="C12">
        <f>'ARM-Specific Functions'!E14</f>
        <v>667.18</v>
      </c>
      <c r="D12">
        <v>19443.13</v>
      </c>
      <c r="F12">
        <f>'ARM-Specific Functions'!H14</f>
        <v>1361.9</v>
      </c>
      <c r="K12" s="13">
        <f>'ARM-Specific Functions'!H14</f>
        <v>1361.9</v>
      </c>
      <c r="L12" s="12">
        <v>1251</v>
      </c>
      <c r="M12">
        <v>1688.09</v>
      </c>
      <c r="N12">
        <v>3498.65</v>
      </c>
      <c r="O12">
        <v>6393.07</v>
      </c>
      <c r="Q12" s="13">
        <v>9582.68</v>
      </c>
      <c r="R12" s="12">
        <v>3031</v>
      </c>
      <c r="T12" s="13">
        <f>'ARM-Specific Functions'!K14</f>
        <v>8619.5400000000009</v>
      </c>
      <c r="U12" s="13">
        <v>8768.08</v>
      </c>
      <c r="V12" s="12">
        <v>799</v>
      </c>
      <c r="W12" s="12">
        <v>1272</v>
      </c>
      <c r="Y12" s="9">
        <v>8299.17</v>
      </c>
      <c r="Z12" s="9">
        <v>14675.67</v>
      </c>
      <c r="AB12" s="11">
        <f t="shared" si="4"/>
        <v>0.11730427734375</v>
      </c>
      <c r="AC12" s="11">
        <f t="shared" si="5"/>
        <v>0.82538317968749997</v>
      </c>
      <c r="AD12" s="11">
        <f>T12*0.000001/($B12/44100)</f>
        <v>0.74242522265624999</v>
      </c>
      <c r="AE12" s="11">
        <f>U12*0.000001/($B12/44100)</f>
        <v>0.75521939062499988</v>
      </c>
      <c r="AF12" s="11"/>
      <c r="AG12" s="11">
        <f t="shared" si="6"/>
        <v>0.10775214843749999</v>
      </c>
      <c r="AH12" s="11">
        <f t="shared" si="7"/>
        <v>0.26106855468749995</v>
      </c>
      <c r="AI12" s="11">
        <f>V12*0.000001/(B12/44100)</f>
        <v>6.8820117187500002E-2</v>
      </c>
      <c r="AJ12" s="11">
        <f>W12*0.000001/(C12/44100)</f>
        <v>8.4078059893881701E-2</v>
      </c>
    </row>
    <row r="13" spans="2:36" x14ac:dyDescent="0.25">
      <c r="B13">
        <v>1024</v>
      </c>
      <c r="C13">
        <f>'ARM-Specific Functions'!E15</f>
        <v>1442.6</v>
      </c>
      <c r="D13">
        <v>40529.33</v>
      </c>
      <c r="F13">
        <f>'ARM-Specific Functions'!H15</f>
        <v>3009.96</v>
      </c>
      <c r="G13">
        <v>3621.3</v>
      </c>
      <c r="H13">
        <v>6826.63</v>
      </c>
      <c r="I13">
        <v>13542.68</v>
      </c>
      <c r="K13" s="13">
        <f>'ARM-Specific Functions'!H15</f>
        <v>3009.96</v>
      </c>
      <c r="L13" s="12">
        <v>2740</v>
      </c>
      <c r="M13">
        <v>3654.13</v>
      </c>
      <c r="N13">
        <v>7621.21</v>
      </c>
      <c r="O13">
        <v>13917.22</v>
      </c>
      <c r="Q13" s="13">
        <v>20189.66</v>
      </c>
      <c r="R13" s="12">
        <v>5801</v>
      </c>
      <c r="T13" s="13">
        <f>'ARM-Specific Functions'!K15</f>
        <v>19211.900000000001</v>
      </c>
      <c r="U13" s="13">
        <v>18485.53</v>
      </c>
      <c r="V13" s="12">
        <v>1725</v>
      </c>
      <c r="W13" s="12">
        <v>2196</v>
      </c>
      <c r="Y13" s="9">
        <v>17191.080000000002</v>
      </c>
      <c r="Z13" s="9">
        <v>30967.26</v>
      </c>
      <c r="AB13" s="11">
        <f t="shared" si="4"/>
        <v>0.12962816015625001</v>
      </c>
      <c r="AC13" s="11">
        <f t="shared" si="5"/>
        <v>0.86949609960937491</v>
      </c>
      <c r="AD13" s="11">
        <f>T13*0.000001/($B13/44100)</f>
        <v>0.82738749023437497</v>
      </c>
      <c r="AE13" s="11">
        <f>U13*0.000001/($B13/44100)</f>
        <v>0.79610534472656236</v>
      </c>
      <c r="AF13" s="11"/>
      <c r="AG13" s="11">
        <f t="shared" si="6"/>
        <v>0.11800195312499999</v>
      </c>
      <c r="AH13" s="11">
        <f t="shared" si="7"/>
        <v>0.24982822265624999</v>
      </c>
      <c r="AI13" s="11">
        <f>V13*0.000001/(B13/44100)</f>
        <v>7.4289550781249991E-2</v>
      </c>
      <c r="AJ13" s="11">
        <f>W13*0.000001/(C13/44100)</f>
        <v>6.7131290725079715E-2</v>
      </c>
    </row>
    <row r="14" spans="2:36" x14ac:dyDescent="0.25">
      <c r="B14">
        <v>2048</v>
      </c>
      <c r="C14">
        <f>'ARM-Specific Functions'!E16</f>
        <v>3088.11</v>
      </c>
      <c r="F14">
        <f>'ARM-Specific Functions'!H16</f>
        <v>6578.57</v>
      </c>
      <c r="K14" s="13">
        <f>'ARM-Specific Functions'!H16</f>
        <v>6578.57</v>
      </c>
      <c r="L14" s="12">
        <v>5906</v>
      </c>
      <c r="M14">
        <v>7866.48</v>
      </c>
      <c r="N14">
        <v>16942.04</v>
      </c>
      <c r="O14">
        <v>30090.02</v>
      </c>
      <c r="Q14" s="13">
        <v>45220.12</v>
      </c>
      <c r="R14" s="12">
        <v>14133</v>
      </c>
      <c r="T14" s="13">
        <f>'ARM-Specific Functions'!K16</f>
        <v>42355.1</v>
      </c>
      <c r="U14" s="13">
        <v>42107.63</v>
      </c>
      <c r="V14" s="12">
        <v>3628</v>
      </c>
      <c r="W14" s="12">
        <v>5658</v>
      </c>
      <c r="Y14" s="9">
        <v>35957.269999999997</v>
      </c>
      <c r="Z14" s="9">
        <v>65450.37</v>
      </c>
      <c r="AB14" s="11">
        <f t="shared" si="4"/>
        <v>0.14165768408203125</v>
      </c>
      <c r="AC14" s="11">
        <f t="shared" si="5"/>
        <v>0.97373402929687503</v>
      </c>
      <c r="AD14" s="11">
        <f>T14*0.000001/($B14/44100)</f>
        <v>0.91204097167968745</v>
      </c>
      <c r="AE14" s="11">
        <f>U14*0.000001/($B14/44100)</f>
        <v>0.90671214990234361</v>
      </c>
      <c r="AF14" s="11"/>
      <c r="AG14" s="11">
        <f t="shared" si="6"/>
        <v>0.12717509765624999</v>
      </c>
      <c r="AH14" s="11">
        <f t="shared" si="7"/>
        <v>0.30432875976562501</v>
      </c>
      <c r="AI14" s="11">
        <f>V14*0.000001/(B14/44100)</f>
        <v>7.8122460937499999E-2</v>
      </c>
      <c r="AJ14" s="11">
        <f>W14*0.000001/(C14/44100)</f>
        <v>8.0799518151879288E-2</v>
      </c>
    </row>
    <row r="16" spans="2:36" x14ac:dyDescent="0.25">
      <c r="B16" t="s">
        <v>0</v>
      </c>
      <c r="T16" t="s">
        <v>30</v>
      </c>
    </row>
    <row r="17" spans="2:26" x14ac:dyDescent="0.25">
      <c r="B17">
        <f>B8</f>
        <v>32</v>
      </c>
      <c r="T17" s="2">
        <f>T8/$B8</f>
        <v>9.2721874999999994</v>
      </c>
      <c r="U17" s="2">
        <f>U8/$B8</f>
        <v>10.575625</v>
      </c>
      <c r="V17" s="2"/>
      <c r="W17" s="2">
        <f>W8/$B8</f>
        <v>1.9375</v>
      </c>
      <c r="X17" s="2"/>
      <c r="Y17" s="10">
        <f t="shared" ref="Y17:Z17" si="8">Y8/$B8</f>
        <v>20.468125000000001</v>
      </c>
      <c r="Z17" s="10">
        <f t="shared" si="8"/>
        <v>26.46125</v>
      </c>
    </row>
    <row r="18" spans="2:26" x14ac:dyDescent="0.25">
      <c r="B18">
        <f t="shared" ref="B18:B23" si="9">B9</f>
        <v>64</v>
      </c>
      <c r="T18" s="2">
        <f t="shared" ref="T18:Z18" si="10">T9/$B9</f>
        <v>11.12703125</v>
      </c>
      <c r="U18" s="2">
        <f t="shared" ref="U18:W18" si="11">U9/$B9</f>
        <v>11.324843749999999</v>
      </c>
      <c r="V18" s="2"/>
      <c r="W18" s="2">
        <f t="shared" si="11"/>
        <v>1.59375</v>
      </c>
      <c r="X18" s="2"/>
      <c r="Y18" s="10">
        <f t="shared" si="10"/>
        <v>17.533281250000002</v>
      </c>
      <c r="Z18" s="10">
        <f t="shared" si="10"/>
        <v>25.982500000000002</v>
      </c>
    </row>
    <row r="19" spans="2:26" x14ac:dyDescent="0.25">
      <c r="B19">
        <f t="shared" si="9"/>
        <v>128</v>
      </c>
      <c r="T19" s="2">
        <f t="shared" ref="T19:Z19" si="12">T10/$B10</f>
        <v>13.007578125</v>
      </c>
      <c r="U19" s="2">
        <f t="shared" ref="U19:W19" si="13">U10/$B10</f>
        <v>13.744375</v>
      </c>
      <c r="V19" s="2"/>
      <c r="W19" s="2">
        <f t="shared" si="13"/>
        <v>2.203125</v>
      </c>
      <c r="X19" s="2"/>
      <c r="Y19" s="10">
        <f t="shared" si="12"/>
        <v>16.254531249999999</v>
      </c>
      <c r="Z19" s="10">
        <f t="shared" si="12"/>
        <v>26.314609375</v>
      </c>
    </row>
    <row r="20" spans="2:26" x14ac:dyDescent="0.25">
      <c r="B20">
        <f t="shared" si="9"/>
        <v>256</v>
      </c>
      <c r="T20" s="2">
        <f t="shared" ref="T20:Z20" si="14">T11/$B11</f>
        <v>14.918749999999999</v>
      </c>
      <c r="U20" s="2">
        <f t="shared" ref="U20:W20" si="15">U11/$B11</f>
        <v>14.673515625</v>
      </c>
      <c r="V20" s="2"/>
      <c r="W20" s="2">
        <f t="shared" si="15"/>
        <v>1.86328125</v>
      </c>
      <c r="X20" s="2"/>
      <c r="Y20" s="10">
        <f t="shared" si="14"/>
        <v>15.967812500000001</v>
      </c>
      <c r="Z20" s="10">
        <f t="shared" si="14"/>
        <v>27.311484374999999</v>
      </c>
    </row>
    <row r="21" spans="2:26" x14ac:dyDescent="0.25">
      <c r="B21">
        <f t="shared" si="9"/>
        <v>512</v>
      </c>
      <c r="T21" s="2">
        <f t="shared" ref="T21:Z21" si="16">T12/$B12</f>
        <v>16.835039062500002</v>
      </c>
      <c r="U21" s="2">
        <f t="shared" ref="U21:W21" si="17">U12/$B12</f>
        <v>17.12515625</v>
      </c>
      <c r="V21" s="2"/>
      <c r="W21" s="2">
        <f t="shared" si="17"/>
        <v>2.484375</v>
      </c>
      <c r="X21" s="2"/>
      <c r="Y21" s="10">
        <f t="shared" si="16"/>
        <v>16.20931640625</v>
      </c>
      <c r="Z21" s="10">
        <f t="shared" si="16"/>
        <v>28.66341796875</v>
      </c>
    </row>
    <row r="22" spans="2:26" x14ac:dyDescent="0.25">
      <c r="B22">
        <f t="shared" si="9"/>
        <v>1024</v>
      </c>
      <c r="T22" s="2">
        <f t="shared" ref="T22:Z22" si="18">T13/$B13</f>
        <v>18.761621093750001</v>
      </c>
      <c r="U22" s="2">
        <f t="shared" ref="U22:W22" si="19">U13/$B13</f>
        <v>18.052275390624999</v>
      </c>
      <c r="V22" s="2"/>
      <c r="W22" s="2">
        <f t="shared" si="19"/>
        <v>2.14453125</v>
      </c>
      <c r="X22" s="2"/>
      <c r="Y22" s="10">
        <f t="shared" si="18"/>
        <v>16.788164062500002</v>
      </c>
      <c r="Z22" s="10">
        <f t="shared" si="18"/>
        <v>30.241464843749998</v>
      </c>
    </row>
    <row r="23" spans="2:26" x14ac:dyDescent="0.25">
      <c r="B23">
        <f t="shared" si="9"/>
        <v>2048</v>
      </c>
      <c r="T23" s="2">
        <f t="shared" ref="T23:Z23" si="20">T14/$B14</f>
        <v>20.681201171874999</v>
      </c>
      <c r="U23" s="2">
        <f t="shared" ref="U23:W23" si="21">U14/$B14</f>
        <v>20.560366210937499</v>
      </c>
      <c r="V23" s="2"/>
      <c r="W23" s="2">
        <f t="shared" si="21"/>
        <v>2.7626953125</v>
      </c>
      <c r="X23" s="2"/>
      <c r="Y23" s="10">
        <f t="shared" si="20"/>
        <v>17.557260742187498</v>
      </c>
      <c r="Z23" s="10">
        <f t="shared" si="20"/>
        <v>31.958188476562501</v>
      </c>
    </row>
    <row r="24" spans="2:26" x14ac:dyDescent="0.25">
      <c r="T24" s="2"/>
      <c r="U24" s="2"/>
      <c r="V24" s="2"/>
      <c r="W24" s="2"/>
      <c r="X24" s="2"/>
      <c r="Y24" s="10"/>
      <c r="Z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ARM-Specific Functions</vt:lpstr>
      <vt:lpstr>Generic C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2016-08-21T15:21:16Z</dcterms:modified>
</cp:coreProperties>
</file>