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</sheets>
  <calcPr calcId="145621"/>
</workbook>
</file>

<file path=xl/calcChain.xml><?xml version="1.0" encoding="utf-8"?>
<calcChain xmlns="http://schemas.openxmlformats.org/spreadsheetml/2006/main">
  <c r="M23" i="3" l="1"/>
  <c r="M27" i="3"/>
  <c r="M28" i="3"/>
  <c r="M29" i="3"/>
  <c r="M30" i="3"/>
  <c r="M31" i="3"/>
  <c r="M32" i="3"/>
  <c r="M33" i="3"/>
  <c r="M34" i="3"/>
  <c r="M35" i="3"/>
  <c r="M36" i="3"/>
  <c r="M37" i="3"/>
  <c r="M26" i="3"/>
  <c r="F6" i="3"/>
  <c r="F7" i="3"/>
  <c r="F8" i="3"/>
  <c r="F9" i="3"/>
  <c r="F10" i="3"/>
  <c r="F11" i="3"/>
  <c r="F12" i="3"/>
  <c r="F5" i="3"/>
  <c r="F3" i="3"/>
  <c r="F2" i="3"/>
  <c r="F1" i="3"/>
  <c r="J23" i="3"/>
  <c r="R23" i="3"/>
  <c r="R27" i="3"/>
  <c r="F35" i="3"/>
  <c r="F36" i="3"/>
  <c r="F37" i="3"/>
  <c r="F34" i="3"/>
  <c r="F31" i="3"/>
  <c r="F32" i="3"/>
  <c r="F33" i="3"/>
  <c r="F30" i="3"/>
  <c r="F27" i="3"/>
  <c r="F28" i="3"/>
  <c r="R28" i="3" s="1"/>
  <c r="F29" i="3"/>
  <c r="R29" i="3" s="1"/>
  <c r="F26" i="3"/>
  <c r="R26" i="3" s="1"/>
  <c r="F23" i="3"/>
  <c r="F25" i="3"/>
  <c r="E24" i="3"/>
  <c r="R33" i="3" l="1"/>
  <c r="R31" i="3"/>
  <c r="R30" i="3"/>
  <c r="R32" i="3"/>
  <c r="L23" i="3"/>
  <c r="I23" i="3"/>
  <c r="H23" i="3"/>
  <c r="Q23" i="3"/>
  <c r="E35" i="3"/>
  <c r="E36" i="3"/>
  <c r="E37" i="3"/>
  <c r="E34" i="3"/>
  <c r="E31" i="3"/>
  <c r="E32" i="3"/>
  <c r="E33" i="3"/>
  <c r="E30" i="3"/>
  <c r="E27" i="3"/>
  <c r="E28" i="3"/>
  <c r="E29" i="3"/>
  <c r="Q29" i="3" s="1"/>
  <c r="E26" i="3"/>
  <c r="E6" i="3"/>
  <c r="E7" i="3"/>
  <c r="E8" i="3"/>
  <c r="E9" i="3"/>
  <c r="E10" i="3"/>
  <c r="E11" i="3"/>
  <c r="E12" i="3"/>
  <c r="E5" i="3"/>
  <c r="Q26" i="3" l="1"/>
  <c r="Q30" i="3"/>
  <c r="Q33" i="3"/>
  <c r="Q31" i="3"/>
  <c r="Q28" i="3"/>
  <c r="Q32" i="3"/>
  <c r="Q27" i="3"/>
  <c r="A34" i="3"/>
  <c r="A30" i="3"/>
  <c r="D34" i="3"/>
  <c r="L34" i="3" s="1"/>
  <c r="D30" i="3"/>
  <c r="L30" i="3" s="1"/>
  <c r="D35" i="3"/>
  <c r="L35" i="3" s="1"/>
  <c r="D31" i="3"/>
  <c r="D36" i="3"/>
  <c r="L36" i="3" s="1"/>
  <c r="D32" i="3"/>
  <c r="L32" i="3" s="1"/>
  <c r="D37" i="3"/>
  <c r="L37" i="3" s="1"/>
  <c r="D33" i="3"/>
  <c r="D27" i="3"/>
  <c r="L27" i="3" s="1"/>
  <c r="D28" i="3"/>
  <c r="L28" i="3" s="1"/>
  <c r="D29" i="3"/>
  <c r="D26" i="3"/>
  <c r="L26" i="3" s="1"/>
  <c r="C34" i="3"/>
  <c r="J34" i="3" s="1"/>
  <c r="C30" i="3"/>
  <c r="J30" i="3" s="1"/>
  <c r="C35" i="3"/>
  <c r="C31" i="3"/>
  <c r="C36" i="3"/>
  <c r="J36" i="3" s="1"/>
  <c r="C32" i="3"/>
  <c r="J32" i="3" s="1"/>
  <c r="C37" i="3"/>
  <c r="C33" i="3"/>
  <c r="J33" i="3" s="1"/>
  <c r="C26" i="3"/>
  <c r="J26" i="3" s="1"/>
  <c r="C27" i="3"/>
  <c r="J27" i="3" s="1"/>
  <c r="C28" i="3"/>
  <c r="J28" i="3" s="1"/>
  <c r="C29" i="3"/>
  <c r="J29" i="3" s="1"/>
  <c r="L9" i="1"/>
  <c r="M9" i="1"/>
  <c r="K9" i="1"/>
  <c r="D24" i="3"/>
  <c r="D23" i="3"/>
  <c r="P23" i="3" s="1"/>
  <c r="C24" i="3"/>
  <c r="A26" i="3"/>
  <c r="C23" i="3"/>
  <c r="O23" i="3" s="1"/>
  <c r="B27" i="3"/>
  <c r="B31" i="3" s="1"/>
  <c r="B35" i="3" s="1"/>
  <c r="B28" i="3"/>
  <c r="B32" i="3" s="1"/>
  <c r="B36" i="3" s="1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B12" i="3"/>
  <c r="B13" i="3"/>
  <c r="D2" i="3"/>
  <c r="D3" i="3"/>
  <c r="D5" i="3"/>
  <c r="D6" i="3"/>
  <c r="D7" i="3"/>
  <c r="D8" i="3"/>
  <c r="D9" i="3"/>
  <c r="D10" i="3"/>
  <c r="D11" i="3"/>
  <c r="D12" i="3"/>
  <c r="D13" i="3"/>
  <c r="D1" i="3"/>
  <c r="C5" i="3"/>
  <c r="I5" i="3" s="1"/>
  <c r="C6" i="3"/>
  <c r="C7" i="3"/>
  <c r="I7" i="3" s="1"/>
  <c r="C8" i="3"/>
  <c r="I8" i="3" s="1"/>
  <c r="C9" i="3"/>
  <c r="I9" i="3" s="1"/>
  <c r="C10" i="3"/>
  <c r="C11" i="3"/>
  <c r="C12" i="3"/>
  <c r="C13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I25" i="4"/>
  <c r="F25" i="4"/>
  <c r="F24" i="4"/>
  <c r="C24" i="4"/>
  <c r="C23" i="4"/>
  <c r="I22" i="4"/>
  <c r="I21" i="4"/>
  <c r="F21" i="4"/>
  <c r="F20" i="4"/>
  <c r="C20" i="4"/>
  <c r="D18" i="4"/>
  <c r="I24" i="4" s="1"/>
  <c r="I35" i="3" l="1"/>
  <c r="J35" i="3"/>
  <c r="I37" i="3"/>
  <c r="J37" i="3"/>
  <c r="O31" i="3"/>
  <c r="J31" i="3"/>
  <c r="O33" i="3"/>
  <c r="P29" i="3"/>
  <c r="L29" i="3"/>
  <c r="P33" i="3"/>
  <c r="P31" i="3"/>
  <c r="L33" i="3"/>
  <c r="L31" i="3"/>
  <c r="I27" i="3"/>
  <c r="O27" i="3"/>
  <c r="I32" i="3"/>
  <c r="O32" i="3"/>
  <c r="I30" i="3"/>
  <c r="O30" i="3"/>
  <c r="I26" i="3"/>
  <c r="O26" i="3"/>
  <c r="I29" i="3"/>
  <c r="O29" i="3"/>
  <c r="I28" i="3"/>
  <c r="O28" i="3"/>
  <c r="H36" i="3"/>
  <c r="I36" i="3"/>
  <c r="H34" i="3"/>
  <c r="I34" i="3"/>
  <c r="H33" i="3"/>
  <c r="I33" i="3"/>
  <c r="H31" i="3"/>
  <c r="I31" i="3"/>
  <c r="H10" i="3"/>
  <c r="I10" i="3"/>
  <c r="H6" i="3"/>
  <c r="I6" i="3"/>
  <c r="P27" i="3"/>
  <c r="P28" i="3"/>
  <c r="P26" i="3"/>
  <c r="H37" i="3"/>
  <c r="H29" i="3"/>
  <c r="P30" i="3"/>
  <c r="H32" i="3"/>
  <c r="H28" i="3"/>
  <c r="H35" i="3"/>
  <c r="H27" i="3"/>
  <c r="P32" i="3"/>
  <c r="H26" i="3"/>
  <c r="H30" i="3"/>
  <c r="H9" i="3"/>
  <c r="H5" i="3"/>
  <c r="H7" i="3"/>
  <c r="H8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</calcChain>
</file>

<file path=xl/sharedStrings.xml><?xml version="1.0" encoding="utf-8"?>
<sst xmlns="http://schemas.openxmlformats.org/spreadsheetml/2006/main" count="99" uniqueCount="49">
  <si>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</si>
  <si>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</si>
  <si>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</si>
  <si>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</si>
  <si>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</si>
  <si>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</si>
  <si>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</si>
  <si>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</si>
  <si>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</si>
  <si>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</si>
  <si>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</si>
  <si>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</si>
  <si>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Arduino Uno, Float, Modulo</t>
  </si>
  <si>
    <t>Float Operations, Int z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</si>
  <si>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</si>
  <si>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</si>
  <si>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</si>
  <si>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</si>
  <si>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</si>
  <si>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</si>
  <si>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</si>
  <si>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</si>
  <si>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</si>
  <si>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</si>
  <si>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inline, using types.h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</si>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</sst>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1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71" fontId="0" fillId="0" borderId="0" xfId="0" applyNumberFormat="1"/>
  </cellXfs>
  <cellStyles count="2">
    <cellStyle name="Normal" xfId="0" builtinId="0"/>
    <cellStyle name="Percent" xfId="1" builtinId="5"/>
  </cellStyles>
  <dxfs count="20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76257425202307094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Comparison!$C$5:$C$10</c:f>
              <c:numCache>
                <c:formatCode>General</c:formatCode>
                <c:ptCount val="6"/>
                <c:pt idx="0">
                  <c:v>79.5</c:v>
                </c:pt>
                <c:pt idx="1">
                  <c:v>155.34</c:v>
                </c:pt>
                <c:pt idx="2">
                  <c:v>308.66000000000003</c:v>
                </c:pt>
                <c:pt idx="3">
                  <c:v>627.84</c:v>
                </c:pt>
                <c:pt idx="4">
                  <c:v>1283</c:v>
                </c:pt>
                <c:pt idx="5">
                  <c:v>2627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Comparison!$B$5:$B$12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Comparison!$D$5:$D$12</c:f>
              <c:numCache>
                <c:formatCode>General</c:formatCode>
                <c:ptCount val="8"/>
                <c:pt idx="0">
                  <c:v>30.2</c:v>
                </c:pt>
                <c:pt idx="1">
                  <c:v>59.57</c:v>
                </c:pt>
                <c:pt idx="2">
                  <c:v>118.3</c:v>
                </c:pt>
                <c:pt idx="3">
                  <c:v>235</c:v>
                </c:pt>
                <c:pt idx="4">
                  <c:v>473</c:v>
                </c:pt>
                <c:pt idx="5">
                  <c:v>945</c:v>
                </c:pt>
                <c:pt idx="6">
                  <c:v>1887</c:v>
                </c:pt>
                <c:pt idx="7">
                  <c:v>3761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Comparison!$E$6:$E$12</c:f>
              <c:numCache>
                <c:formatCode>General</c:formatCode>
                <c:ptCount val="7"/>
                <c:pt idx="0">
                  <c:v>19</c:v>
                </c:pt>
                <c:pt idx="1">
                  <c:v>38.44</c:v>
                </c:pt>
                <c:pt idx="2">
                  <c:v>77.28</c:v>
                </c:pt>
                <c:pt idx="3">
                  <c:v>154.91999999999999</c:v>
                </c:pt>
                <c:pt idx="4">
                  <c:v>310.14999999999998</c:v>
                </c:pt>
                <c:pt idx="5">
                  <c:v>620.58000000000004</c:v>
                </c:pt>
                <c:pt idx="6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Comparison!$B$6:$B$13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Comparison!$F$6:$F$13</c:f>
              <c:numCache>
                <c:formatCode>General</c:formatCode>
                <c:ptCount val="8"/>
                <c:pt idx="0">
                  <c:v>17.670000000000002</c:v>
                </c:pt>
                <c:pt idx="1">
                  <c:v>35.69</c:v>
                </c:pt>
                <c:pt idx="2">
                  <c:v>71.64</c:v>
                </c:pt>
                <c:pt idx="3">
                  <c:v>143.43</c:v>
                </c:pt>
                <c:pt idx="4">
                  <c:v>286.93</c:v>
                </c:pt>
                <c:pt idx="5">
                  <c:v>573.83000000000004</c:v>
                </c:pt>
                <c:pt idx="6">
                  <c:v>1147.53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41472"/>
        <c:axId val="131895680"/>
      </c:scatterChart>
      <c:valAx>
        <c:axId val="133241472"/>
        <c:scaling>
          <c:logBase val="2"/>
          <c:orientation val="minMax"/>
          <c:max val="5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95680"/>
        <c:crosses val="autoZero"/>
        <c:crossBetween val="midCat"/>
      </c:valAx>
      <c:valAx>
        <c:axId val="131895680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41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971210459399441"/>
          <c:y val="0.58155237647782076"/>
          <c:w val="0.27556152154577351"/>
          <c:h val="0.22609889054336346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269.7</c:v>
                </c:pt>
                <c:pt idx="1">
                  <c:v>549.1</c:v>
                </c:pt>
                <c:pt idx="2">
                  <c:v>1128.4000000000001</c:v>
                </c:pt>
                <c:pt idx="3">
                  <c:v>2333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40.4</c:v>
                </c:pt>
                <c:pt idx="1">
                  <c:v>78.62</c:v>
                </c:pt>
                <c:pt idx="2">
                  <c:v>155.30000000000001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119.8</c:v>
                </c:pt>
                <c:pt idx="1">
                  <c:v>236.54</c:v>
                </c:pt>
                <c:pt idx="2">
                  <c:v>470</c:v>
                </c:pt>
                <c:pt idx="3">
                  <c:v>936.8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0496"/>
        <c:axId val="44092032"/>
      </c:scatterChart>
      <c:valAx>
        <c:axId val="44090496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44092032"/>
        <c:crosses val="autoZero"/>
        <c:crossBetween val="midCat"/>
      </c:valAx>
      <c:valAx>
        <c:axId val="4409203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409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Comparison!$C$23:$F$23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</c:strCache>
            </c:strRef>
          </c:cat>
          <c:val>
            <c:numRef>
              <c:f>Comparison!$C$27:$F$27</c:f>
              <c:numCache>
                <c:formatCode>0.0</c:formatCode>
                <c:ptCount val="4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Comparison!$C$23:$F$23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</c:strCache>
            </c:strRef>
          </c:cat>
          <c:val>
            <c:numRef>
              <c:f>Comparison!$C$31:$F$31</c:f>
              <c:numCache>
                <c:formatCode>0.0</c:formatCode>
                <c:ptCount val="4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invertIfNegative val="0"/>
          <c:cat>
            <c:strRef>
              <c:f>Comparison!$C$23:$F$23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</c:strCache>
            </c:strRef>
          </c:cat>
          <c:val>
            <c:numRef>
              <c:f>Comparison!$C$35:$F$35</c:f>
              <c:numCache>
                <c:formatCode>0.0</c:formatCode>
                <c:ptCount val="4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49856"/>
        <c:axId val="133851392"/>
      </c:barChart>
      <c:catAx>
        <c:axId val="1338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51392"/>
        <c:crosses val="autoZero"/>
        <c:auto val="1"/>
        <c:lblAlgn val="ctr"/>
        <c:lblOffset val="100"/>
        <c:noMultiLvlLbl val="0"/>
      </c:catAx>
      <c:valAx>
        <c:axId val="13385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384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Comparison!$C$23:$F$23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</c:strCache>
            </c:strRef>
          </c:cat>
          <c:val>
            <c:numRef>
              <c:f>Comparison!$C$27:$F$27</c:f>
              <c:numCache>
                <c:formatCode>0.0</c:formatCode>
                <c:ptCount val="4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Comparison!$C$23:$F$23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</c:strCache>
            </c:strRef>
          </c:cat>
          <c:val>
            <c:numRef>
              <c:f>Comparison!$C$31:$F$31</c:f>
              <c:numCache>
                <c:formatCode>0.0</c:formatCode>
                <c:ptCount val="4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Comparison!$C$23:$F$23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</c:strCache>
            </c:strRef>
          </c:cat>
          <c:val>
            <c:numRef>
              <c:f>Comparison!$C$35:$F$35</c:f>
              <c:numCache>
                <c:formatCode>0.0</c:formatCode>
                <c:ptCount val="4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6000"/>
        <c:axId val="149234432"/>
      </c:lineChart>
      <c:catAx>
        <c:axId val="1340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34432"/>
        <c:crosses val="autoZero"/>
        <c:auto val="1"/>
        <c:lblAlgn val="ctr"/>
        <c:lblOffset val="100"/>
        <c:noMultiLvlLbl val="0"/>
      </c:catAx>
      <c:valAx>
        <c:axId val="1492344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40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157162</xdr:rowOff>
    </xdr:from>
    <xdr:to>
      <xdr:col>19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22</xdr:row>
      <xdr:rowOff>185737</xdr:rowOff>
    </xdr:from>
    <xdr:to>
      <xdr:col>25</xdr:col>
      <xdr:colOff>542925</xdr:colOff>
      <xdr:row>37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39</xdr:row>
      <xdr:rowOff>57150</xdr:rowOff>
    </xdr:from>
    <xdr:to>
      <xdr:col>9</xdr:col>
      <xdr:colOff>442912</xdr:colOff>
      <xdr:row>53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47625</xdr:rowOff>
    </xdr:from>
    <xdr:to>
      <xdr:col>19</xdr:col>
      <xdr:colOff>104775</xdr:colOff>
      <xdr:row>53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L56" sqref="L56"/>
    </sheetView>
  </sheetViews>
  <sheetFormatPr defaultRowHeight="15"/>
  <cols>
    <col min="3" max="3" width="9.5703125" customWidth="1"/>
    <col min="4" max="6" width="9.28515625" customWidth="1"/>
    <col min="7" max="7" width="2.140625" customWidth="1"/>
    <col min="8" max="10" width="9.28515625" customWidth="1"/>
    <col min="11" max="11" width="1.7109375" customWidth="1"/>
    <col min="12" max="13" width="9.28515625" customWidth="1"/>
    <col min="14" max="14" width="2.5703125" customWidth="1"/>
    <col min="15" max="15" width="9.28515625" customWidth="1"/>
  </cols>
  <sheetData>
    <row r="1" spans="2:9">
      <c r="C1" t="str">
        <f>'Arduino Uno'!I5</f>
        <v>Arduino Uno</v>
      </c>
      <c r="D1" t="str">
        <f>'Arduino M0 Pro'!C6</f>
        <v>Arduino M0 Pro</v>
      </c>
      <c r="E1" t="s">
        <v>29</v>
      </c>
      <c r="F1" t="str">
        <f>'Arduino Due'!C6</f>
        <v>Arduino Due</v>
      </c>
    </row>
    <row r="2" spans="2:9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</row>
    <row r="3" spans="2:9">
      <c r="C3" t="str">
        <f>'Arduino Uno'!I7</f>
        <v>function</v>
      </c>
      <c r="D3" t="str">
        <f>'Arduino M0 Pro'!C8</f>
        <v>Function</v>
      </c>
      <c r="E3" t="s">
        <v>7</v>
      </c>
      <c r="F3" t="str">
        <f>'Arduino Due'!C7</f>
        <v>Inline, using types.h</v>
      </c>
    </row>
    <row r="4" spans="2:9">
      <c r="B4" t="s">
        <v>2</v>
      </c>
      <c r="C4" t="s">
        <v>23</v>
      </c>
      <c r="D4" t="s">
        <v>23</v>
      </c>
      <c r="E4" t="s">
        <v>23</v>
      </c>
      <c r="F4" t="s">
        <v>23</v>
      </c>
      <c r="H4" t="s">
        <v>31</v>
      </c>
      <c r="I4" t="s">
        <v>32</v>
      </c>
    </row>
    <row r="5" spans="2:9">
      <c r="B5">
        <f>'Arduino M0 Pro'!B10</f>
        <v>4</v>
      </c>
      <c r="C5">
        <f>'Arduino Uno'!I9</f>
        <v>79.5</v>
      </c>
      <c r="D5">
        <f>'Arduino M0 Pro'!C10</f>
        <v>30.2</v>
      </c>
      <c r="E5">
        <f>Maple!D9</f>
        <v>9.26</v>
      </c>
      <c r="F5">
        <f>'Arduino Due'!D9</f>
        <v>8.61</v>
      </c>
      <c r="H5">
        <f t="shared" ref="H5:H10" si="0">C5/D5</f>
        <v>2.632450331125828</v>
      </c>
      <c r="I5">
        <f>C5/E5</f>
        <v>8.5853131749460037</v>
      </c>
    </row>
    <row r="6" spans="2:9">
      <c r="B6">
        <f>'Arduino M0 Pro'!B11</f>
        <v>8</v>
      </c>
      <c r="C6">
        <f>'Arduino Uno'!I10</f>
        <v>155.34</v>
      </c>
      <c r="D6">
        <f>'Arduino M0 Pro'!C11</f>
        <v>59.57</v>
      </c>
      <c r="E6">
        <f>Maple!D10</f>
        <v>19</v>
      </c>
      <c r="F6">
        <f>'Arduino Due'!D10</f>
        <v>17.670000000000002</v>
      </c>
      <c r="H6">
        <f t="shared" si="0"/>
        <v>2.6076884337753903</v>
      </c>
      <c r="I6">
        <f t="shared" ref="I6:I10" si="1">C6/E6</f>
        <v>8.1757894736842101</v>
      </c>
    </row>
    <row r="7" spans="2:9">
      <c r="B7">
        <f>'Arduino M0 Pro'!B12</f>
        <v>16</v>
      </c>
      <c r="C7">
        <f>'Arduino Uno'!I11</f>
        <v>308.66000000000003</v>
      </c>
      <c r="D7">
        <f>'Arduino M0 Pro'!C12</f>
        <v>118.3</v>
      </c>
      <c r="E7">
        <f>Maple!D11</f>
        <v>38.44</v>
      </c>
      <c r="F7">
        <f>'Arduino Due'!D11</f>
        <v>35.69</v>
      </c>
      <c r="H7">
        <f t="shared" si="0"/>
        <v>2.6091293322062556</v>
      </c>
      <c r="I7">
        <f t="shared" si="1"/>
        <v>8.0296566077003124</v>
      </c>
    </row>
    <row r="8" spans="2:9">
      <c r="B8">
        <f>'Arduino M0 Pro'!B13</f>
        <v>32</v>
      </c>
      <c r="C8">
        <f>'Arduino Uno'!I12</f>
        <v>627.84</v>
      </c>
      <c r="D8">
        <f>'Arduino M0 Pro'!C13</f>
        <v>235</v>
      </c>
      <c r="E8">
        <f>Maple!D12</f>
        <v>77.28</v>
      </c>
      <c r="F8">
        <f>'Arduino Due'!D12</f>
        <v>71.64</v>
      </c>
      <c r="H8">
        <f t="shared" si="0"/>
        <v>2.6716595744680851</v>
      </c>
      <c r="I8">
        <f t="shared" si="1"/>
        <v>8.1242236024844718</v>
      </c>
    </row>
    <row r="9" spans="2:9">
      <c r="B9">
        <f>'Arduino M0 Pro'!B14</f>
        <v>64</v>
      </c>
      <c r="C9">
        <f>'Arduino Uno'!I13</f>
        <v>1283</v>
      </c>
      <c r="D9">
        <f>'Arduino M0 Pro'!C14</f>
        <v>473</v>
      </c>
      <c r="E9">
        <f>Maple!D13</f>
        <v>154.91999999999999</v>
      </c>
      <c r="F9">
        <f>'Arduino Due'!D13</f>
        <v>143.43</v>
      </c>
      <c r="H9">
        <f t="shared" si="0"/>
        <v>2.7124735729386891</v>
      </c>
      <c r="I9">
        <f t="shared" si="1"/>
        <v>8.2816937774335155</v>
      </c>
    </row>
    <row r="10" spans="2:9">
      <c r="B10">
        <f>'Arduino M0 Pro'!B15</f>
        <v>128</v>
      </c>
      <c r="C10">
        <f>'Arduino Uno'!I14</f>
        <v>2627</v>
      </c>
      <c r="D10">
        <f>'Arduino M0 Pro'!C15</f>
        <v>945</v>
      </c>
      <c r="E10">
        <f>Maple!D14</f>
        <v>310.14999999999998</v>
      </c>
      <c r="F10">
        <f>'Arduino Due'!D14</f>
        <v>286.93</v>
      </c>
      <c r="H10">
        <f t="shared" si="0"/>
        <v>2.7798941798941801</v>
      </c>
      <c r="I10">
        <f t="shared" si="1"/>
        <v>8.4700951152668065</v>
      </c>
    </row>
    <row r="11" spans="2:9">
      <c r="B11">
        <f>'Arduino M0 Pro'!B16</f>
        <v>256</v>
      </c>
      <c r="C11">
        <f>'Arduino Uno'!I15</f>
        <v>0</v>
      </c>
      <c r="D11">
        <f>'Arduino M0 Pro'!C16</f>
        <v>1887</v>
      </c>
      <c r="E11">
        <f>Maple!D15</f>
        <v>620.58000000000004</v>
      </c>
      <c r="F11">
        <f>'Arduino Due'!D15</f>
        <v>573.83000000000004</v>
      </c>
    </row>
    <row r="12" spans="2:9">
      <c r="B12">
        <f>'Arduino M0 Pro'!B17</f>
        <v>512</v>
      </c>
      <c r="C12">
        <f>'Arduino Uno'!I16</f>
        <v>0</v>
      </c>
      <c r="D12">
        <f>'Arduino M0 Pro'!C17</f>
        <v>3761</v>
      </c>
      <c r="E12">
        <f>Maple!D16</f>
        <v>1241.3699999999999</v>
      </c>
      <c r="F12">
        <f>'Arduino Due'!D16</f>
        <v>1147.53</v>
      </c>
    </row>
    <row r="13" spans="2:9">
      <c r="B13">
        <f>'Arduino M0 Pro'!B18</f>
        <v>1024</v>
      </c>
      <c r="C13">
        <f>'Arduino Uno'!I17</f>
        <v>0</v>
      </c>
      <c r="D13">
        <f>'Arduino M0 Pro'!C18</f>
        <v>7519</v>
      </c>
    </row>
    <row r="15" spans="2:9">
      <c r="C15" t="s">
        <v>22</v>
      </c>
      <c r="D15" t="s">
        <v>5</v>
      </c>
    </row>
    <row r="16" spans="2:9">
      <c r="C16" t="s">
        <v>4</v>
      </c>
      <c r="D16" t="s">
        <v>23</v>
      </c>
    </row>
    <row r="17" spans="1:18">
      <c r="C17">
        <v>6000</v>
      </c>
      <c r="D17" s="4">
        <f>1/C17*1000000</f>
        <v>166.66666666666666</v>
      </c>
    </row>
    <row r="18" spans="1:18">
      <c r="C18">
        <v>8000</v>
      </c>
      <c r="D18" s="4">
        <f t="shared" ref="D18:D21" si="2">1/C18*1000000</f>
        <v>125</v>
      </c>
    </row>
    <row r="19" spans="1:18">
      <c r="C19">
        <v>11025</v>
      </c>
      <c r="D19" s="4">
        <f t="shared" si="2"/>
        <v>90.702947845804985</v>
      </c>
    </row>
    <row r="20" spans="1:18">
      <c r="C20">
        <v>22050</v>
      </c>
      <c r="D20" s="4">
        <f t="shared" si="2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8">
      <c r="C21">
        <v>44100</v>
      </c>
      <c r="D21" s="4">
        <f t="shared" si="2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3" spans="1:18">
      <c r="C23" t="str">
        <f>'Arduino Uno'!L5</f>
        <v>Arduino Uno</v>
      </c>
      <c r="D23" s="4" t="str">
        <f>'Arduino M0 Pro'!K6</f>
        <v>Arduino M0 Pro</v>
      </c>
      <c r="E23" t="s">
        <v>29</v>
      </c>
      <c r="F23" t="str">
        <f>'Arduino Due'!C6</f>
        <v>Arduino Due</v>
      </c>
      <c r="H23">
        <f>48/16</f>
        <v>3</v>
      </c>
      <c r="I23">
        <f>72/16</f>
        <v>4.5</v>
      </c>
      <c r="J23">
        <f>84/16</f>
        <v>5.25</v>
      </c>
      <c r="L23">
        <f>72/48</f>
        <v>1.5</v>
      </c>
      <c r="M23">
        <f>84/72</f>
        <v>1.1666666666666667</v>
      </c>
      <c r="O23" t="str">
        <f>C23</f>
        <v>Arduino Uno</v>
      </c>
      <c r="P23" t="str">
        <f>D23</f>
        <v>Arduino M0 Pro</v>
      </c>
      <c r="Q23" t="str">
        <f>E23</f>
        <v>Maple</v>
      </c>
      <c r="R23" t="str">
        <f>F23</f>
        <v>Arduino Due</v>
      </c>
    </row>
    <row r="24" spans="1:18">
      <c r="C24" t="str">
        <f>'Arduino Uno'!L6</f>
        <v>inline, using types.h</v>
      </c>
      <c r="D24" s="4" t="str">
        <f>'Arduino M0 Pro'!K7</f>
        <v>Inline, using types.h</v>
      </c>
      <c r="E24" t="str">
        <f>Maple!C7</f>
        <v>Inline, using types.h</v>
      </c>
    </row>
    <row r="25" spans="1:18">
      <c r="B25" t="s">
        <v>2</v>
      </c>
      <c r="C25" t="s">
        <v>23</v>
      </c>
      <c r="D25" t="s">
        <v>23</v>
      </c>
      <c r="E25" t="s">
        <v>23</v>
      </c>
      <c r="F25" t="str">
        <f>'Arduino Due'!C7</f>
        <v>Inline, using types.h</v>
      </c>
      <c r="H25" t="s">
        <v>31</v>
      </c>
      <c r="I25" t="s">
        <v>32</v>
      </c>
      <c r="J25" t="s">
        <v>47</v>
      </c>
      <c r="L25" t="s">
        <v>33</v>
      </c>
      <c r="M25" t="s">
        <v>48</v>
      </c>
      <c r="O25" t="s">
        <v>28</v>
      </c>
      <c r="P25" t="s">
        <v>28</v>
      </c>
      <c r="Q25" t="s">
        <v>28</v>
      </c>
      <c r="R25" t="s">
        <v>28</v>
      </c>
    </row>
    <row r="26" spans="1:18">
      <c r="A26" t="str">
        <f>'Arduino Uno'!L7</f>
        <v>float</v>
      </c>
      <c r="B26">
        <f>'Arduino Uno'!B11</f>
        <v>16</v>
      </c>
      <c r="C26" s="4">
        <f>'Arduino Uno'!L11</f>
        <v>269.7</v>
      </c>
      <c r="D26" s="4">
        <f>'Arduino M0 Pro'!K12</f>
        <v>112.4</v>
      </c>
      <c r="E26">
        <f>Maple!D11</f>
        <v>38.44</v>
      </c>
      <c r="F26">
        <f>'Arduino Due'!D11</f>
        <v>35.69</v>
      </c>
      <c r="H26" s="6">
        <f t="shared" ref="H26:H37" si="3">C26/D26</f>
        <v>2.3994661921708182</v>
      </c>
      <c r="I26" s="6">
        <f>C26/E26</f>
        <v>7.0161290322580649</v>
      </c>
      <c r="J26" s="6">
        <f>C26/F26</f>
        <v>7.556738582235921</v>
      </c>
      <c r="K26" s="6"/>
      <c r="L26" s="6">
        <f>D26/E26</f>
        <v>2.9240374609781479</v>
      </c>
      <c r="M26" s="6">
        <f>E26/F26</f>
        <v>1.0770523956290277</v>
      </c>
      <c r="N26" s="6"/>
      <c r="O26" s="6">
        <f>C26/C34</f>
        <v>6.6757425742574261</v>
      </c>
      <c r="P26" s="6">
        <f>D26/D34</f>
        <v>8.4766214177978885</v>
      </c>
      <c r="Q26" s="6">
        <f>E26/E34</f>
        <v>6.3642384105960259</v>
      </c>
      <c r="R26" s="6">
        <f>F26/F34</f>
        <v>5.499229583975346</v>
      </c>
    </row>
    <row r="27" spans="1:18">
      <c r="B27">
        <f>'Arduino Uno'!B12</f>
        <v>32</v>
      </c>
      <c r="C27" s="4">
        <f>'Arduino Uno'!L12</f>
        <v>549.1</v>
      </c>
      <c r="D27" s="4">
        <f>'Arduino M0 Pro'!K13</f>
        <v>224.49</v>
      </c>
      <c r="E27">
        <f>Maple!D12</f>
        <v>77.28</v>
      </c>
      <c r="F27">
        <f>'Arduino Due'!D12</f>
        <v>71.64</v>
      </c>
      <c r="H27" s="6">
        <f t="shared" si="3"/>
        <v>2.4459886854648314</v>
      </c>
      <c r="I27" s="6">
        <f t="shared" ref="I27:I37" si="4">C27/E27</f>
        <v>7.1053312629399592</v>
      </c>
      <c r="J27" s="6">
        <f t="shared" ref="J27:J37" si="5">C27/F27</f>
        <v>7.6647124511446121</v>
      </c>
      <c r="K27" s="6"/>
      <c r="L27" s="6">
        <f t="shared" ref="L27:L37" si="6">D27/E27</f>
        <v>2.9048913043478262</v>
      </c>
      <c r="M27" s="6">
        <f t="shared" ref="M27:M37" si="7">E27/F27</f>
        <v>1.0787269681742044</v>
      </c>
      <c r="N27" s="6"/>
      <c r="O27" s="6">
        <f t="shared" ref="O27:O29" si="8">C27/C35</f>
        <v>6.9842279318239635</v>
      </c>
      <c r="P27" s="6">
        <f>D27/D35</f>
        <v>8.6542020046260593</v>
      </c>
      <c r="Q27" s="6">
        <f t="shared" ref="Q27:R29" si="9">E27/E35</f>
        <v>6.6563307493540051</v>
      </c>
      <c r="R27" s="6">
        <f t="shared" si="9"/>
        <v>5.6857142857142859</v>
      </c>
    </row>
    <row r="28" spans="1:18">
      <c r="B28">
        <f>'Arduino Uno'!B13</f>
        <v>64</v>
      </c>
      <c r="C28" s="4">
        <f>'Arduino Uno'!L13</f>
        <v>1128.4000000000001</v>
      </c>
      <c r="D28" s="4">
        <f>'Arduino M0 Pro'!K14</f>
        <v>452.33</v>
      </c>
      <c r="E28">
        <f>Maple!D13</f>
        <v>154.91999999999999</v>
      </c>
      <c r="F28">
        <f>'Arduino Due'!D13</f>
        <v>143.43</v>
      </c>
      <c r="H28" s="6">
        <f t="shared" si="3"/>
        <v>2.4946388698516571</v>
      </c>
      <c r="I28" s="6">
        <f t="shared" si="4"/>
        <v>7.2837593596695083</v>
      </c>
      <c r="J28" s="6">
        <f t="shared" si="5"/>
        <v>7.8672523182040024</v>
      </c>
      <c r="K28" s="6"/>
      <c r="L28" s="6">
        <f t="shared" si="6"/>
        <v>2.9197650400206561</v>
      </c>
      <c r="M28" s="6">
        <f t="shared" si="7"/>
        <v>1.0801087638569336</v>
      </c>
      <c r="N28" s="6"/>
      <c r="O28" s="6">
        <f t="shared" si="8"/>
        <v>7.2659368963296842</v>
      </c>
      <c r="P28" s="6">
        <f>D28/D36</f>
        <v>8.3826908821349146</v>
      </c>
      <c r="Q28" s="6">
        <f t="shared" si="9"/>
        <v>6.8066783831282942</v>
      </c>
      <c r="R28" s="6">
        <f t="shared" si="9"/>
        <v>5.7834677419354836</v>
      </c>
    </row>
    <row r="29" spans="1:18">
      <c r="B29">
        <f>'Arduino Uno'!B14</f>
        <v>128</v>
      </c>
      <c r="C29" s="4">
        <f>'Arduino Uno'!L14</f>
        <v>2333</v>
      </c>
      <c r="D29" s="4">
        <f>'Arduino M0 Pro'!K15</f>
        <v>903.68</v>
      </c>
      <c r="E29">
        <f>Maple!D14</f>
        <v>310.14999999999998</v>
      </c>
      <c r="F29">
        <f>'Arduino Due'!D14</f>
        <v>286.93</v>
      </c>
      <c r="H29" s="6">
        <f t="shared" si="3"/>
        <v>2.5816660764872523</v>
      </c>
      <c r="I29" s="6">
        <f t="shared" si="4"/>
        <v>7.5221666935353868</v>
      </c>
      <c r="J29" s="6">
        <f t="shared" si="5"/>
        <v>8.1309030077022264</v>
      </c>
      <c r="K29" s="6"/>
      <c r="L29" s="6">
        <f t="shared" si="6"/>
        <v>2.9136869256811222</v>
      </c>
      <c r="M29" s="6">
        <f t="shared" si="7"/>
        <v>1.0809256613111211</v>
      </c>
      <c r="N29" s="6"/>
      <c r="O29" s="6">
        <f t="shared" si="8"/>
        <v>7.5746753246753249</v>
      </c>
      <c r="P29" s="6">
        <f>D29/D37</f>
        <v>8.4188559716787772</v>
      </c>
      <c r="Q29" s="6">
        <f t="shared" si="9"/>
        <v>6.8830448291167325</v>
      </c>
      <c r="R29" s="6">
        <f t="shared" si="9"/>
        <v>5.83072546230441</v>
      </c>
    </row>
    <row r="30" spans="1:18">
      <c r="A30" t="str">
        <f>'Arduino Uno'!N7</f>
        <v>long</v>
      </c>
      <c r="B30">
        <f>B26</f>
        <v>16</v>
      </c>
      <c r="C30" s="4">
        <f>'Arduino Uno'!N11</f>
        <v>119.8</v>
      </c>
      <c r="D30" s="4">
        <f>'Arduino M0 Pro'!M12</f>
        <v>13.26</v>
      </c>
      <c r="E30">
        <f>Maple!E11</f>
        <v>6.04</v>
      </c>
      <c r="F30">
        <f>'Arduino Due'!E11</f>
        <v>6.49</v>
      </c>
      <c r="H30" s="6">
        <f t="shared" si="3"/>
        <v>9.0346907993966816</v>
      </c>
      <c r="I30" s="6">
        <f t="shared" si="4"/>
        <v>19.834437086092716</v>
      </c>
      <c r="J30" s="6">
        <f t="shared" si="5"/>
        <v>18.459167950693374</v>
      </c>
      <c r="K30" s="6"/>
      <c r="L30" s="6">
        <f t="shared" si="6"/>
        <v>2.1953642384105958</v>
      </c>
      <c r="M30" s="6">
        <f t="shared" si="7"/>
        <v>0.93066255778120177</v>
      </c>
      <c r="N30" s="6"/>
      <c r="O30" s="6">
        <f>C30/C34</f>
        <v>2.9653465346534653</v>
      </c>
      <c r="P30" s="6">
        <f>D30/D34</f>
        <v>1</v>
      </c>
      <c r="Q30" s="6">
        <f>E30/E34</f>
        <v>1</v>
      </c>
      <c r="R30" s="6">
        <f>F30/F34</f>
        <v>1</v>
      </c>
    </row>
    <row r="31" spans="1:18">
      <c r="B31">
        <f t="shared" ref="B31:B37" si="10">B27</f>
        <v>32</v>
      </c>
      <c r="C31" s="4">
        <f>'Arduino Uno'!N12</f>
        <v>236.54</v>
      </c>
      <c r="D31" s="4">
        <f>'Arduino M0 Pro'!M13</f>
        <v>25.94</v>
      </c>
      <c r="E31">
        <f>Maple!E12</f>
        <v>11.61</v>
      </c>
      <c r="F31">
        <f>'Arduino Due'!E12</f>
        <v>12.6</v>
      </c>
      <c r="H31" s="6">
        <f t="shared" si="3"/>
        <v>9.1187355435620656</v>
      </c>
      <c r="I31" s="6">
        <f t="shared" si="4"/>
        <v>20.373815676141259</v>
      </c>
      <c r="J31" s="6">
        <f t="shared" si="5"/>
        <v>18.773015873015872</v>
      </c>
      <c r="K31" s="6"/>
      <c r="L31" s="6">
        <f t="shared" si="6"/>
        <v>2.2342807924203276</v>
      </c>
      <c r="M31" s="6">
        <f t="shared" si="7"/>
        <v>0.92142857142857137</v>
      </c>
      <c r="N31" s="6"/>
      <c r="O31" s="6">
        <f t="shared" ref="O31:O33" si="11">C31/C35</f>
        <v>3.0086491986771811</v>
      </c>
      <c r="P31" s="6">
        <f>D31/D35</f>
        <v>1</v>
      </c>
      <c r="Q31" s="6">
        <f t="shared" ref="Q31:R33" si="12">E31/E35</f>
        <v>1</v>
      </c>
      <c r="R31" s="6">
        <f t="shared" si="12"/>
        <v>1</v>
      </c>
    </row>
    <row r="32" spans="1:18">
      <c r="B32">
        <f t="shared" si="10"/>
        <v>64</v>
      </c>
      <c r="C32" s="4">
        <f>'Arduino Uno'!N13</f>
        <v>470</v>
      </c>
      <c r="D32" s="4">
        <f>'Arduino M0 Pro'!M14</f>
        <v>53.97</v>
      </c>
      <c r="E32">
        <f>Maple!E13</f>
        <v>22.76</v>
      </c>
      <c r="F32">
        <f>'Arduino Due'!E13</f>
        <v>24.8</v>
      </c>
      <c r="H32" s="6">
        <f t="shared" si="3"/>
        <v>8.7085417824717446</v>
      </c>
      <c r="I32" s="6">
        <f t="shared" si="4"/>
        <v>20.650263620386642</v>
      </c>
      <c r="J32" s="6">
        <f t="shared" si="5"/>
        <v>18.951612903225804</v>
      </c>
      <c r="K32" s="6"/>
      <c r="L32" s="6">
        <f t="shared" si="6"/>
        <v>2.3712653778558872</v>
      </c>
      <c r="M32" s="6">
        <f t="shared" si="7"/>
        <v>0.91774193548387095</v>
      </c>
      <c r="N32" s="6"/>
      <c r="O32" s="6">
        <f t="shared" si="11"/>
        <v>3.0264005151320021</v>
      </c>
      <c r="P32" s="6">
        <f>D32/D36</f>
        <v>1.0001853224610822</v>
      </c>
      <c r="Q32" s="6">
        <f t="shared" si="12"/>
        <v>1</v>
      </c>
      <c r="R32" s="6">
        <f t="shared" si="12"/>
        <v>1</v>
      </c>
    </row>
    <row r="33" spans="1:18">
      <c r="B33">
        <f t="shared" si="10"/>
        <v>128</v>
      </c>
      <c r="C33" s="4">
        <f>'Arduino Uno'!N14</f>
        <v>936.8</v>
      </c>
      <c r="D33" s="4">
        <f>'Arduino M0 Pro'!M15</f>
        <v>107.35</v>
      </c>
      <c r="E33">
        <f>Maple!E14</f>
        <v>45.06</v>
      </c>
      <c r="F33">
        <f>'Arduino Due'!E14</f>
        <v>49.21</v>
      </c>
      <c r="H33" s="6">
        <f t="shared" si="3"/>
        <v>8.7265952491849088</v>
      </c>
      <c r="I33" s="6">
        <f t="shared" si="4"/>
        <v>20.790057700843317</v>
      </c>
      <c r="J33" s="6">
        <f t="shared" si="5"/>
        <v>19.036781142044298</v>
      </c>
      <c r="K33" s="6"/>
      <c r="L33" s="6">
        <f t="shared" si="6"/>
        <v>2.3823790501553481</v>
      </c>
      <c r="M33" s="6">
        <f t="shared" si="7"/>
        <v>0.91566754724649468</v>
      </c>
      <c r="N33" s="6"/>
      <c r="O33" s="6">
        <f t="shared" si="11"/>
        <v>3.0415584415584416</v>
      </c>
      <c r="P33" s="6">
        <f>D33/D37</f>
        <v>1.000093161915409</v>
      </c>
      <c r="Q33" s="6">
        <f t="shared" si="12"/>
        <v>1</v>
      </c>
      <c r="R33" s="6">
        <f t="shared" si="12"/>
        <v>1</v>
      </c>
    </row>
    <row r="34" spans="1:18">
      <c r="A34" t="str">
        <f>'Arduino Uno'!M7</f>
        <v>int</v>
      </c>
      <c r="B34">
        <f t="shared" si="10"/>
        <v>16</v>
      </c>
      <c r="C34" s="4">
        <f>'Arduino Uno'!M11</f>
        <v>40.4</v>
      </c>
      <c r="D34" s="4">
        <f>'Arduino M0 Pro'!L12</f>
        <v>13.26</v>
      </c>
      <c r="E34">
        <f>Maple!F11</f>
        <v>6.04</v>
      </c>
      <c r="F34">
        <f>'Arduino Due'!F11</f>
        <v>6.49</v>
      </c>
      <c r="H34" s="6">
        <f t="shared" si="3"/>
        <v>3.0467571644042231</v>
      </c>
      <c r="I34" s="6">
        <f t="shared" si="4"/>
        <v>6.6887417218543046</v>
      </c>
      <c r="J34" s="6">
        <f t="shared" si="5"/>
        <v>6.2249614791987673</v>
      </c>
      <c r="K34" s="6"/>
      <c r="L34" s="6">
        <f t="shared" si="6"/>
        <v>2.1953642384105958</v>
      </c>
      <c r="M34" s="6">
        <f t="shared" si="7"/>
        <v>0.93066255778120177</v>
      </c>
      <c r="N34" s="6"/>
      <c r="O34" s="6"/>
      <c r="P34" s="6"/>
      <c r="Q34" s="6"/>
      <c r="R34" s="6"/>
    </row>
    <row r="35" spans="1:18">
      <c r="B35">
        <f t="shared" si="10"/>
        <v>32</v>
      </c>
      <c r="C35" s="4">
        <f>'Arduino Uno'!M12</f>
        <v>78.62</v>
      </c>
      <c r="D35" s="4">
        <f>'Arduino M0 Pro'!L13</f>
        <v>25.94</v>
      </c>
      <c r="E35">
        <f>Maple!F12</f>
        <v>11.61</v>
      </c>
      <c r="F35">
        <f>'Arduino Due'!F12</f>
        <v>12.6</v>
      </c>
      <c r="H35" s="6">
        <f t="shared" si="3"/>
        <v>3.0308404009252121</v>
      </c>
      <c r="I35" s="6">
        <f t="shared" si="4"/>
        <v>6.7717484926787259</v>
      </c>
      <c r="J35" s="6">
        <f t="shared" si="5"/>
        <v>6.2396825396825406</v>
      </c>
      <c r="K35" s="6"/>
      <c r="L35" s="6">
        <f t="shared" si="6"/>
        <v>2.2342807924203276</v>
      </c>
      <c r="M35" s="6">
        <f t="shared" si="7"/>
        <v>0.92142857142857137</v>
      </c>
      <c r="N35" s="6"/>
      <c r="O35" s="6"/>
      <c r="P35" s="6"/>
      <c r="Q35" s="6"/>
      <c r="R35" s="6"/>
    </row>
    <row r="36" spans="1:18">
      <c r="B36">
        <f t="shared" si="10"/>
        <v>64</v>
      </c>
      <c r="C36" s="4">
        <f>'Arduino Uno'!M13</f>
        <v>155.30000000000001</v>
      </c>
      <c r="D36" s="4">
        <f>'Arduino M0 Pro'!L14</f>
        <v>53.96</v>
      </c>
      <c r="E36">
        <f>Maple!F13</f>
        <v>22.76</v>
      </c>
      <c r="F36">
        <f>'Arduino Due'!F13</f>
        <v>24.8</v>
      </c>
      <c r="H36" s="6">
        <f t="shared" si="3"/>
        <v>2.8780578206078578</v>
      </c>
      <c r="I36" s="6">
        <f t="shared" si="4"/>
        <v>6.8233743409490337</v>
      </c>
      <c r="J36" s="6">
        <f t="shared" si="5"/>
        <v>6.2620967741935489</v>
      </c>
      <c r="K36" s="6"/>
      <c r="L36" s="6">
        <f t="shared" si="6"/>
        <v>2.3708260105448153</v>
      </c>
      <c r="M36" s="6">
        <f t="shared" si="7"/>
        <v>0.91774193548387095</v>
      </c>
      <c r="N36" s="6"/>
      <c r="O36" s="6"/>
      <c r="P36" s="6"/>
      <c r="Q36" s="6"/>
      <c r="R36" s="6"/>
    </row>
    <row r="37" spans="1:18">
      <c r="B37">
        <f t="shared" si="10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F37">
        <f>'Arduino Due'!F14</f>
        <v>49.21</v>
      </c>
      <c r="H37" s="6">
        <f t="shared" si="3"/>
        <v>2.8693869945966086</v>
      </c>
      <c r="I37" s="6">
        <f t="shared" si="4"/>
        <v>6.8353306702174876</v>
      </c>
      <c r="J37" s="6">
        <f t="shared" si="5"/>
        <v>6.2588904694167855</v>
      </c>
      <c r="K37" s="6"/>
      <c r="L37" s="6">
        <f t="shared" si="6"/>
        <v>2.3821571238348866</v>
      </c>
      <c r="M37" s="6">
        <f t="shared" si="7"/>
        <v>0.91566754724649468</v>
      </c>
      <c r="N37" s="6"/>
      <c r="O37" s="6"/>
      <c r="P37" s="6"/>
      <c r="Q37" s="6"/>
      <c r="R37" s="6"/>
    </row>
  </sheetData>
  <conditionalFormatting sqref="C26:F37">
    <cfRule type="cellIs" dxfId="6" priority="5" stopIfTrue="1" operator="greaterThan">
      <formula>$D$18</formula>
    </cfRule>
    <cfRule type="cellIs" dxfId="5" priority="4" stopIfTrue="1" operator="lessThan">
      <formula>$D$18</formula>
    </cfRule>
    <cfRule type="cellIs" dxfId="9" priority="3" stopIfTrue="1" operator="lessThan">
      <formula>$D$19</formula>
    </cfRule>
    <cfRule type="cellIs" dxfId="8" priority="2" stopIfTrue="1" operator="lessThan">
      <formula>$D$20</formula>
    </cfRule>
    <cfRule type="cellIs" dxfId="7" priority="1" stopIfTrue="1" operator="lessThan">
      <formula>$D$21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workbookViewId="0">
      <selection activeCell="B5" sqref="B5"/>
    </sheetView>
  </sheetViews>
  <sheetFormatPr defaultRowHeight="15"/>
  <cols>
    <col min="11" max="12" width="9.140625" style="3"/>
  </cols>
  <sheetData>
    <row r="2" spans="2:20">
      <c r="B2" t="s">
        <v>40</v>
      </c>
    </row>
    <row r="3" spans="2:20">
      <c r="B3" t="s">
        <v>41</v>
      </c>
    </row>
    <row r="4" spans="2:20">
      <c r="B4" t="s">
        <v>42</v>
      </c>
    </row>
    <row r="5" spans="2:20">
      <c r="I5" t="s">
        <v>18</v>
      </c>
      <c r="L5" t="s">
        <v>18</v>
      </c>
    </row>
    <row r="6" spans="2:20">
      <c r="I6" t="s">
        <v>19</v>
      </c>
      <c r="L6" s="3" t="s">
        <v>24</v>
      </c>
    </row>
    <row r="7" spans="2:20">
      <c r="B7" t="s">
        <v>10</v>
      </c>
      <c r="F7" t="s">
        <v>11</v>
      </c>
      <c r="I7" t="s">
        <v>20</v>
      </c>
      <c r="L7" t="s">
        <v>19</v>
      </c>
      <c r="M7" t="s">
        <v>25</v>
      </c>
      <c r="N7" t="s">
        <v>26</v>
      </c>
      <c r="P7" t="s">
        <v>12</v>
      </c>
      <c r="S7" t="s">
        <v>13</v>
      </c>
    </row>
    <row r="8" spans="2:20">
      <c r="B8" t="s">
        <v>2</v>
      </c>
      <c r="C8" t="s">
        <v>14</v>
      </c>
      <c r="D8" t="s">
        <v>15</v>
      </c>
      <c r="F8" t="s">
        <v>14</v>
      </c>
      <c r="G8" t="s">
        <v>15</v>
      </c>
      <c r="I8" t="s">
        <v>14</v>
      </c>
      <c r="J8" t="s">
        <v>15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  <c r="P8" t="s">
        <v>14</v>
      </c>
      <c r="Q8" t="s">
        <v>15</v>
      </c>
      <c r="S8" t="s">
        <v>14</v>
      </c>
      <c r="T8" t="s">
        <v>15</v>
      </c>
    </row>
    <row r="9" spans="2:20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20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20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269.7</v>
      </c>
      <c r="M11">
        <v>40.4</v>
      </c>
      <c r="N11">
        <v>119.8</v>
      </c>
      <c r="P11">
        <v>515.78</v>
      </c>
      <c r="Q11">
        <v>440</v>
      </c>
    </row>
    <row r="12" spans="2:20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549.1</v>
      </c>
      <c r="M12">
        <v>78.62</v>
      </c>
      <c r="N12">
        <v>236.54</v>
      </c>
      <c r="P12">
        <v>1040</v>
      </c>
      <c r="Q12">
        <v>568</v>
      </c>
    </row>
    <row r="13" spans="2:20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1128.4000000000001</v>
      </c>
      <c r="M13">
        <v>155.30000000000001</v>
      </c>
      <c r="N13">
        <v>470</v>
      </c>
      <c r="P13">
        <v>2100</v>
      </c>
      <c r="Q13">
        <v>824</v>
      </c>
      <c r="S13">
        <v>1462.5</v>
      </c>
      <c r="T13">
        <v>694</v>
      </c>
    </row>
    <row r="14" spans="2:20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2333</v>
      </c>
      <c r="M14">
        <v>308</v>
      </c>
      <c r="N14">
        <v>936.8</v>
      </c>
      <c r="P14">
        <v>4167</v>
      </c>
      <c r="Q14">
        <v>1136</v>
      </c>
      <c r="S14">
        <v>2983</v>
      </c>
      <c r="T14">
        <v>970</v>
      </c>
    </row>
    <row r="15" spans="2:20">
      <c r="B15">
        <v>256</v>
      </c>
      <c r="S15">
        <v>5973</v>
      </c>
      <c r="T15">
        <v>1846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16</v>
      </c>
    </row>
    <row r="19" spans="2:9">
      <c r="C19" t="s">
        <v>17</v>
      </c>
      <c r="F19" t="s">
        <v>17</v>
      </c>
      <c r="I19" t="s">
        <v>17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37</v>
      </c>
    </row>
    <row r="3" spans="2:15">
      <c r="B3" t="s">
        <v>38</v>
      </c>
    </row>
    <row r="4" spans="2:15">
      <c r="B4" t="s">
        <v>39</v>
      </c>
    </row>
    <row r="6" spans="2:15">
      <c r="C6" t="s">
        <v>21</v>
      </c>
      <c r="K6" t="s">
        <v>21</v>
      </c>
    </row>
    <row r="7" spans="2:15">
      <c r="C7" t="s">
        <v>0</v>
      </c>
      <c r="K7" t="s">
        <v>27</v>
      </c>
    </row>
    <row r="8" spans="2:15">
      <c r="C8" t="s">
        <v>1</v>
      </c>
      <c r="E8" t="s">
        <v>7</v>
      </c>
      <c r="H8" t="s">
        <v>8</v>
      </c>
      <c r="K8" t="s">
        <v>19</v>
      </c>
      <c r="L8" t="s">
        <v>25</v>
      </c>
      <c r="M8" t="s">
        <v>26</v>
      </c>
    </row>
    <row r="9" spans="2:15">
      <c r="B9" t="s">
        <v>2</v>
      </c>
      <c r="C9" t="s">
        <v>14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36</v>
      </c>
    </row>
    <row r="3" spans="2:6">
      <c r="B3" s="5" t="s">
        <v>34</v>
      </c>
    </row>
    <row r="4" spans="2:6">
      <c r="B4" s="5" t="s">
        <v>35</v>
      </c>
    </row>
    <row r="6" spans="2:6">
      <c r="C6" t="s">
        <v>29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5" sqref="B5"/>
    </sheetView>
  </sheetViews>
  <sheetFormatPr defaultRowHeight="15"/>
  <sheetData>
    <row r="2" spans="2:6">
      <c r="B2" t="s">
        <v>44</v>
      </c>
    </row>
    <row r="3" spans="2:6">
      <c r="B3" s="5" t="s">
        <v>45</v>
      </c>
    </row>
    <row r="4" spans="2:6">
      <c r="B4" s="5" t="s">
        <v>46</v>
      </c>
    </row>
    <row r="6" spans="2:6">
      <c r="C6" t="s">
        <v>43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Arduino Uno</vt:lpstr>
      <vt:lpstr>Arduino M0 Pro</vt:lpstr>
      <vt:lpstr>Maple</vt:lpstr>
      <vt:lpstr>Arduino Due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2015-07-13T14:29:55Z</dcterms:created>
  <dcterms:modified xsi:type="dcterms:W3CDTF">2015-07-17T21:28:10Z</dcterms:modified>
</cp:coreProperties>
</file>