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/>
  </bookViews>
  <sheets>
    <sheet name="Comparison" sheetId="3" r:id="rId1"/>
    <sheet name="Arduino Uno" sheetId="4" r:id="rId2"/>
    <sheet name="Arduino M0 Pro" sheetId="1" r:id="rId3"/>
    <sheet name="Maple" sheetId="5" r:id="rId4"/>
  </sheets>
  <calcPr calcId="145621"/>
</workbook>
</file>

<file path=xl/calcChain.xml><?xml version="1.0" encoding="utf-8"?>
<calcChain xmlns="http://schemas.openxmlformats.org/spreadsheetml/2006/main">
  <c r="I23" i="3" l="1"/>
  <c r="H23" i="3"/>
  <c r="G23" i="3"/>
  <c r="M23" i="3"/>
  <c r="E35" i="3"/>
  <c r="E36" i="3"/>
  <c r="E37" i="3"/>
  <c r="E34" i="3"/>
  <c r="E31" i="3"/>
  <c r="M31" i="3" s="1"/>
  <c r="E32" i="3"/>
  <c r="E33" i="3"/>
  <c r="M33" i="3" s="1"/>
  <c r="E30" i="3"/>
  <c r="M30" i="3" s="1"/>
  <c r="E27" i="3"/>
  <c r="E28" i="3"/>
  <c r="E29" i="3"/>
  <c r="M29" i="3" s="1"/>
  <c r="E26" i="3"/>
  <c r="M26" i="3" s="1"/>
  <c r="E6" i="3"/>
  <c r="E7" i="3"/>
  <c r="E8" i="3"/>
  <c r="E9" i="3"/>
  <c r="E10" i="3"/>
  <c r="E11" i="3"/>
  <c r="E12" i="3"/>
  <c r="E5" i="3"/>
  <c r="I37" i="3" l="1"/>
  <c r="M28" i="3"/>
  <c r="M32" i="3"/>
  <c r="M27" i="3"/>
  <c r="A34" i="3"/>
  <c r="A30" i="3"/>
  <c r="D34" i="3"/>
  <c r="I34" i="3" s="1"/>
  <c r="D30" i="3"/>
  <c r="I30" i="3" s="1"/>
  <c r="D35" i="3"/>
  <c r="I35" i="3" s="1"/>
  <c r="D31" i="3"/>
  <c r="D36" i="3"/>
  <c r="I36" i="3" s="1"/>
  <c r="D32" i="3"/>
  <c r="I32" i="3" s="1"/>
  <c r="D37" i="3"/>
  <c r="D33" i="3"/>
  <c r="D27" i="3"/>
  <c r="I27" i="3" s="1"/>
  <c r="D28" i="3"/>
  <c r="I28" i="3" s="1"/>
  <c r="D29" i="3"/>
  <c r="L29" i="3" s="1"/>
  <c r="D26" i="3"/>
  <c r="I26" i="3" s="1"/>
  <c r="C34" i="3"/>
  <c r="C30" i="3"/>
  <c r="C35" i="3"/>
  <c r="H35" i="3" s="1"/>
  <c r="C31" i="3"/>
  <c r="K31" i="3" s="1"/>
  <c r="C36" i="3"/>
  <c r="C32" i="3"/>
  <c r="C37" i="3"/>
  <c r="H37" i="3" s="1"/>
  <c r="C33" i="3"/>
  <c r="K33" i="3" s="1"/>
  <c r="C26" i="3"/>
  <c r="C27" i="3"/>
  <c r="C28" i="3"/>
  <c r="C29" i="3"/>
  <c r="L9" i="1"/>
  <c r="M9" i="1"/>
  <c r="K9" i="1"/>
  <c r="D24" i="3"/>
  <c r="D23" i="3"/>
  <c r="L23" i="3" s="1"/>
  <c r="C24" i="3"/>
  <c r="A26" i="3"/>
  <c r="C23" i="3"/>
  <c r="K23" i="3" s="1"/>
  <c r="B27" i="3"/>
  <c r="B31" i="3" s="1"/>
  <c r="B35" i="3" s="1"/>
  <c r="B28" i="3"/>
  <c r="B32" i="3" s="1"/>
  <c r="B36" i="3" s="1"/>
  <c r="B29" i="3"/>
  <c r="B33" i="3" s="1"/>
  <c r="B37" i="3" s="1"/>
  <c r="B26" i="3"/>
  <c r="B30" i="3" s="1"/>
  <c r="B34" i="3" s="1"/>
  <c r="M8" i="4"/>
  <c r="N8" i="4"/>
  <c r="L8" i="4"/>
  <c r="D18" i="3"/>
  <c r="D19" i="3"/>
  <c r="D20" i="3"/>
  <c r="D21" i="3"/>
  <c r="D17" i="3"/>
  <c r="B5" i="3"/>
  <c r="B6" i="3"/>
  <c r="B7" i="3"/>
  <c r="B8" i="3"/>
  <c r="B9" i="3"/>
  <c r="B10" i="3"/>
  <c r="B11" i="3"/>
  <c r="B12" i="3"/>
  <c r="B13" i="3"/>
  <c r="D2" i="3"/>
  <c r="D3" i="3"/>
  <c r="D5" i="3"/>
  <c r="K5" i="3" s="1"/>
  <c r="D6" i="3"/>
  <c r="K6" i="3" s="1"/>
  <c r="D7" i="3"/>
  <c r="K7" i="3" s="1"/>
  <c r="D8" i="3"/>
  <c r="K8" i="3" s="1"/>
  <c r="D9" i="3"/>
  <c r="K9" i="3" s="1"/>
  <c r="D10" i="3"/>
  <c r="K10" i="3" s="1"/>
  <c r="D11" i="3"/>
  <c r="K11" i="3" s="1"/>
  <c r="D12" i="3"/>
  <c r="K12" i="3" s="1"/>
  <c r="D13" i="3"/>
  <c r="D1" i="3"/>
  <c r="C5" i="3"/>
  <c r="H5" i="3" s="1"/>
  <c r="C6" i="3"/>
  <c r="C7" i="3"/>
  <c r="H7" i="3" s="1"/>
  <c r="C8" i="3"/>
  <c r="H8" i="3" s="1"/>
  <c r="C9" i="3"/>
  <c r="H9" i="3" s="1"/>
  <c r="C10" i="3"/>
  <c r="C11" i="3"/>
  <c r="C12" i="3"/>
  <c r="C13" i="3"/>
  <c r="C2" i="3"/>
  <c r="C3" i="3"/>
  <c r="C1" i="3"/>
  <c r="B34" i="4"/>
  <c r="I33" i="4"/>
  <c r="F33" i="4"/>
  <c r="C33" i="4"/>
  <c r="B33" i="4"/>
  <c r="I32" i="4"/>
  <c r="F32" i="4"/>
  <c r="C32" i="4"/>
  <c r="B32" i="4"/>
  <c r="I31" i="4"/>
  <c r="F31" i="4"/>
  <c r="C31" i="4"/>
  <c r="B31" i="4"/>
  <c r="I30" i="4"/>
  <c r="F30" i="4"/>
  <c r="C30" i="4"/>
  <c r="B30" i="4"/>
  <c r="I29" i="4"/>
  <c r="F29" i="4"/>
  <c r="C29" i="4"/>
  <c r="B29" i="4"/>
  <c r="I28" i="4"/>
  <c r="F28" i="4"/>
  <c r="C28" i="4"/>
  <c r="B28" i="4"/>
  <c r="I25" i="4"/>
  <c r="F25" i="4"/>
  <c r="F24" i="4"/>
  <c r="C24" i="4"/>
  <c r="C23" i="4"/>
  <c r="I22" i="4"/>
  <c r="I21" i="4"/>
  <c r="F21" i="4"/>
  <c r="F20" i="4"/>
  <c r="C20" i="4"/>
  <c r="D18" i="4"/>
  <c r="I24" i="4" s="1"/>
  <c r="I29" i="3" l="1"/>
  <c r="L33" i="3"/>
  <c r="L31" i="3"/>
  <c r="I33" i="3"/>
  <c r="I31" i="3"/>
  <c r="H27" i="3"/>
  <c r="K27" i="3"/>
  <c r="H32" i="3"/>
  <c r="K32" i="3"/>
  <c r="H30" i="3"/>
  <c r="K30" i="3"/>
  <c r="H26" i="3"/>
  <c r="K26" i="3"/>
  <c r="H29" i="3"/>
  <c r="K29" i="3"/>
  <c r="H28" i="3"/>
  <c r="K28" i="3"/>
  <c r="G36" i="3"/>
  <c r="H36" i="3"/>
  <c r="G34" i="3"/>
  <c r="H34" i="3"/>
  <c r="G33" i="3"/>
  <c r="H33" i="3"/>
  <c r="G31" i="3"/>
  <c r="H31" i="3"/>
  <c r="G10" i="3"/>
  <c r="H10" i="3"/>
  <c r="G6" i="3"/>
  <c r="H6" i="3"/>
  <c r="L27" i="3"/>
  <c r="L28" i="3"/>
  <c r="L26" i="3"/>
  <c r="G37" i="3"/>
  <c r="G29" i="3"/>
  <c r="L30" i="3"/>
  <c r="G32" i="3"/>
  <c r="G28" i="3"/>
  <c r="G35" i="3"/>
  <c r="G27" i="3"/>
  <c r="L32" i="3"/>
  <c r="G26" i="3"/>
  <c r="G30" i="3"/>
  <c r="G9" i="3"/>
  <c r="G5" i="3"/>
  <c r="G7" i="3"/>
  <c r="G8" i="3"/>
  <c r="C21" i="4"/>
  <c r="F22" i="4"/>
  <c r="I23" i="4"/>
  <c r="C25" i="4"/>
  <c r="I20" i="4"/>
  <c r="C22" i="4"/>
  <c r="F23" i="4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</calcChain>
</file>

<file path=xl/sharedStrings.xml><?xml version="1.0" encoding="utf-8"?>
<sst xmlns="http://schemas.openxmlformats.org/spreadsheetml/2006/main" count="88" uniqueCount="44">
  <si>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</si>
  <si>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</si>
  <si>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</si>
  <si>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</si>
  <si>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</si>
  <si>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</si>
  <si>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</si>
  <si>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</si>
  <si>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</si>
  <si>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</si>
  <si>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Arduino Uno, Float Operations</t>
  </si>
  <si>
    <t>Arduino Uno, Float, decrement indexer</t>
  </si>
  <si>
    <t>Arduino Uno, Float, Modulo</t>
  </si>
  <si>
    <t>Float Operations, Int z</t>
  </si>
  <si>
    <t>Micros Per Trial</t>
  </si>
  <si>
    <t>Bytes</t>
  </si>
  <si>
    <t>microseconds</t>
  </si>
  <si>
    <t>Fraction</t>
  </si>
  <si>
    <t>Arduino Uno</t>
  </si>
  <si>
    <t>float</t>
  </si>
  <si>
    <t>function</t>
  </si>
  <si>
    <t>Arduino M0 Pro</t>
  </si>
  <si>
    <t>Sample Rate</t>
  </si>
  <si>
    <t>e</t>
  </si>
  <si>
    <t>usec</t>
  </si>
  <si>
    <t>inline, using types.h</t>
  </si>
  <si>
    <t>int</t>
  </si>
  <si>
    <t>long</t>
  </si>
  <si>
    <t>Inline, using types.h</t>
  </si>
  <si>
    <t>vs Int</t>
  </si>
  <si>
    <t>Maple</t>
  </si>
  <si>
    <t>double</t>
  </si>
  <si>
    <t>Uno/M0</t>
  </si>
  <si>
    <t>Uno/Maple</t>
  </si>
  <si>
    <t>M0/Maple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</si>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</sst>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7598022747156605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Comparison!$B$5:$B$10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Comparison!$C$5:$C$10</c:f>
              <c:numCache>
                <c:formatCode>General</c:formatCode>
                <c:ptCount val="6"/>
                <c:pt idx="0">
                  <c:v>79.5</c:v>
                </c:pt>
                <c:pt idx="1">
                  <c:v>155.34</c:v>
                </c:pt>
                <c:pt idx="2">
                  <c:v>308.66000000000003</c:v>
                </c:pt>
                <c:pt idx="3">
                  <c:v>627.84</c:v>
                </c:pt>
                <c:pt idx="4">
                  <c:v>1283</c:v>
                </c:pt>
                <c:pt idx="5">
                  <c:v>2627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 Pro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Comparison!$B$5:$B$13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Comparison!$D$5:$D$13</c:f>
              <c:numCache>
                <c:formatCode>General</c:formatCode>
                <c:ptCount val="9"/>
                <c:pt idx="0">
                  <c:v>30.2</c:v>
                </c:pt>
                <c:pt idx="1">
                  <c:v>59.57</c:v>
                </c:pt>
                <c:pt idx="2">
                  <c:v>118.3</c:v>
                </c:pt>
                <c:pt idx="3">
                  <c:v>235</c:v>
                </c:pt>
                <c:pt idx="4">
                  <c:v>473</c:v>
                </c:pt>
                <c:pt idx="5">
                  <c:v>945</c:v>
                </c:pt>
                <c:pt idx="6">
                  <c:v>1887</c:v>
                </c:pt>
                <c:pt idx="7">
                  <c:v>3761</c:v>
                </c:pt>
                <c:pt idx="8">
                  <c:v>7519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0304"/>
        <c:axId val="104936192"/>
      </c:scatterChart>
      <c:valAx>
        <c:axId val="104930304"/>
        <c:scaling>
          <c:logBase val="10"/>
          <c:orientation val="minMax"/>
          <c:max val="1100"/>
        </c:scaling>
        <c:delete val="0"/>
        <c:axPos val="b"/>
        <c:numFmt formatCode="General" sourceLinked="1"/>
        <c:majorTickMark val="out"/>
        <c:minorTickMark val="none"/>
        <c:tickLblPos val="nextTo"/>
        <c:crossAx val="104936192"/>
        <c:crosses val="autoZero"/>
        <c:crossBetween val="midCat"/>
      </c:valAx>
      <c:valAx>
        <c:axId val="104936192"/>
        <c:scaling>
          <c:logBase val="10"/>
          <c:orientation val="minMax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30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536001749781275"/>
          <c:y val="0.59683836395450574"/>
          <c:w val="0.36426552930883638"/>
          <c:h val="0.268902376786235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Comparison!$C$26:$C$29</c:f>
              <c:numCache>
                <c:formatCode>0.0</c:formatCode>
                <c:ptCount val="4"/>
                <c:pt idx="0">
                  <c:v>269.7</c:v>
                </c:pt>
                <c:pt idx="1">
                  <c:v>549.1</c:v>
                </c:pt>
                <c:pt idx="2">
                  <c:v>1128.4000000000001</c:v>
                </c:pt>
                <c:pt idx="3">
                  <c:v>2333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Comparison!$D$26:$D$29</c:f>
              <c:numCache>
                <c:formatCode>0.0</c:formatCode>
                <c:ptCount val="4"/>
                <c:pt idx="0">
                  <c:v>112.4</c:v>
                </c:pt>
                <c:pt idx="1">
                  <c:v>224.49</c:v>
                </c:pt>
                <c:pt idx="2">
                  <c:v>452.33</c:v>
                </c:pt>
                <c:pt idx="3">
                  <c:v>903.68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Comparison!$C$34:$C$37</c:f>
              <c:numCache>
                <c:formatCode>0.0</c:formatCode>
                <c:ptCount val="4"/>
                <c:pt idx="0">
                  <c:v>40.4</c:v>
                </c:pt>
                <c:pt idx="1">
                  <c:v>78.62</c:v>
                </c:pt>
                <c:pt idx="2">
                  <c:v>155.30000000000001</c:v>
                </c:pt>
                <c:pt idx="3">
                  <c:v>308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Comparison!$D$34:$D$37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53.96</c:v>
                </c:pt>
                <c:pt idx="3">
                  <c:v>107.34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Comparison!$C$30:$C$33</c:f>
              <c:numCache>
                <c:formatCode>0.0</c:formatCode>
                <c:ptCount val="4"/>
                <c:pt idx="0">
                  <c:v>119.8</c:v>
                </c:pt>
                <c:pt idx="1">
                  <c:v>236.54</c:v>
                </c:pt>
                <c:pt idx="2">
                  <c:v>470</c:v>
                </c:pt>
                <c:pt idx="3">
                  <c:v>936.8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Comparison!$B$26:$B$29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Comparison!$D$30:$D$33</c:f>
              <c:numCache>
                <c:formatCode>0.0</c:formatCode>
                <c:ptCount val="4"/>
                <c:pt idx="0">
                  <c:v>13.26</c:v>
                </c:pt>
                <c:pt idx="1">
                  <c:v>25.94</c:v>
                </c:pt>
                <c:pt idx="2">
                  <c:v>53.97</c:v>
                </c:pt>
                <c:pt idx="3">
                  <c:v>107.35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1920"/>
        <c:axId val="104963456"/>
      </c:scatterChart>
      <c:valAx>
        <c:axId val="104961920"/>
        <c:scaling>
          <c:logBase val="10"/>
          <c:orientation val="minMax"/>
          <c:max val="15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04963456"/>
        <c:crosses val="autoZero"/>
        <c:crossBetween val="midCat"/>
      </c:valAx>
      <c:valAx>
        <c:axId val="104963456"/>
        <c:scaling>
          <c:logBase val="10"/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496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</xdr:row>
      <xdr:rowOff>147637</xdr:rowOff>
    </xdr:from>
    <xdr:to>
      <xdr:col>20</xdr:col>
      <xdr:colOff>323850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22</xdr:row>
      <xdr:rowOff>185737</xdr:rowOff>
    </xdr:from>
    <xdr:to>
      <xdr:col>20</xdr:col>
      <xdr:colOff>542925</xdr:colOff>
      <xdr:row>37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15</xdr:row>
      <xdr:rowOff>76200</xdr:rowOff>
    </xdr:from>
    <xdr:to>
      <xdr:col>17</xdr:col>
      <xdr:colOff>95250</xdr:colOff>
      <xdr:row>30</xdr:row>
      <xdr:rowOff>38100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29337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17</xdr:row>
      <xdr:rowOff>85725</xdr:rowOff>
    </xdr:from>
    <xdr:to>
      <xdr:col>15</xdr:col>
      <xdr:colOff>504825</xdr:colOff>
      <xdr:row>31</xdr:row>
      <xdr:rowOff>161925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324225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G26" sqref="G26"/>
    </sheetView>
  </sheetViews>
  <sheetFormatPr defaultRowHeight="15"/>
  <cols>
    <col min="3" max="3" width="14.7109375" customWidth="1"/>
    <col min="4" max="5" width="9.28515625" customWidth="1"/>
    <col min="6" max="6" width="2.140625" customWidth="1"/>
    <col min="7" max="9" width="9.28515625" customWidth="1"/>
    <col min="10" max="10" width="2.5703125" customWidth="1"/>
    <col min="11" max="11" width="9.28515625" customWidth="1"/>
  </cols>
  <sheetData>
    <row r="1" spans="2:11">
      <c r="C1" t="str">
        <f>'Arduino Uno'!I5</f>
        <v>Arduino Uno</v>
      </c>
      <c r="D1" t="str">
        <f>'Arduino M0 Pro'!C6</f>
        <v>Arduino M0 Pro</v>
      </c>
      <c r="E1" t="s">
        <v>30</v>
      </c>
      <c r="K1" t="s">
        <v>23</v>
      </c>
    </row>
    <row r="2" spans="2:11">
      <c r="C2" t="str">
        <f>'Arduino Uno'!I6</f>
        <v>float</v>
      </c>
      <c r="D2" t="str">
        <f>'Arduino M0 Pro'!C7</f>
        <v>Float</v>
      </c>
      <c r="E2" t="s">
        <v>0</v>
      </c>
    </row>
    <row r="3" spans="2:11">
      <c r="C3" t="str">
        <f>'Arduino Uno'!I7</f>
        <v>function</v>
      </c>
      <c r="D3" t="str">
        <f>'Arduino M0 Pro'!C8</f>
        <v>Function</v>
      </c>
      <c r="E3" t="s">
        <v>7</v>
      </c>
    </row>
    <row r="4" spans="2:11">
      <c r="B4" t="s">
        <v>2</v>
      </c>
      <c r="C4" t="s">
        <v>24</v>
      </c>
      <c r="D4" t="s">
        <v>24</v>
      </c>
      <c r="E4" t="s">
        <v>24</v>
      </c>
      <c r="G4" t="s">
        <v>32</v>
      </c>
      <c r="H4" t="s">
        <v>33</v>
      </c>
      <c r="K4" t="s">
        <v>34</v>
      </c>
    </row>
    <row r="5" spans="2:11">
      <c r="B5">
        <f>'Arduino M0 Pro'!B10</f>
        <v>4</v>
      </c>
      <c r="C5">
        <f>'Arduino Uno'!I9</f>
        <v>79.5</v>
      </c>
      <c r="D5">
        <f>'Arduino M0 Pro'!C10</f>
        <v>30.2</v>
      </c>
      <c r="E5">
        <f>Maple!D9</f>
        <v>9.26</v>
      </c>
      <c r="G5">
        <f t="shared" ref="G5:G10" si="0">C5/D5</f>
        <v>2.632450331125828</v>
      </c>
      <c r="H5">
        <f>C5/E5</f>
        <v>8.5853131749460037</v>
      </c>
      <c r="K5">
        <f t="shared" ref="K5:K12" si="1">D5/E5</f>
        <v>3.2613390928725701</v>
      </c>
    </row>
    <row r="6" spans="2:11">
      <c r="B6">
        <f>'Arduino M0 Pro'!B11</f>
        <v>8</v>
      </c>
      <c r="C6">
        <f>'Arduino Uno'!I10</f>
        <v>155.34</v>
      </c>
      <c r="D6">
        <f>'Arduino M0 Pro'!C11</f>
        <v>59.57</v>
      </c>
      <c r="E6">
        <f>Maple!D10</f>
        <v>19</v>
      </c>
      <c r="G6">
        <f t="shared" si="0"/>
        <v>2.6076884337753903</v>
      </c>
      <c r="H6">
        <f t="shared" ref="H6:H10" si="2">C6/E6</f>
        <v>8.1757894736842101</v>
      </c>
      <c r="K6">
        <f t="shared" si="1"/>
        <v>3.135263157894737</v>
      </c>
    </row>
    <row r="7" spans="2:11">
      <c r="B7">
        <f>'Arduino M0 Pro'!B12</f>
        <v>16</v>
      </c>
      <c r="C7">
        <f>'Arduino Uno'!I11</f>
        <v>308.66000000000003</v>
      </c>
      <c r="D7">
        <f>'Arduino M0 Pro'!C12</f>
        <v>118.3</v>
      </c>
      <c r="E7">
        <f>Maple!D11</f>
        <v>38.44</v>
      </c>
      <c r="G7">
        <f t="shared" si="0"/>
        <v>2.6091293322062556</v>
      </c>
      <c r="H7">
        <f t="shared" si="2"/>
        <v>8.0296566077003124</v>
      </c>
      <c r="K7">
        <f t="shared" si="1"/>
        <v>3.0775234131113423</v>
      </c>
    </row>
    <row r="8" spans="2:11">
      <c r="B8">
        <f>'Arduino M0 Pro'!B13</f>
        <v>32</v>
      </c>
      <c r="C8">
        <f>'Arduino Uno'!I12</f>
        <v>627.84</v>
      </c>
      <c r="D8">
        <f>'Arduino M0 Pro'!C13</f>
        <v>235</v>
      </c>
      <c r="E8">
        <f>Maple!D12</f>
        <v>77.28</v>
      </c>
      <c r="G8">
        <f t="shared" si="0"/>
        <v>2.6716595744680851</v>
      </c>
      <c r="H8">
        <f t="shared" si="2"/>
        <v>8.1242236024844718</v>
      </c>
      <c r="K8">
        <f t="shared" si="1"/>
        <v>3.0408902691511388</v>
      </c>
    </row>
    <row r="9" spans="2:11">
      <c r="B9">
        <f>'Arduino M0 Pro'!B14</f>
        <v>64</v>
      </c>
      <c r="C9">
        <f>'Arduino Uno'!I13</f>
        <v>1283</v>
      </c>
      <c r="D9">
        <f>'Arduino M0 Pro'!C14</f>
        <v>473</v>
      </c>
      <c r="E9">
        <f>Maple!D13</f>
        <v>154.91999999999999</v>
      </c>
      <c r="G9">
        <f t="shared" si="0"/>
        <v>2.7124735729386891</v>
      </c>
      <c r="H9">
        <f t="shared" si="2"/>
        <v>8.2816937774335155</v>
      </c>
      <c r="K9">
        <f t="shared" si="1"/>
        <v>3.0531887425768143</v>
      </c>
    </row>
    <row r="10" spans="2:11">
      <c r="B10">
        <f>'Arduino M0 Pro'!B15</f>
        <v>128</v>
      </c>
      <c r="C10">
        <f>'Arduino Uno'!I14</f>
        <v>2627</v>
      </c>
      <c r="D10">
        <f>'Arduino M0 Pro'!C15</f>
        <v>945</v>
      </c>
      <c r="E10">
        <f>Maple!D14</f>
        <v>310.14999999999998</v>
      </c>
      <c r="G10">
        <f t="shared" si="0"/>
        <v>2.7798941798941801</v>
      </c>
      <c r="H10">
        <f t="shared" si="2"/>
        <v>8.4700951152668065</v>
      </c>
      <c r="K10">
        <f t="shared" si="1"/>
        <v>3.0469127841367083</v>
      </c>
    </row>
    <row r="11" spans="2:11">
      <c r="B11">
        <f>'Arduino M0 Pro'!B16</f>
        <v>256</v>
      </c>
      <c r="C11">
        <f>'Arduino Uno'!I15</f>
        <v>0</v>
      </c>
      <c r="D11">
        <f>'Arduino M0 Pro'!C16</f>
        <v>1887</v>
      </c>
      <c r="E11">
        <f>Maple!D15</f>
        <v>620.58000000000004</v>
      </c>
      <c r="K11">
        <f t="shared" si="1"/>
        <v>3.0407038576815237</v>
      </c>
    </row>
    <row r="12" spans="2:11">
      <c r="B12">
        <f>'Arduino M0 Pro'!B17</f>
        <v>512</v>
      </c>
      <c r="C12">
        <f>'Arduino Uno'!I16</f>
        <v>0</v>
      </c>
      <c r="D12">
        <f>'Arduino M0 Pro'!C17</f>
        <v>3761</v>
      </c>
      <c r="E12">
        <f>Maple!D16</f>
        <v>1241.3699999999999</v>
      </c>
      <c r="K12">
        <f t="shared" si="1"/>
        <v>3.0297171673231995</v>
      </c>
    </row>
    <row r="13" spans="2:11">
      <c r="B13">
        <f>'Arduino M0 Pro'!B18</f>
        <v>1024</v>
      </c>
      <c r="C13">
        <f>'Arduino Uno'!I17</f>
        <v>0</v>
      </c>
      <c r="D13">
        <f>'Arduino M0 Pro'!C18</f>
        <v>7519</v>
      </c>
    </row>
    <row r="15" spans="2:11">
      <c r="C15" t="s">
        <v>22</v>
      </c>
      <c r="D15" t="s">
        <v>5</v>
      </c>
    </row>
    <row r="16" spans="2:11">
      <c r="C16" t="s">
        <v>4</v>
      </c>
      <c r="D16" t="s">
        <v>24</v>
      </c>
    </row>
    <row r="17" spans="1:13">
      <c r="C17">
        <v>6000</v>
      </c>
      <c r="D17" s="4">
        <f>1/C17*1000000</f>
        <v>166.66666666666666</v>
      </c>
    </row>
    <row r="18" spans="1:13">
      <c r="C18">
        <v>8000</v>
      </c>
      <c r="D18" s="4">
        <f t="shared" ref="D18:D21" si="3">1/C18*1000000</f>
        <v>125</v>
      </c>
    </row>
    <row r="19" spans="1:13">
      <c r="C19">
        <v>11025</v>
      </c>
      <c r="D19" s="4">
        <f t="shared" si="3"/>
        <v>90.702947845804985</v>
      </c>
    </row>
    <row r="20" spans="1:13">
      <c r="C20">
        <v>22050</v>
      </c>
      <c r="D20" s="4">
        <f t="shared" si="3"/>
        <v>45.351473922902493</v>
      </c>
      <c r="E20" s="4"/>
      <c r="F20" s="4"/>
      <c r="G20" s="4"/>
      <c r="H20" s="4"/>
      <c r="I20" s="4"/>
      <c r="J20" s="4"/>
      <c r="K20" s="4"/>
    </row>
    <row r="21" spans="1:13">
      <c r="C21">
        <v>44100</v>
      </c>
      <c r="D21" s="4">
        <f t="shared" si="3"/>
        <v>22.675736961451246</v>
      </c>
      <c r="E21" s="4"/>
      <c r="F21" s="4"/>
      <c r="G21" s="4"/>
      <c r="H21" s="4"/>
      <c r="I21" s="4"/>
      <c r="J21" s="4"/>
      <c r="K21" s="4"/>
    </row>
    <row r="23" spans="1:13">
      <c r="C23" t="str">
        <f>'Arduino Uno'!L5</f>
        <v>Arduino Uno</v>
      </c>
      <c r="D23" s="4" t="str">
        <f>'Arduino M0 Pro'!K6</f>
        <v>Arduino M0 Pro</v>
      </c>
      <c r="E23" t="s">
        <v>30</v>
      </c>
      <c r="G23">
        <f>48/16</f>
        <v>3</v>
      </c>
      <c r="H23">
        <f>72/16</f>
        <v>4.5</v>
      </c>
      <c r="I23">
        <f>72/48</f>
        <v>1.5</v>
      </c>
      <c r="K23" t="str">
        <f>C23</f>
        <v>Arduino Uno</v>
      </c>
      <c r="L23" t="str">
        <f>D23</f>
        <v>Arduino M0 Pro</v>
      </c>
      <c r="M23" t="str">
        <f>E23</f>
        <v>Maple</v>
      </c>
    </row>
    <row r="24" spans="1:13">
      <c r="C24" t="str">
        <f>'Arduino Uno'!L6</f>
        <v>inline, using types.h</v>
      </c>
      <c r="D24" s="4" t="str">
        <f>'Arduino M0 Pro'!K7</f>
        <v>Inline, using types.h</v>
      </c>
    </row>
    <row r="25" spans="1:13">
      <c r="B25" t="s">
        <v>2</v>
      </c>
      <c r="C25" t="s">
        <v>24</v>
      </c>
      <c r="D25" t="s">
        <v>24</v>
      </c>
      <c r="E25" t="s">
        <v>24</v>
      </c>
      <c r="G25" t="s">
        <v>32</v>
      </c>
      <c r="H25" t="s">
        <v>33</v>
      </c>
      <c r="I25" t="s">
        <v>34</v>
      </c>
      <c r="K25" t="s">
        <v>29</v>
      </c>
      <c r="L25" t="s">
        <v>29</v>
      </c>
      <c r="M25" t="s">
        <v>29</v>
      </c>
    </row>
    <row r="26" spans="1:13">
      <c r="A26" t="str">
        <f>'Arduino Uno'!L7</f>
        <v>float</v>
      </c>
      <c r="B26">
        <f>'Arduino Uno'!B11</f>
        <v>16</v>
      </c>
      <c r="C26" s="4">
        <f>'Arduino Uno'!L11</f>
        <v>269.7</v>
      </c>
      <c r="D26" s="4">
        <f>'Arduino M0 Pro'!K12</f>
        <v>112.4</v>
      </c>
      <c r="E26">
        <f>Maple!D11</f>
        <v>38.44</v>
      </c>
      <c r="G26">
        <f t="shared" ref="G26:G37" si="4">C26/D26</f>
        <v>2.3994661921708182</v>
      </c>
      <c r="H26">
        <f>C26/E26</f>
        <v>7.0161290322580649</v>
      </c>
      <c r="I26">
        <f>D26/E26</f>
        <v>2.9240374609781479</v>
      </c>
      <c r="K26">
        <f>C26/C34</f>
        <v>6.6757425742574261</v>
      </c>
      <c r="L26">
        <f>D26/D34</f>
        <v>8.4766214177978885</v>
      </c>
      <c r="M26">
        <f>E26/E34</f>
        <v>6.3642384105960259</v>
      </c>
    </row>
    <row r="27" spans="1:13">
      <c r="B27">
        <f>'Arduino Uno'!B12</f>
        <v>32</v>
      </c>
      <c r="C27" s="4">
        <f>'Arduino Uno'!L12</f>
        <v>549.1</v>
      </c>
      <c r="D27" s="4">
        <f>'Arduino M0 Pro'!K13</f>
        <v>224.49</v>
      </c>
      <c r="E27">
        <f>Maple!D12</f>
        <v>77.28</v>
      </c>
      <c r="G27">
        <f t="shared" si="4"/>
        <v>2.4459886854648314</v>
      </c>
      <c r="H27">
        <f t="shared" ref="H27:H37" si="5">C27/E27</f>
        <v>7.1053312629399592</v>
      </c>
      <c r="I27">
        <f t="shared" ref="I27:I37" si="6">D27/E27</f>
        <v>2.9048913043478262</v>
      </c>
      <c r="K27">
        <f t="shared" ref="K27:K29" si="7">C27/C35</f>
        <v>6.9842279318239635</v>
      </c>
      <c r="L27">
        <f>D27/D35</f>
        <v>8.6542020046260593</v>
      </c>
      <c r="M27">
        <f t="shared" ref="M27:M29" si="8">E27/E35</f>
        <v>6.6563307493540051</v>
      </c>
    </row>
    <row r="28" spans="1:13">
      <c r="B28">
        <f>'Arduino Uno'!B13</f>
        <v>64</v>
      </c>
      <c r="C28" s="4">
        <f>'Arduino Uno'!L13</f>
        <v>1128.4000000000001</v>
      </c>
      <c r="D28" s="4">
        <f>'Arduino M0 Pro'!K14</f>
        <v>452.33</v>
      </c>
      <c r="E28">
        <f>Maple!D13</f>
        <v>154.91999999999999</v>
      </c>
      <c r="G28">
        <f t="shared" si="4"/>
        <v>2.4946388698516571</v>
      </c>
      <c r="H28">
        <f t="shared" si="5"/>
        <v>7.2837593596695083</v>
      </c>
      <c r="I28">
        <f t="shared" si="6"/>
        <v>2.9197650400206561</v>
      </c>
      <c r="K28">
        <f t="shared" si="7"/>
        <v>7.2659368963296842</v>
      </c>
      <c r="L28">
        <f>D28/D36</f>
        <v>8.3826908821349146</v>
      </c>
      <c r="M28">
        <f t="shared" si="8"/>
        <v>6.8066783831282942</v>
      </c>
    </row>
    <row r="29" spans="1:13">
      <c r="B29">
        <f>'Arduino Uno'!B14</f>
        <v>128</v>
      </c>
      <c r="C29" s="4">
        <f>'Arduino Uno'!L14</f>
        <v>2333</v>
      </c>
      <c r="D29" s="4">
        <f>'Arduino M0 Pro'!K15</f>
        <v>903.68</v>
      </c>
      <c r="E29">
        <f>Maple!D14</f>
        <v>310.14999999999998</v>
      </c>
      <c r="G29">
        <f t="shared" si="4"/>
        <v>2.5816660764872523</v>
      </c>
      <c r="H29">
        <f t="shared" si="5"/>
        <v>7.5221666935353868</v>
      </c>
      <c r="I29">
        <f t="shared" si="6"/>
        <v>2.9136869256811222</v>
      </c>
      <c r="K29">
        <f t="shared" si="7"/>
        <v>7.5746753246753249</v>
      </c>
      <c r="L29">
        <f>D29/D37</f>
        <v>8.4188559716787772</v>
      </c>
      <c r="M29">
        <f t="shared" si="8"/>
        <v>6.8830448291167325</v>
      </c>
    </row>
    <row r="30" spans="1:13">
      <c r="A30" t="str">
        <f>'Arduino Uno'!N7</f>
        <v>long</v>
      </c>
      <c r="B30">
        <f>B26</f>
        <v>16</v>
      </c>
      <c r="C30" s="4">
        <f>'Arduino Uno'!N11</f>
        <v>119.8</v>
      </c>
      <c r="D30" s="4">
        <f>'Arduino M0 Pro'!M12</f>
        <v>13.26</v>
      </c>
      <c r="E30">
        <f>Maple!E11</f>
        <v>6.04</v>
      </c>
      <c r="G30">
        <f t="shared" si="4"/>
        <v>9.0346907993966816</v>
      </c>
      <c r="H30">
        <f t="shared" si="5"/>
        <v>19.834437086092716</v>
      </c>
      <c r="I30">
        <f t="shared" si="6"/>
        <v>2.1953642384105958</v>
      </c>
      <c r="K30">
        <f>C30/C34</f>
        <v>2.9653465346534653</v>
      </c>
      <c r="L30">
        <f>D30/D34</f>
        <v>1</v>
      </c>
      <c r="M30">
        <f>E30/E34</f>
        <v>1</v>
      </c>
    </row>
    <row r="31" spans="1:13">
      <c r="B31">
        <f t="shared" ref="B31:B37" si="9">B27</f>
        <v>32</v>
      </c>
      <c r="C31" s="4">
        <f>'Arduino Uno'!N12</f>
        <v>236.54</v>
      </c>
      <c r="D31" s="4">
        <f>'Arduino M0 Pro'!M13</f>
        <v>25.94</v>
      </c>
      <c r="E31">
        <f>Maple!E12</f>
        <v>11.61</v>
      </c>
      <c r="G31">
        <f t="shared" si="4"/>
        <v>9.1187355435620656</v>
      </c>
      <c r="H31">
        <f t="shared" si="5"/>
        <v>20.373815676141259</v>
      </c>
      <c r="I31">
        <f t="shared" si="6"/>
        <v>2.2342807924203276</v>
      </c>
      <c r="K31">
        <f t="shared" ref="K31:K33" si="10">C31/C35</f>
        <v>3.0086491986771811</v>
      </c>
      <c r="L31">
        <f>D31/D35</f>
        <v>1</v>
      </c>
      <c r="M31">
        <f t="shared" ref="M31:M33" si="11">E31/E35</f>
        <v>1</v>
      </c>
    </row>
    <row r="32" spans="1:13">
      <c r="B32">
        <f t="shared" si="9"/>
        <v>64</v>
      </c>
      <c r="C32" s="4">
        <f>'Arduino Uno'!N13</f>
        <v>470</v>
      </c>
      <c r="D32" s="4">
        <f>'Arduino M0 Pro'!M14</f>
        <v>53.97</v>
      </c>
      <c r="E32">
        <f>Maple!E13</f>
        <v>22.76</v>
      </c>
      <c r="G32">
        <f t="shared" si="4"/>
        <v>8.7085417824717446</v>
      </c>
      <c r="H32">
        <f t="shared" si="5"/>
        <v>20.650263620386642</v>
      </c>
      <c r="I32">
        <f t="shared" si="6"/>
        <v>2.3712653778558872</v>
      </c>
      <c r="K32">
        <f t="shared" si="10"/>
        <v>3.0264005151320021</v>
      </c>
      <c r="L32">
        <f>D32/D36</f>
        <v>1.0001853224610822</v>
      </c>
      <c r="M32">
        <f t="shared" si="11"/>
        <v>1</v>
      </c>
    </row>
    <row r="33" spans="1:13">
      <c r="B33">
        <f t="shared" si="9"/>
        <v>128</v>
      </c>
      <c r="C33" s="4">
        <f>'Arduino Uno'!N14</f>
        <v>936.8</v>
      </c>
      <c r="D33" s="4">
        <f>'Arduino M0 Pro'!M15</f>
        <v>107.35</v>
      </c>
      <c r="E33">
        <f>Maple!E14</f>
        <v>45.06</v>
      </c>
      <c r="G33">
        <f t="shared" si="4"/>
        <v>8.7265952491849088</v>
      </c>
      <c r="H33">
        <f t="shared" si="5"/>
        <v>20.790057700843317</v>
      </c>
      <c r="I33">
        <f t="shared" si="6"/>
        <v>2.3823790501553481</v>
      </c>
      <c r="K33">
        <f t="shared" si="10"/>
        <v>3.0415584415584416</v>
      </c>
      <c r="L33">
        <f>D33/D37</f>
        <v>1.000093161915409</v>
      </c>
      <c r="M33">
        <f t="shared" si="11"/>
        <v>1</v>
      </c>
    </row>
    <row r="34" spans="1:13">
      <c r="A34" t="str">
        <f>'Arduino Uno'!M7</f>
        <v>int</v>
      </c>
      <c r="B34">
        <f t="shared" si="9"/>
        <v>16</v>
      </c>
      <c r="C34" s="4">
        <f>'Arduino Uno'!M11</f>
        <v>40.4</v>
      </c>
      <c r="D34" s="4">
        <f>'Arduino M0 Pro'!L12</f>
        <v>13.26</v>
      </c>
      <c r="E34">
        <f>Maple!F11</f>
        <v>6.04</v>
      </c>
      <c r="G34">
        <f t="shared" si="4"/>
        <v>3.0467571644042231</v>
      </c>
      <c r="H34">
        <f t="shared" si="5"/>
        <v>6.6887417218543046</v>
      </c>
      <c r="I34">
        <f t="shared" si="6"/>
        <v>2.1953642384105958</v>
      </c>
    </row>
    <row r="35" spans="1:13">
      <c r="B35">
        <f t="shared" si="9"/>
        <v>32</v>
      </c>
      <c r="C35" s="4">
        <f>'Arduino Uno'!M12</f>
        <v>78.62</v>
      </c>
      <c r="D35" s="4">
        <f>'Arduino M0 Pro'!L13</f>
        <v>25.94</v>
      </c>
      <c r="E35">
        <f>Maple!F12</f>
        <v>11.61</v>
      </c>
      <c r="G35">
        <f t="shared" si="4"/>
        <v>3.0308404009252121</v>
      </c>
      <c r="H35">
        <f t="shared" si="5"/>
        <v>6.7717484926787259</v>
      </c>
      <c r="I35">
        <f t="shared" si="6"/>
        <v>2.2342807924203276</v>
      </c>
    </row>
    <row r="36" spans="1:13">
      <c r="B36">
        <f t="shared" si="9"/>
        <v>64</v>
      </c>
      <c r="C36" s="4">
        <f>'Arduino Uno'!M13</f>
        <v>155.30000000000001</v>
      </c>
      <c r="D36" s="4">
        <f>'Arduino M0 Pro'!L14</f>
        <v>53.96</v>
      </c>
      <c r="E36">
        <f>Maple!F13</f>
        <v>22.76</v>
      </c>
      <c r="G36">
        <f t="shared" si="4"/>
        <v>2.8780578206078578</v>
      </c>
      <c r="H36">
        <f t="shared" si="5"/>
        <v>6.8233743409490337</v>
      </c>
      <c r="I36">
        <f t="shared" si="6"/>
        <v>2.3708260105448153</v>
      </c>
    </row>
    <row r="37" spans="1:13">
      <c r="B37">
        <f t="shared" si="9"/>
        <v>128</v>
      </c>
      <c r="C37" s="4">
        <f>'Arduino Uno'!M14</f>
        <v>308</v>
      </c>
      <c r="D37" s="4">
        <f>'Arduino M0 Pro'!L15</f>
        <v>107.34</v>
      </c>
      <c r="E37">
        <f>Maple!F14</f>
        <v>45.06</v>
      </c>
      <c r="G37">
        <f t="shared" si="4"/>
        <v>2.8693869945966086</v>
      </c>
      <c r="H37">
        <f t="shared" si="5"/>
        <v>6.8353306702174876</v>
      </c>
      <c r="I37">
        <f t="shared" si="6"/>
        <v>2.3821571238348866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4"/>
  <sheetViews>
    <sheetView topLeftCell="A3" workbookViewId="0">
      <selection activeCell="B5" sqref="B5"/>
    </sheetView>
  </sheetViews>
  <sheetFormatPr defaultRowHeight="15"/>
  <cols>
    <col min="11" max="12" width="9.140625" style="3"/>
  </cols>
  <sheetData>
    <row r="2" spans="2:20">
      <c r="B2" t="s">
        <v>41</v>
      </c>
    </row>
    <row r="3" spans="2:20">
      <c r="B3" t="s">
        <v>42</v>
      </c>
    </row>
    <row r="4" spans="2:20">
      <c r="B4" t="s">
        <v>43</v>
      </c>
    </row>
    <row r="5" spans="2:20">
      <c r="I5" t="s">
        <v>18</v>
      </c>
      <c r="L5" t="s">
        <v>18</v>
      </c>
    </row>
    <row r="6" spans="2:20">
      <c r="I6" t="s">
        <v>19</v>
      </c>
      <c r="L6" s="3" t="s">
        <v>25</v>
      </c>
    </row>
    <row r="7" spans="2:20">
      <c r="B7" t="s">
        <v>10</v>
      </c>
      <c r="F7" t="s">
        <v>11</v>
      </c>
      <c r="I7" t="s">
        <v>20</v>
      </c>
      <c r="L7" t="s">
        <v>19</v>
      </c>
      <c r="M7" t="s">
        <v>26</v>
      </c>
      <c r="N7" t="s">
        <v>27</v>
      </c>
      <c r="P7" t="s">
        <v>12</v>
      </c>
      <c r="S7" t="s">
        <v>13</v>
      </c>
    </row>
    <row r="8" spans="2:20">
      <c r="B8" t="s">
        <v>2</v>
      </c>
      <c r="C8" t="s">
        <v>14</v>
      </c>
      <c r="D8" t="s">
        <v>15</v>
      </c>
      <c r="F8" t="s">
        <v>14</v>
      </c>
      <c r="G8" t="s">
        <v>15</v>
      </c>
      <c r="I8" t="s">
        <v>14</v>
      </c>
      <c r="J8" t="s">
        <v>15</v>
      </c>
      <c r="L8" t="str">
        <f>$I$8</f>
        <v>Micros Per Trial</v>
      </c>
      <c r="M8" t="str">
        <f t="shared" ref="M8:N8" si="0">$I$8</f>
        <v>Micros Per Trial</v>
      </c>
      <c r="N8" t="str">
        <f t="shared" si="0"/>
        <v>Micros Per Trial</v>
      </c>
      <c r="P8" t="s">
        <v>14</v>
      </c>
      <c r="Q8" t="s">
        <v>15</v>
      </c>
      <c r="S8" t="s">
        <v>14</v>
      </c>
      <c r="T8" t="s">
        <v>15</v>
      </c>
    </row>
    <row r="9" spans="2:20">
      <c r="B9">
        <v>4</v>
      </c>
      <c r="C9">
        <v>71.459999999999994</v>
      </c>
      <c r="F9">
        <v>70.36</v>
      </c>
      <c r="G9">
        <v>344</v>
      </c>
      <c r="I9">
        <v>79.5</v>
      </c>
      <c r="J9">
        <v>344</v>
      </c>
      <c r="L9"/>
    </row>
    <row r="10" spans="2:20">
      <c r="B10">
        <v>8</v>
      </c>
      <c r="C10">
        <v>143.88999999999999</v>
      </c>
      <c r="F10">
        <v>141.4</v>
      </c>
      <c r="G10">
        <v>376</v>
      </c>
      <c r="I10">
        <v>155.34</v>
      </c>
      <c r="J10">
        <v>376</v>
      </c>
      <c r="L10"/>
    </row>
    <row r="11" spans="2:20">
      <c r="B11">
        <v>16</v>
      </c>
      <c r="C11">
        <v>290.39999999999998</v>
      </c>
      <c r="D11">
        <v>440</v>
      </c>
      <c r="F11">
        <v>285.14999999999998</v>
      </c>
      <c r="G11">
        <v>440</v>
      </c>
      <c r="I11">
        <v>308.66000000000003</v>
      </c>
      <c r="L11">
        <v>269.7</v>
      </c>
      <c r="M11">
        <v>40.4</v>
      </c>
      <c r="N11">
        <v>119.8</v>
      </c>
      <c r="P11">
        <v>515.78</v>
      </c>
      <c r="Q11">
        <v>440</v>
      </c>
    </row>
    <row r="12" spans="2:20">
      <c r="B12">
        <v>32</v>
      </c>
      <c r="C12">
        <v>595.99</v>
      </c>
      <c r="D12">
        <v>568</v>
      </c>
      <c r="F12">
        <v>585.20000000000005</v>
      </c>
      <c r="G12">
        <v>568</v>
      </c>
      <c r="I12">
        <v>627.84</v>
      </c>
      <c r="L12">
        <v>549.1</v>
      </c>
      <c r="M12">
        <v>78.62</v>
      </c>
      <c r="N12">
        <v>236.54</v>
      </c>
      <c r="P12">
        <v>1040</v>
      </c>
      <c r="Q12">
        <v>568</v>
      </c>
    </row>
    <row r="13" spans="2:20">
      <c r="B13">
        <v>64</v>
      </c>
      <c r="C13">
        <v>1224.4000000000001</v>
      </c>
      <c r="D13">
        <v>824</v>
      </c>
      <c r="F13">
        <v>1202.5999999999999</v>
      </c>
      <c r="G13">
        <v>824</v>
      </c>
      <c r="I13">
        <v>1283</v>
      </c>
      <c r="L13" s="3">
        <v>1128.4000000000001</v>
      </c>
      <c r="M13">
        <v>155.30000000000001</v>
      </c>
      <c r="N13">
        <v>470</v>
      </c>
      <c r="P13">
        <v>2100</v>
      </c>
      <c r="Q13">
        <v>824</v>
      </c>
      <c r="S13">
        <v>1462.5</v>
      </c>
      <c r="T13">
        <v>694</v>
      </c>
    </row>
    <row r="14" spans="2:20">
      <c r="B14">
        <v>128</v>
      </c>
      <c r="C14">
        <v>2513.6999999999998</v>
      </c>
      <c r="D14">
        <v>1336</v>
      </c>
      <c r="F14">
        <v>2469.6999999999998</v>
      </c>
      <c r="G14">
        <v>1336</v>
      </c>
      <c r="I14">
        <v>2627</v>
      </c>
      <c r="L14">
        <v>2333</v>
      </c>
      <c r="M14">
        <v>308</v>
      </c>
      <c r="N14">
        <v>936.8</v>
      </c>
      <c r="P14">
        <v>4167</v>
      </c>
      <c r="Q14">
        <v>1136</v>
      </c>
      <c r="S14">
        <v>2983</v>
      </c>
      <c r="T14">
        <v>970</v>
      </c>
    </row>
    <row r="15" spans="2:20">
      <c r="B15">
        <v>256</v>
      </c>
      <c r="S15">
        <v>5973</v>
      </c>
      <c r="T15">
        <v>1846</v>
      </c>
    </row>
    <row r="17" spans="2:9">
      <c r="C17" s="1" t="s">
        <v>3</v>
      </c>
      <c r="D17">
        <v>22050</v>
      </c>
      <c r="E17" t="s">
        <v>4</v>
      </c>
    </row>
    <row r="18" spans="2:9">
      <c r="C18" s="1" t="s">
        <v>5</v>
      </c>
      <c r="D18">
        <f>1/D17*1000000</f>
        <v>45.351473922902493</v>
      </c>
      <c r="E18" t="s">
        <v>16</v>
      </c>
    </row>
    <row r="19" spans="2:9">
      <c r="C19" t="s">
        <v>17</v>
      </c>
      <c r="F19" t="s">
        <v>17</v>
      </c>
      <c r="I19" t="s">
        <v>17</v>
      </c>
    </row>
    <row r="20" spans="2:9">
      <c r="C20">
        <f>C9/$D$18</f>
        <v>1.575693</v>
      </c>
      <c r="F20">
        <f>F9/$D$18</f>
        <v>1.5514380000000001</v>
      </c>
      <c r="I20">
        <f>I9/$D$18</f>
        <v>1.7529750000000002</v>
      </c>
    </row>
    <row r="21" spans="2:9">
      <c r="C21">
        <f t="shared" ref="C21:C25" si="1">C10/$D$18</f>
        <v>3.1727744999999996</v>
      </c>
      <c r="F21">
        <f t="shared" ref="F21:F25" si="2">F10/$D$18</f>
        <v>3.1178700000000004</v>
      </c>
      <c r="I21">
        <f t="shared" ref="I21:I25" si="3">I10/$D$18</f>
        <v>3.4252470000000002</v>
      </c>
    </row>
    <row r="22" spans="2:9">
      <c r="C22">
        <f t="shared" si="1"/>
        <v>6.4033199999999999</v>
      </c>
      <c r="F22">
        <f t="shared" si="2"/>
        <v>6.2875575000000001</v>
      </c>
      <c r="I22">
        <f t="shared" si="3"/>
        <v>6.8059530000000006</v>
      </c>
    </row>
    <row r="23" spans="2:9">
      <c r="C23">
        <f t="shared" si="1"/>
        <v>13.141579500000001</v>
      </c>
      <c r="F23">
        <f t="shared" si="2"/>
        <v>12.903660000000002</v>
      </c>
      <c r="I23">
        <f t="shared" si="3"/>
        <v>13.843872000000001</v>
      </c>
    </row>
    <row r="24" spans="2:9">
      <c r="C24">
        <f t="shared" si="1"/>
        <v>26.998020000000004</v>
      </c>
      <c r="F24">
        <f t="shared" si="2"/>
        <v>26.517329999999998</v>
      </c>
      <c r="I24">
        <f t="shared" si="3"/>
        <v>28.290150000000001</v>
      </c>
    </row>
    <row r="25" spans="2:9">
      <c r="C25">
        <f t="shared" si="1"/>
        <v>55.427084999999998</v>
      </c>
      <c r="F25">
        <f t="shared" si="2"/>
        <v>54.456885</v>
      </c>
      <c r="I25">
        <f t="shared" si="3"/>
        <v>57.925350000000002</v>
      </c>
    </row>
    <row r="28" spans="2:9">
      <c r="B28">
        <f>B9</f>
        <v>4</v>
      </c>
      <c r="C28">
        <f t="shared" ref="C28:C33" si="4">C9/$C9</f>
        <v>1</v>
      </c>
      <c r="F28">
        <f>F9/$C9</f>
        <v>0.98460677301987132</v>
      </c>
      <c r="I28">
        <f>I9/$F9</f>
        <v>1.1299033541785106</v>
      </c>
    </row>
    <row r="29" spans="2:9">
      <c r="B29">
        <f t="shared" ref="B29:B34" si="5">B10</f>
        <v>8</v>
      </c>
      <c r="C29">
        <f t="shared" si="4"/>
        <v>1</v>
      </c>
      <c r="F29">
        <f t="shared" ref="F29:F33" si="6">F10/$C10</f>
        <v>0.9826951143234417</v>
      </c>
      <c r="I29">
        <f t="shared" ref="I29:I33" si="7">I10/$F10</f>
        <v>1.0985855728429985</v>
      </c>
    </row>
    <row r="30" spans="2:9">
      <c r="B30">
        <f t="shared" si="5"/>
        <v>16</v>
      </c>
      <c r="C30">
        <f t="shared" si="4"/>
        <v>1</v>
      </c>
      <c r="F30">
        <f t="shared" si="6"/>
        <v>0.98192148760330578</v>
      </c>
      <c r="I30">
        <f t="shared" si="7"/>
        <v>1.0824478344730846</v>
      </c>
    </row>
    <row r="31" spans="2:9">
      <c r="B31">
        <f t="shared" si="5"/>
        <v>32</v>
      </c>
      <c r="C31">
        <f t="shared" si="4"/>
        <v>1</v>
      </c>
      <c r="F31">
        <f t="shared" si="6"/>
        <v>0.98189566939042605</v>
      </c>
      <c r="I31">
        <f t="shared" si="7"/>
        <v>1.0728639781271361</v>
      </c>
    </row>
    <row r="32" spans="2:9">
      <c r="B32">
        <f t="shared" si="5"/>
        <v>64</v>
      </c>
      <c r="C32">
        <f t="shared" si="4"/>
        <v>1</v>
      </c>
      <c r="F32">
        <f t="shared" si="6"/>
        <v>0.98219536099313931</v>
      </c>
      <c r="I32">
        <f t="shared" si="7"/>
        <v>1.0668551471811076</v>
      </c>
    </row>
    <row r="33" spans="2:9">
      <c r="B33">
        <f t="shared" si="5"/>
        <v>128</v>
      </c>
      <c r="C33">
        <f t="shared" si="4"/>
        <v>1</v>
      </c>
      <c r="F33">
        <f t="shared" si="6"/>
        <v>0.98249592234554639</v>
      </c>
      <c r="I33">
        <f t="shared" si="7"/>
        <v>1.0636919463902499</v>
      </c>
    </row>
    <row r="34" spans="2:9">
      <c r="B34">
        <f t="shared" si="5"/>
        <v>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F1" sqref="F1"/>
    </sheetView>
  </sheetViews>
  <sheetFormatPr defaultRowHeight="15"/>
  <sheetData>
    <row r="2" spans="2:15">
      <c r="B2" t="s">
        <v>38</v>
      </c>
    </row>
    <row r="3" spans="2:15">
      <c r="B3" t="s">
        <v>39</v>
      </c>
    </row>
    <row r="4" spans="2:15">
      <c r="B4" t="s">
        <v>40</v>
      </c>
    </row>
    <row r="6" spans="2:15">
      <c r="C6" t="s">
        <v>21</v>
      </c>
      <c r="K6" t="s">
        <v>21</v>
      </c>
    </row>
    <row r="7" spans="2:15">
      <c r="C7" t="s">
        <v>0</v>
      </c>
      <c r="K7" t="s">
        <v>28</v>
      </c>
    </row>
    <row r="8" spans="2:15">
      <c r="C8" t="s">
        <v>1</v>
      </c>
      <c r="E8" t="s">
        <v>7</v>
      </c>
      <c r="H8" t="s">
        <v>8</v>
      </c>
      <c r="K8" t="s">
        <v>19</v>
      </c>
      <c r="L8" t="s">
        <v>26</v>
      </c>
      <c r="M8" t="s">
        <v>27</v>
      </c>
    </row>
    <row r="9" spans="2:15">
      <c r="B9" t="s">
        <v>2</v>
      </c>
      <c r="C9" t="s">
        <v>14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112.4</v>
      </c>
      <c r="L12">
        <v>13.26</v>
      </c>
      <c r="M12">
        <v>13.26</v>
      </c>
      <c r="O12">
        <f>K12/L12</f>
        <v>8.4766214177978885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224.49</v>
      </c>
      <c r="L13">
        <v>25.94</v>
      </c>
      <c r="M13">
        <v>25.94</v>
      </c>
      <c r="O13">
        <f t="shared" ref="O13:O15" si="3">K13/L13</f>
        <v>8.6542020046260593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452.33</v>
      </c>
      <c r="L14">
        <v>53.96</v>
      </c>
      <c r="M14">
        <v>53.97</v>
      </c>
      <c r="O14">
        <f t="shared" si="3"/>
        <v>8.3826908821349146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903.68</v>
      </c>
      <c r="L15">
        <v>107.34</v>
      </c>
      <c r="M15">
        <v>107.35</v>
      </c>
      <c r="O15">
        <f t="shared" si="3"/>
        <v>8.4188559716787772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</row>
    <row r="17" spans="2:9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</row>
    <row r="18" spans="2:9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</row>
    <row r="20" spans="2:9">
      <c r="C20" s="1" t="s">
        <v>3</v>
      </c>
      <c r="D20">
        <v>16000</v>
      </c>
      <c r="E20" t="s">
        <v>4</v>
      </c>
    </row>
    <row r="21" spans="2:9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3" sqref="B3"/>
    </sheetView>
  </sheetViews>
  <sheetFormatPr defaultRowHeight="15"/>
  <sheetData>
    <row r="2" spans="2:6">
      <c r="B2" t="s">
        <v>37</v>
      </c>
    </row>
    <row r="3" spans="2:6">
      <c r="B3" s="5" t="s">
        <v>35</v>
      </c>
    </row>
    <row r="4" spans="2:6">
      <c r="B4" s="5" t="s">
        <v>36</v>
      </c>
    </row>
    <row r="6" spans="2:6">
      <c r="C6" t="s">
        <v>30</v>
      </c>
    </row>
    <row r="7" spans="2:6">
      <c r="C7" t="s">
        <v>28</v>
      </c>
    </row>
    <row r="8" spans="2:6">
      <c r="C8" t="s">
        <v>31</v>
      </c>
      <c r="D8" t="s">
        <v>19</v>
      </c>
      <c r="E8" t="s">
        <v>27</v>
      </c>
      <c r="F8" t="s">
        <v>26</v>
      </c>
    </row>
    <row r="9" spans="2:6">
      <c r="B9">
        <v>4</v>
      </c>
      <c r="C9">
        <v>13.66</v>
      </c>
      <c r="D9">
        <v>9.26</v>
      </c>
      <c r="E9">
        <v>1.86</v>
      </c>
      <c r="F9">
        <v>1.85</v>
      </c>
    </row>
    <row r="10" spans="2:6">
      <c r="B10">
        <v>8</v>
      </c>
      <c r="C10">
        <v>28.03</v>
      </c>
      <c r="D10">
        <v>19</v>
      </c>
      <c r="E10">
        <v>3.25</v>
      </c>
      <c r="F10">
        <v>3.25</v>
      </c>
    </row>
    <row r="11" spans="2:6">
      <c r="B11">
        <v>16</v>
      </c>
      <c r="C11">
        <v>56.67</v>
      </c>
      <c r="D11">
        <v>38.44</v>
      </c>
      <c r="E11">
        <v>6.04</v>
      </c>
      <c r="F11">
        <v>6.04</v>
      </c>
    </row>
    <row r="12" spans="2:6">
      <c r="B12">
        <v>32</v>
      </c>
      <c r="C12">
        <v>113.85</v>
      </c>
      <c r="D12">
        <v>77.28</v>
      </c>
      <c r="E12">
        <v>11.61</v>
      </c>
      <c r="F12">
        <v>11.61</v>
      </c>
    </row>
    <row r="13" spans="2:6">
      <c r="B13">
        <v>64</v>
      </c>
      <c r="C13">
        <v>228.12</v>
      </c>
      <c r="D13">
        <v>154.91999999999999</v>
      </c>
      <c r="E13">
        <v>22.76</v>
      </c>
      <c r="F13">
        <v>22.76</v>
      </c>
    </row>
    <row r="14" spans="2:6">
      <c r="B14">
        <v>128</v>
      </c>
      <c r="C14">
        <v>456.55</v>
      </c>
      <c r="D14">
        <v>310.14999999999998</v>
      </c>
      <c r="E14">
        <v>45.06</v>
      </c>
      <c r="F14">
        <v>45.06</v>
      </c>
    </row>
    <row r="15" spans="2:6">
      <c r="B15">
        <v>256</v>
      </c>
      <c r="C15">
        <v>913.3</v>
      </c>
      <c r="D15">
        <v>620.58000000000004</v>
      </c>
      <c r="E15">
        <v>89.65</v>
      </c>
      <c r="F15">
        <v>89.65</v>
      </c>
    </row>
    <row r="16" spans="2:6">
      <c r="B16">
        <v>512</v>
      </c>
      <c r="C16">
        <v>1826.73</v>
      </c>
      <c r="D16">
        <v>1241.3699999999999</v>
      </c>
      <c r="E16">
        <v>178.85</v>
      </c>
      <c r="F16">
        <v>178.84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Arduino Uno</vt:lpstr>
      <vt:lpstr>Arduino M0 Pro</vt:lpstr>
      <vt:lpstr>Maple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Chip Audette</cp:lastModifiedBy>
  <dcterms:created xsi:type="dcterms:W3CDTF">2015-07-13T14:29:55Z</dcterms:created>
  <dcterms:modified xsi:type="dcterms:W3CDTF">2015-07-14T14:24:34Z</dcterms:modified>
</cp:coreProperties>
</file>