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Generic 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2" l="1"/>
  <c r="K9" i="2"/>
  <c r="K10" i="2"/>
  <c r="K11" i="2"/>
  <c r="K12" i="2"/>
  <c r="K13" i="2"/>
  <c r="K8" i="2"/>
  <c r="F9" i="2"/>
  <c r="F10" i="2"/>
  <c r="F11" i="2"/>
  <c r="F12" i="2"/>
  <c r="F13" i="2"/>
  <c r="F14" i="2"/>
  <c r="F8" i="2"/>
  <c r="C9" i="2"/>
  <c r="C10" i="2"/>
  <c r="C11" i="2"/>
  <c r="C12" i="2"/>
  <c r="C13" i="2"/>
  <c r="C14" i="2"/>
  <c r="C8" i="2"/>
  <c r="S17" i="2"/>
  <c r="S18" i="2"/>
  <c r="S19" i="2"/>
  <c r="S20" i="2"/>
  <c r="S21" i="2"/>
  <c r="S22" i="2"/>
  <c r="S23" i="2"/>
  <c r="B18" i="2"/>
  <c r="U18" i="2"/>
  <c r="V18" i="2"/>
  <c r="B19" i="2"/>
  <c r="U19" i="2"/>
  <c r="V19" i="2"/>
  <c r="B20" i="2"/>
  <c r="U20" i="2"/>
  <c r="V20" i="2"/>
  <c r="B21" i="2"/>
  <c r="U21" i="2"/>
  <c r="V21" i="2"/>
  <c r="B22" i="2"/>
  <c r="U22" i="2"/>
  <c r="V22" i="2"/>
  <c r="B23" i="2"/>
  <c r="U23" i="2"/>
  <c r="V23" i="2"/>
  <c r="U17" i="2"/>
  <c r="V17" i="2"/>
  <c r="B17" i="2"/>
  <c r="R9" i="2"/>
  <c r="R18" i="2" s="1"/>
  <c r="R10" i="2"/>
  <c r="R19" i="2" s="1"/>
  <c r="R11" i="2"/>
  <c r="R20" i="2" s="1"/>
  <c r="R12" i="2"/>
  <c r="R21" i="2" s="1"/>
  <c r="R13" i="2"/>
  <c r="R22" i="2" s="1"/>
  <c r="R14" i="2"/>
  <c r="R23" i="2" s="1"/>
  <c r="R8" i="2"/>
  <c r="R17" i="2" s="1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G44" i="1" l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</calcChain>
</file>

<file path=xl/sharedStrings.xml><?xml version="1.0" encoding="utf-8"?>
<sst xmlns="http://schemas.openxmlformats.org/spreadsheetml/2006/main" count="161" uniqueCount="42">
  <si>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</si>
  <si>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</si>
  <si>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</si>
  <si>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</si>
  <si>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</si>
  <si>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</si>
  <si>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</si>
  <si>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</si>
  <si>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</si>
  <si>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</si>
  <si>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</si>
  <si>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</si>
  <si>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</si>
  <si>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</si>
  <si>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</si>
  <si>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</si>
  <si>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</si>
  <si>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</si>
  <si>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</si>
  <si>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</si>
  <si>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</si>
  <si>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</si>
  <si>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Teensy 3.0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</si>
  <si>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</si>
  <si>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</si>
  <si>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</si>
  <si>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</si>
  <si>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</si>
  <si>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</si>
  <si>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</si>
  <si>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</si>
  <si>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T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</si>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</sst>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>I6</f>
        <v>rfft</v>
      </c>
      <c r="J31" s="8" t="str">
        <f>J6</f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4">C7</f>
        <v>radix4</v>
      </c>
      <c r="D32" s="8" t="str">
        <f>D7</f>
        <v>radix4</v>
      </c>
      <c r="E32" s="8" t="str">
        <f t="shared" si="4"/>
        <v>radix2</v>
      </c>
      <c r="F32" s="8" t="str">
        <f t="shared" si="4"/>
        <v>radix4</v>
      </c>
      <c r="G32" s="8" t="str">
        <f>G7</f>
        <v>radix4</v>
      </c>
      <c r="H32" s="8" t="str">
        <f t="shared" si="4"/>
        <v>radix2</v>
      </c>
      <c r="I32" s="8" t="str">
        <f>I7</f>
        <v>radix4</v>
      </c>
      <c r="J32" s="8" t="str">
        <f>J7</f>
        <v>radix4</v>
      </c>
      <c r="K32" s="8" t="str">
        <f t="shared" si="4"/>
        <v>radix2</v>
      </c>
    </row>
    <row r="33" spans="2:11" x14ac:dyDescent="0.25">
      <c r="B33" s="7"/>
      <c r="C33" s="8" t="str">
        <f t="shared" ref="C33:K33" si="5">C8</f>
        <v>int16</v>
      </c>
      <c r="D33" s="8" t="str">
        <f>D8</f>
        <v>int16</v>
      </c>
      <c r="E33" s="8" t="str">
        <f t="shared" si="5"/>
        <v>int16</v>
      </c>
      <c r="F33" s="8" t="str">
        <f t="shared" si="5"/>
        <v>int32</v>
      </c>
      <c r="G33" s="8" t="str">
        <f>G8</f>
        <v>int32</v>
      </c>
      <c r="H33" s="8" t="str">
        <f t="shared" si="5"/>
        <v>int32</v>
      </c>
      <c r="I33" s="8" t="str">
        <f>I8</f>
        <v>float32</v>
      </c>
      <c r="J33" s="8" t="str">
        <f>J8</f>
        <v>float32</v>
      </c>
      <c r="K33" s="8" t="str">
        <f t="shared" si="5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6">1/(1-H34)</f>
        <v>4</v>
      </c>
      <c r="I35">
        <f>1/(1-I34)</f>
        <v>4</v>
      </c>
      <c r="J35">
        <f>1/(1-J34)</f>
        <v>4</v>
      </c>
      <c r="K35">
        <f t="shared" si="6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7">B10</f>
        <v>32</v>
      </c>
      <c r="C37" s="3"/>
      <c r="D37" s="3"/>
      <c r="E37" s="3">
        <f>$B10/E$35/(E10/1000000)/1000/2</f>
        <v>126.54223347042075</v>
      </c>
      <c r="F37" s="3"/>
      <c r="G37" s="3"/>
      <c r="H37" s="3">
        <f>$B10/H$35/(H10/1000000)/1000/2</f>
        <v>73.909830007390994</v>
      </c>
      <c r="I37" s="3"/>
      <c r="J37" s="3"/>
      <c r="K37" s="3">
        <f>$B10/K$35/(K10/1000000)/1000/2</f>
        <v>13.481176906743958</v>
      </c>
    </row>
    <row r="38" spans="2:11" x14ac:dyDescent="0.25">
      <c r="B38">
        <f t="shared" si="7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>$B11/E$35/(E11/1000000)/1000/2</f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>$B11/H$35/(H11/1000000)/1000/2</f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>$B11/K$35/(K11/1000000)/1000/2</f>
        <v>11.233903922036708</v>
      </c>
    </row>
    <row r="39" spans="2:11" x14ac:dyDescent="0.25">
      <c r="B39">
        <f t="shared" si="7"/>
        <v>128</v>
      </c>
      <c r="C39" s="3"/>
      <c r="D39" s="3"/>
      <c r="E39" s="3">
        <f>$B12/E$35/(E12/1000000)/1000/2</f>
        <v>110.83402604599611</v>
      </c>
      <c r="F39" s="3"/>
      <c r="G39" s="3"/>
      <c r="H39" s="3">
        <f>$B12/H$35/(H12/1000000)/1000/2</f>
        <v>58.372856621670913</v>
      </c>
      <c r="I39" s="3"/>
      <c r="J39" s="3"/>
      <c r="K39" s="3">
        <f>$B12/K$35/(K12/1000000)/1000/2</f>
        <v>9.6097827588485067</v>
      </c>
    </row>
    <row r="40" spans="2:11" x14ac:dyDescent="0.25">
      <c r="B40">
        <f t="shared" si="7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>$B13/E$35/(E13/1000000)/1000/2</f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>$B13/H$35/(H13/1000000)/1000/2</f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>$B13/K$35/(K13/1000000)/1000/2</f>
        <v>8.3787180561374122</v>
      </c>
    </row>
    <row r="41" spans="2:11" x14ac:dyDescent="0.25">
      <c r="B41">
        <f t="shared" si="7"/>
        <v>512</v>
      </c>
      <c r="C41" s="3"/>
      <c r="D41" s="3"/>
      <c r="E41" s="3">
        <f>$B14/E$35/(E14/1000000)/1000/2</f>
        <v>95.926136874606556</v>
      </c>
      <c r="F41" s="3"/>
      <c r="G41" s="3"/>
      <c r="H41" s="3">
        <f>$B14/H$35/(H14/1000000)/1000/2</f>
        <v>46.993171304794771</v>
      </c>
      <c r="I41" s="3"/>
      <c r="J41" s="3"/>
      <c r="K41" s="3">
        <f>$B14/K$35/(K14/1000000)/1000/2</f>
        <v>7.4249901966926313</v>
      </c>
    </row>
    <row r="42" spans="2:11" x14ac:dyDescent="0.25">
      <c r="B42">
        <f t="shared" si="7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>$B15/E$35/(E15/1000000)/1000/2</f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>$B15/H$35/(H15/1000000)/1000/2</f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>$B15/K$35/(K15/1000000)/1000/2</f>
        <v>6.6625372815806871</v>
      </c>
    </row>
    <row r="43" spans="2:11" x14ac:dyDescent="0.25">
      <c r="B43">
        <f t="shared" si="7"/>
        <v>2048</v>
      </c>
      <c r="C43" s="3"/>
      <c r="D43" s="3"/>
      <c r="E43" s="3">
        <f>$B16/E$35/(E16/1000000)/1000/2</f>
        <v>82.89860140992387</v>
      </c>
      <c r="F43" s="3"/>
      <c r="G43" s="3"/>
      <c r="H43" s="3">
        <f>$B16/H$35/(H16/1000000)/1000/2</f>
        <v>38.914232120354427</v>
      </c>
      <c r="I43" s="3"/>
      <c r="J43" s="3"/>
      <c r="K43" s="3">
        <f>$B16/K$35/(K16/1000000)/1000/2</f>
        <v>6.0441363613826908</v>
      </c>
    </row>
    <row r="44" spans="2:11" x14ac:dyDescent="0.25">
      <c r="B44">
        <f t="shared" si="7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>$B17/E$35/(E17/1000000)/1000/2</f>
        <v>77.967010208805391</v>
      </c>
      <c r="F44" s="3"/>
      <c r="G44" s="3">
        <f>$B17/G$35/(G17/1000000)/1000/2</f>
        <v>38.14800382374132</v>
      </c>
      <c r="H44" s="3">
        <f>$B17/H$35/(H17/1000000)/1000/2</f>
        <v>35.882736338979726</v>
      </c>
      <c r="I44" s="3"/>
      <c r="J44" s="3">
        <f>$B17/J$35/(J17/1000000)/1000/2</f>
        <v>6.9025859082090886</v>
      </c>
      <c r="K44" s="3">
        <f>$B17/K$35/(K17/1000000)/1000/2</f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4"/>
  <sheetViews>
    <sheetView tabSelected="1" workbookViewId="0">
      <selection activeCell="N14" sqref="N14"/>
    </sheetView>
  </sheetViews>
  <sheetFormatPr defaultRowHeight="15" x14ac:dyDescent="0.25"/>
  <cols>
    <col min="3" max="4" width="11.5703125" customWidth="1"/>
    <col min="5" max="5" width="2.42578125" customWidth="1"/>
    <col min="6" max="9" width="10.85546875" customWidth="1"/>
    <col min="10" max="10" width="2.7109375" customWidth="1"/>
    <col min="11" max="12" width="11.140625" customWidth="1"/>
    <col min="13" max="14" width="10.85546875" customWidth="1"/>
    <col min="15" max="15" width="2" customWidth="1"/>
    <col min="16" max="16" width="10.85546875" customWidth="1"/>
    <col min="17" max="17" width="2.5703125" customWidth="1"/>
    <col min="18" max="19" width="11.42578125" customWidth="1"/>
    <col min="20" max="20" width="3.5703125" customWidth="1"/>
    <col min="21" max="21" width="11.28515625" style="9" customWidth="1"/>
    <col min="22" max="22" width="10.42578125" style="9" customWidth="1"/>
  </cols>
  <sheetData>
    <row r="2" spans="2:23" x14ac:dyDescent="0.25">
      <c r="C2" t="s">
        <v>22</v>
      </c>
      <c r="D2" t="s">
        <v>22</v>
      </c>
      <c r="F2" t="s">
        <v>22</v>
      </c>
      <c r="G2" t="s">
        <v>22</v>
      </c>
      <c r="H2" t="s">
        <v>36</v>
      </c>
      <c r="I2" t="s">
        <v>38</v>
      </c>
      <c r="K2" t="s">
        <v>22</v>
      </c>
      <c r="L2" t="s">
        <v>22</v>
      </c>
      <c r="M2" t="s">
        <v>36</v>
      </c>
      <c r="N2" t="s">
        <v>38</v>
      </c>
      <c r="P2" t="s">
        <v>22</v>
      </c>
      <c r="R2" t="s">
        <v>22</v>
      </c>
      <c r="S2" t="s">
        <v>22</v>
      </c>
      <c r="U2" s="9" t="s">
        <v>22</v>
      </c>
      <c r="V2" s="9" t="s">
        <v>22</v>
      </c>
      <c r="W2" t="s">
        <v>31</v>
      </c>
    </row>
    <row r="3" spans="2:23" x14ac:dyDescent="0.25">
      <c r="C3" t="s">
        <v>10</v>
      </c>
      <c r="D3" t="s">
        <v>10</v>
      </c>
      <c r="F3" t="s">
        <v>10</v>
      </c>
      <c r="G3" t="s">
        <v>10</v>
      </c>
      <c r="H3" t="s">
        <v>37</v>
      </c>
      <c r="I3" t="s">
        <v>39</v>
      </c>
      <c r="K3" t="s">
        <v>10</v>
      </c>
      <c r="L3" t="s">
        <v>10</v>
      </c>
      <c r="M3" t="s">
        <v>37</v>
      </c>
      <c r="N3" t="s">
        <v>39</v>
      </c>
      <c r="P3" t="s">
        <v>10</v>
      </c>
      <c r="R3" t="s">
        <v>10</v>
      </c>
      <c r="S3" t="s">
        <v>10</v>
      </c>
      <c r="U3" s="9" t="s">
        <v>10</v>
      </c>
      <c r="V3" s="9" t="s">
        <v>10</v>
      </c>
    </row>
    <row r="4" spans="2:23" x14ac:dyDescent="0.25">
      <c r="C4" t="s">
        <v>33</v>
      </c>
      <c r="D4" t="s">
        <v>33</v>
      </c>
      <c r="F4" t="s">
        <v>34</v>
      </c>
      <c r="G4" t="s">
        <v>41</v>
      </c>
      <c r="H4" t="s">
        <v>41</v>
      </c>
      <c r="I4" t="s">
        <v>41</v>
      </c>
      <c r="K4" t="s">
        <v>34</v>
      </c>
      <c r="L4" t="s">
        <v>41</v>
      </c>
      <c r="M4" t="s">
        <v>41</v>
      </c>
      <c r="N4" t="s">
        <v>41</v>
      </c>
      <c r="P4" t="s">
        <v>34</v>
      </c>
      <c r="R4" t="s">
        <v>23</v>
      </c>
      <c r="S4" t="s">
        <v>29</v>
      </c>
      <c r="U4" s="9" t="s">
        <v>29</v>
      </c>
      <c r="V4" s="9" t="s">
        <v>28</v>
      </c>
    </row>
    <row r="5" spans="2:23" x14ac:dyDescent="0.25">
      <c r="C5" t="s">
        <v>26</v>
      </c>
      <c r="D5" t="s">
        <v>32</v>
      </c>
      <c r="F5" t="s">
        <v>26</v>
      </c>
      <c r="G5" t="s">
        <v>35</v>
      </c>
      <c r="H5" t="s">
        <v>35</v>
      </c>
      <c r="I5" t="s">
        <v>35</v>
      </c>
      <c r="K5" t="s">
        <v>26</v>
      </c>
      <c r="L5" t="s">
        <v>40</v>
      </c>
      <c r="M5" t="s">
        <v>40</v>
      </c>
      <c r="N5" t="s">
        <v>40</v>
      </c>
      <c r="P5" t="s">
        <v>32</v>
      </c>
      <c r="R5" t="s">
        <v>26</v>
      </c>
      <c r="S5" t="s">
        <v>32</v>
      </c>
      <c r="U5" s="9" t="s">
        <v>24</v>
      </c>
      <c r="V5" s="9" t="s">
        <v>24</v>
      </c>
    </row>
    <row r="6" spans="2:23" x14ac:dyDescent="0.25">
      <c r="C6" t="s">
        <v>27</v>
      </c>
      <c r="D6" t="s">
        <v>25</v>
      </c>
      <c r="F6" t="s">
        <v>27</v>
      </c>
      <c r="G6" t="s">
        <v>25</v>
      </c>
      <c r="H6" t="s">
        <v>25</v>
      </c>
      <c r="I6" t="s">
        <v>25</v>
      </c>
      <c r="K6" t="s">
        <v>27</v>
      </c>
      <c r="L6" t="s">
        <v>25</v>
      </c>
      <c r="M6" t="s">
        <v>25</v>
      </c>
      <c r="N6" t="s">
        <v>25</v>
      </c>
      <c r="P6" t="s">
        <v>25</v>
      </c>
      <c r="R6" t="s">
        <v>27</v>
      </c>
      <c r="S6" t="s">
        <v>25</v>
      </c>
      <c r="U6" s="9" t="s">
        <v>25</v>
      </c>
      <c r="V6" s="9" t="s">
        <v>25</v>
      </c>
    </row>
    <row r="7" spans="2:23" x14ac:dyDescent="0.25">
      <c r="B7" t="s">
        <v>0</v>
      </c>
      <c r="C7" t="s">
        <v>4</v>
      </c>
      <c r="D7" t="s">
        <v>4</v>
      </c>
      <c r="F7" t="s">
        <v>4</v>
      </c>
      <c r="G7" t="s">
        <v>4</v>
      </c>
      <c r="H7" t="s">
        <v>4</v>
      </c>
      <c r="I7" t="s">
        <v>4</v>
      </c>
      <c r="K7" t="s">
        <v>4</v>
      </c>
      <c r="L7" t="s">
        <v>4</v>
      </c>
      <c r="M7" t="s">
        <v>4</v>
      </c>
      <c r="N7" t="s">
        <v>4</v>
      </c>
      <c r="P7" t="s">
        <v>4</v>
      </c>
      <c r="R7" t="s">
        <v>4</v>
      </c>
      <c r="S7" t="s">
        <v>4</v>
      </c>
      <c r="U7" s="9" t="s">
        <v>4</v>
      </c>
      <c r="V7" s="9" t="s">
        <v>4</v>
      </c>
    </row>
    <row r="8" spans="2:23" x14ac:dyDescent="0.25">
      <c r="B8">
        <v>32</v>
      </c>
      <c r="C8">
        <f>'ARM-Specific Functions'!E10</f>
        <v>31.61</v>
      </c>
      <c r="D8">
        <v>702.67</v>
      </c>
      <c r="F8">
        <f>'ARM-Specific Functions'!H10</f>
        <v>54.12</v>
      </c>
      <c r="K8">
        <f>'ARM-Specific Functions'!H10</f>
        <v>54.12</v>
      </c>
      <c r="L8">
        <v>74.41</v>
      </c>
      <c r="M8">
        <v>144.16</v>
      </c>
      <c r="N8">
        <v>262.33999999999997</v>
      </c>
      <c r="P8">
        <v>410.03</v>
      </c>
      <c r="R8">
        <f>'ARM-Specific Functions'!K10</f>
        <v>296.70999999999998</v>
      </c>
      <c r="S8">
        <v>338.42</v>
      </c>
      <c r="U8" s="9">
        <v>654.98</v>
      </c>
      <c r="V8" s="9">
        <v>846.76</v>
      </c>
    </row>
    <row r="9" spans="2:23" x14ac:dyDescent="0.25">
      <c r="B9">
        <v>64</v>
      </c>
      <c r="C9">
        <f>'ARM-Specific Functions'!E11</f>
        <v>67.150000000000006</v>
      </c>
      <c r="D9">
        <v>1495.29</v>
      </c>
      <c r="F9">
        <f>'ARM-Specific Functions'!H11</f>
        <v>121.98</v>
      </c>
      <c r="K9">
        <f>'ARM-Specific Functions'!H11</f>
        <v>121.98</v>
      </c>
      <c r="L9">
        <v>162.52000000000001</v>
      </c>
      <c r="M9">
        <v>323.75</v>
      </c>
      <c r="N9">
        <v>592.08000000000004</v>
      </c>
      <c r="P9">
        <v>854.36</v>
      </c>
      <c r="R9">
        <f>'ARM-Specific Functions'!K11</f>
        <v>712.13</v>
      </c>
      <c r="S9">
        <v>724.79</v>
      </c>
      <c r="U9" s="9">
        <v>1122.1300000000001</v>
      </c>
      <c r="V9" s="9">
        <v>1662.88</v>
      </c>
    </row>
    <row r="10" spans="2:23" x14ac:dyDescent="0.25">
      <c r="B10">
        <v>128</v>
      </c>
      <c r="C10">
        <f>'ARM-Specific Functions'!E12</f>
        <v>144.36000000000001</v>
      </c>
      <c r="D10">
        <v>3835.47</v>
      </c>
      <c r="F10">
        <f>'ARM-Specific Functions'!H12</f>
        <v>274.10000000000002</v>
      </c>
      <c r="K10">
        <f>'ARM-Specific Functions'!H12</f>
        <v>274.10000000000002</v>
      </c>
      <c r="L10">
        <v>355.3</v>
      </c>
      <c r="M10">
        <v>721.27</v>
      </c>
      <c r="N10">
        <v>1318.83</v>
      </c>
      <c r="P10">
        <v>1982.42</v>
      </c>
      <c r="R10">
        <f>'ARM-Specific Functions'!K12</f>
        <v>1664.97</v>
      </c>
      <c r="S10">
        <v>1759.28</v>
      </c>
      <c r="U10" s="9">
        <v>2080.58</v>
      </c>
      <c r="V10" s="9">
        <v>3368.27</v>
      </c>
    </row>
    <row r="11" spans="2:23" x14ac:dyDescent="0.25">
      <c r="B11">
        <v>256</v>
      </c>
      <c r="C11">
        <f>'ARM-Specific Functions'!E13</f>
        <v>313.25</v>
      </c>
      <c r="D11">
        <v>8025.18</v>
      </c>
      <c r="F11">
        <f>'ARM-Specific Functions'!H13</f>
        <v>614.41999999999996</v>
      </c>
      <c r="K11">
        <f>'ARM-Specific Functions'!H13</f>
        <v>614.41999999999996</v>
      </c>
      <c r="L11">
        <v>776.61</v>
      </c>
      <c r="M11">
        <v>1595.22</v>
      </c>
      <c r="N11">
        <v>2917.8</v>
      </c>
      <c r="P11">
        <v>4197.54</v>
      </c>
      <c r="R11">
        <f>'ARM-Specific Functions'!K13</f>
        <v>3819.2</v>
      </c>
      <c r="S11">
        <v>3756.42</v>
      </c>
      <c r="U11" s="9">
        <v>4087.76</v>
      </c>
      <c r="V11" s="9">
        <v>6991.74</v>
      </c>
    </row>
    <row r="12" spans="2:23" x14ac:dyDescent="0.25">
      <c r="B12">
        <v>512</v>
      </c>
      <c r="C12">
        <f>'ARM-Specific Functions'!E14</f>
        <v>667.18</v>
      </c>
      <c r="D12">
        <v>19443.13</v>
      </c>
      <c r="F12">
        <f>'ARM-Specific Functions'!H14</f>
        <v>1361.9</v>
      </c>
      <c r="K12">
        <f>'ARM-Specific Functions'!H14</f>
        <v>1361.9</v>
      </c>
      <c r="L12">
        <v>1688.09</v>
      </c>
      <c r="M12">
        <v>3498.65</v>
      </c>
      <c r="N12">
        <v>6393.07</v>
      </c>
      <c r="P12">
        <v>9582.68</v>
      </c>
      <c r="R12">
        <f>'ARM-Specific Functions'!K14</f>
        <v>8619.5400000000009</v>
      </c>
      <c r="S12">
        <v>8768.08</v>
      </c>
      <c r="U12" s="9">
        <v>8299.17</v>
      </c>
      <c r="V12" s="9">
        <v>14675.67</v>
      </c>
    </row>
    <row r="13" spans="2:23" x14ac:dyDescent="0.25">
      <c r="B13">
        <v>1024</v>
      </c>
      <c r="C13">
        <f>'ARM-Specific Functions'!E15</f>
        <v>1442.6</v>
      </c>
      <c r="D13">
        <v>40529.33</v>
      </c>
      <c r="F13">
        <f>'ARM-Specific Functions'!H15</f>
        <v>3009.96</v>
      </c>
      <c r="G13">
        <v>3621.3</v>
      </c>
      <c r="H13">
        <v>6826.63</v>
      </c>
      <c r="I13">
        <v>13542.68</v>
      </c>
      <c r="K13">
        <f>'ARM-Specific Functions'!H15</f>
        <v>3009.96</v>
      </c>
      <c r="L13">
        <v>3654.13</v>
      </c>
      <c r="M13">
        <v>7621.21</v>
      </c>
      <c r="N13">
        <v>13917.22</v>
      </c>
      <c r="P13">
        <v>20189.66</v>
      </c>
      <c r="R13">
        <f>'ARM-Specific Functions'!K15</f>
        <v>19211.900000000001</v>
      </c>
      <c r="S13">
        <v>18485.53</v>
      </c>
      <c r="U13" s="9">
        <v>17191.080000000002</v>
      </c>
      <c r="V13" s="9">
        <v>30967.26</v>
      </c>
    </row>
    <row r="14" spans="2:23" x14ac:dyDescent="0.25">
      <c r="B14">
        <v>2048</v>
      </c>
      <c r="C14">
        <f>'ARM-Specific Functions'!E16</f>
        <v>3088.11</v>
      </c>
      <c r="F14">
        <f>'ARM-Specific Functions'!H16</f>
        <v>6578.57</v>
      </c>
      <c r="K14">
        <f>'ARM-Specific Functions'!H16</f>
        <v>6578.57</v>
      </c>
      <c r="L14">
        <v>7866.48</v>
      </c>
      <c r="M14">
        <v>16942.04</v>
      </c>
      <c r="N14">
        <v>30090.02</v>
      </c>
      <c r="P14">
        <v>45220.12</v>
      </c>
      <c r="R14">
        <f>'ARM-Specific Functions'!K16</f>
        <v>42355.1</v>
      </c>
      <c r="S14">
        <v>42107.63</v>
      </c>
      <c r="U14" s="9">
        <v>35957.269999999997</v>
      </c>
      <c r="V14" s="9">
        <v>65450.37</v>
      </c>
    </row>
    <row r="16" spans="2:23" x14ac:dyDescent="0.25">
      <c r="B16" t="s">
        <v>0</v>
      </c>
      <c r="R16" t="s">
        <v>30</v>
      </c>
    </row>
    <row r="17" spans="2:22" x14ac:dyDescent="0.25">
      <c r="B17">
        <f>B8</f>
        <v>32</v>
      </c>
      <c r="R17" s="2">
        <f>R8/$B8</f>
        <v>9.2721874999999994</v>
      </c>
      <c r="S17" s="2">
        <f>S8/$B8</f>
        <v>10.575625</v>
      </c>
      <c r="T17" s="2"/>
      <c r="U17" s="10">
        <f t="shared" ref="U17:V17" si="0">U8/$B8</f>
        <v>20.468125000000001</v>
      </c>
      <c r="V17" s="10">
        <f t="shared" si="0"/>
        <v>26.46125</v>
      </c>
    </row>
    <row r="18" spans="2:22" x14ac:dyDescent="0.25">
      <c r="B18">
        <f t="shared" ref="B18:B23" si="1">B9</f>
        <v>64</v>
      </c>
      <c r="R18" s="2">
        <f t="shared" ref="R18:V18" si="2">R9/$B9</f>
        <v>11.12703125</v>
      </c>
      <c r="S18" s="2">
        <f t="shared" ref="S18" si="3">S9/$B9</f>
        <v>11.324843749999999</v>
      </c>
      <c r="T18" s="2"/>
      <c r="U18" s="10">
        <f t="shared" si="2"/>
        <v>17.533281250000002</v>
      </c>
      <c r="V18" s="10">
        <f t="shared" si="2"/>
        <v>25.982500000000002</v>
      </c>
    </row>
    <row r="19" spans="2:22" x14ac:dyDescent="0.25">
      <c r="B19">
        <f t="shared" si="1"/>
        <v>128</v>
      </c>
      <c r="R19" s="2">
        <f t="shared" ref="R19:V19" si="4">R10/$B10</f>
        <v>13.007578125</v>
      </c>
      <c r="S19" s="2">
        <f t="shared" ref="S19" si="5">S10/$B10</f>
        <v>13.744375</v>
      </c>
      <c r="T19" s="2"/>
      <c r="U19" s="10">
        <f t="shared" si="4"/>
        <v>16.254531249999999</v>
      </c>
      <c r="V19" s="10">
        <f t="shared" si="4"/>
        <v>26.314609375</v>
      </c>
    </row>
    <row r="20" spans="2:22" x14ac:dyDescent="0.25">
      <c r="B20">
        <f t="shared" si="1"/>
        <v>256</v>
      </c>
      <c r="R20" s="2">
        <f t="shared" ref="R20:V20" si="6">R11/$B11</f>
        <v>14.918749999999999</v>
      </c>
      <c r="S20" s="2">
        <f t="shared" ref="S20" si="7">S11/$B11</f>
        <v>14.673515625</v>
      </c>
      <c r="T20" s="2"/>
      <c r="U20" s="10">
        <f t="shared" si="6"/>
        <v>15.967812500000001</v>
      </c>
      <c r="V20" s="10">
        <f t="shared" si="6"/>
        <v>27.311484374999999</v>
      </c>
    </row>
    <row r="21" spans="2:22" x14ac:dyDescent="0.25">
      <c r="B21">
        <f t="shared" si="1"/>
        <v>512</v>
      </c>
      <c r="R21" s="2">
        <f t="shared" ref="R21:V21" si="8">R12/$B12</f>
        <v>16.835039062500002</v>
      </c>
      <c r="S21" s="2">
        <f t="shared" ref="S21" si="9">S12/$B12</f>
        <v>17.12515625</v>
      </c>
      <c r="T21" s="2"/>
      <c r="U21" s="10">
        <f t="shared" si="8"/>
        <v>16.20931640625</v>
      </c>
      <c r="V21" s="10">
        <f t="shared" si="8"/>
        <v>28.66341796875</v>
      </c>
    </row>
    <row r="22" spans="2:22" x14ac:dyDescent="0.25">
      <c r="B22">
        <f t="shared" si="1"/>
        <v>1024</v>
      </c>
      <c r="R22" s="2">
        <f t="shared" ref="R22:V22" si="10">R13/$B13</f>
        <v>18.761621093750001</v>
      </c>
      <c r="S22" s="2">
        <f t="shared" ref="S22" si="11">S13/$B13</f>
        <v>18.052275390624999</v>
      </c>
      <c r="T22" s="2"/>
      <c r="U22" s="10">
        <f t="shared" si="10"/>
        <v>16.788164062500002</v>
      </c>
      <c r="V22" s="10">
        <f t="shared" si="10"/>
        <v>30.241464843749998</v>
      </c>
    </row>
    <row r="23" spans="2:22" x14ac:dyDescent="0.25">
      <c r="B23">
        <f t="shared" si="1"/>
        <v>2048</v>
      </c>
      <c r="R23" s="2">
        <f t="shared" ref="R23:V23" si="12">R14/$B14</f>
        <v>20.681201171874999</v>
      </c>
      <c r="S23" s="2">
        <f t="shared" ref="S23" si="13">S14/$B14</f>
        <v>20.560366210937499</v>
      </c>
      <c r="T23" s="2"/>
      <c r="U23" s="10">
        <f t="shared" si="12"/>
        <v>17.557260742187498</v>
      </c>
      <c r="V23" s="10">
        <f t="shared" si="12"/>
        <v>31.958188476562501</v>
      </c>
    </row>
    <row r="24" spans="2:22" x14ac:dyDescent="0.25">
      <c r="R24" s="2"/>
      <c r="S24" s="2"/>
      <c r="T24" s="2"/>
      <c r="U24" s="10"/>
      <c r="V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ARM-Specific Functions</vt:lpstr>
      <vt:lpstr>Generic C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2015-07-27T12:07:23Z</dcterms:modified>
</cp:coreProperties>
</file>