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H12" i="1" s="1"/>
  <c r="B16" i="1"/>
  <c r="B15" i="1"/>
  <c r="B14" i="1"/>
  <c r="B13" i="1"/>
  <c r="B12" i="1"/>
  <c r="D16" i="1"/>
  <c r="F16" i="1" s="1"/>
  <c r="H16" i="1" s="1"/>
  <c r="D15" i="1"/>
  <c r="F15" i="1" s="1"/>
  <c r="H15" i="1" s="1"/>
  <c r="D14" i="1"/>
  <c r="F14" i="1" s="1"/>
  <c r="H14" i="1" s="1"/>
  <c r="D13" i="1"/>
  <c r="F13" i="1" s="1"/>
  <c r="H13" i="1" s="1"/>
  <c r="D12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<sst xmlns="http://schemas.openxmlformats.org/spreadsheetml/2006/main" count="24" uniqueCount="14">
  <si>
    <t>Data Rate</t>
  </si>
  <si>
    <t>Thop</t>
  </si>
  <si>
    <t>Seconds</t>
  </si>
  <si>
    <t>Tsync</t>
  </si>
  <si>
    <t>Thop+Ttxwu+Tsyncpacket</t>
  </si>
  <si>
    <t>Trxwu</t>
  </si>
  <si>
    <t>Tana+4*Tcf+3*dcc+3*Trssi+Tafc+Tpllafc</t>
  </si>
  <si>
    <t>Tcontention</t>
  </si>
  <si>
    <t>Slots in Frame</t>
  </si>
  <si>
    <t>GuardBand</t>
  </si>
  <si>
    <t>Tframe</t>
  </si>
  <si>
    <t>mSec</t>
  </si>
  <si>
    <t>Max Sync Time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</si>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</sst>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8" sqref="B18"/>
    </sheetView>
  </sheetViews>
  <sheetFormatPr defaultRowHeight="15" x14ac:dyDescent="0.25"/>
  <cols>
    <col min="1" max="1" width="16.7109375" style="1" customWidth="1"/>
    <col min="2" max="2" width="24" style="1" bestFit="1" customWidth="1"/>
    <col min="3" max="3" width="19.85546875" style="1" customWidth="1"/>
    <col min="4" max="4" width="15.42578125" customWidth="1"/>
    <col min="5" max="5" width="13.5703125" customWidth="1"/>
    <col min="6" max="6" width="14.42578125" style="4" customWidth="1"/>
    <col min="8" max="8" width="14.5703125" style="6" customWidth="1"/>
  </cols>
  <sheetData>
    <row r="1" spans="1:9" x14ac:dyDescent="0.25">
      <c r="A1" s="1" t="s">
        <v>1</v>
      </c>
      <c r="B1" s="2">
        <v>1.6000000000000001E-4</v>
      </c>
      <c r="C1" s="1" t="s">
        <v>2</v>
      </c>
      <c r="E1" t="s">
        <v>8</v>
      </c>
      <c r="F1" s="4">
        <v>20</v>
      </c>
    </row>
    <row r="2" spans="1:9" x14ac:dyDescent="0.25">
      <c r="A2" s="1" t="s">
        <v>3</v>
      </c>
      <c r="B2" s="3" t="s">
        <v>4</v>
      </c>
      <c r="E2" t="s">
        <v>9</v>
      </c>
      <c r="F2" s="4">
        <v>0.01</v>
      </c>
    </row>
    <row r="3" spans="1:9" x14ac:dyDescent="0.25">
      <c r="A3" s="1" t="s">
        <v>5</v>
      </c>
      <c r="B3" s="1" t="s">
        <v>6</v>
      </c>
    </row>
    <row r="11" spans="1:9" x14ac:dyDescent="0.25">
      <c r="A11" s="1" t="s">
        <v>0</v>
      </c>
      <c r="B11" s="1" t="s">
        <v>3</v>
      </c>
      <c r="C11" s="1" t="s">
        <v>5</v>
      </c>
      <c r="D11" s="1" t="s">
        <v>7</v>
      </c>
      <c r="F11" s="5" t="s">
        <v>10</v>
      </c>
      <c r="H11" s="6" t="s">
        <v>12</v>
      </c>
    </row>
    <row r="12" spans="1:9" x14ac:dyDescent="0.25">
      <c r="A12" s="1">
        <v>9600</v>
      </c>
      <c r="B12" s="1">
        <f>$B$1+(0.0005+0.00015+(0.000005+1.25*0.00004+1/(2*A12)))+(96/A12)</f>
        <v>1.0917083333333334E-2</v>
      </c>
      <c r="C12" s="1">
        <f>0.00002+4*(21/(4*A12))+3*(MAX(8,POWER(2,ROUND(LOG(8*A12*0.8*1/A12,2)+1,1)))/(4*A12))</f>
        <v>3.2228154954452946E-3</v>
      </c>
      <c r="D12">
        <f>$F$1*600/A12</f>
        <v>1.25</v>
      </c>
      <c r="F12" s="4">
        <f>(B12+C12+D12+$F$2)*1000</f>
        <v>1274.1398988287785</v>
      </c>
      <c r="G12" t="s">
        <v>11</v>
      </c>
      <c r="H12" s="5">
        <f>F12*50/1000</f>
        <v>63.706994941438928</v>
      </c>
      <c r="I12" t="s">
        <v>13</v>
      </c>
    </row>
    <row r="13" spans="1:9" x14ac:dyDescent="0.25">
      <c r="A13" s="1">
        <v>19200</v>
      </c>
      <c r="B13" s="1">
        <f t="shared" ref="B13:B16" si="0">$B$1+(0.0005+0.00015+(0.000005+1.25*0.00004+1/(2*A13)))+(96/A13)</f>
        <v>5.8910416666666668E-3</v>
      </c>
      <c r="C13" s="1">
        <f t="shared" ref="C13:C16" si="1">0.00002+4*(21/(4*A13))+3*(MAX(8,POWER(2,ROUND(LOG(8*A13*0.8*1/A13,2)+1,1)))/(4*A13))</f>
        <v>1.6214077477226473E-3</v>
      </c>
      <c r="D13">
        <f t="shared" ref="D13:D16" si="2">$F$1*600/A13</f>
        <v>0.625</v>
      </c>
      <c r="F13" s="4">
        <f t="shared" ref="F13:F16" si="3">(B13+C13+D13+$F$2)*1000</f>
        <v>642.51244941438938</v>
      </c>
      <c r="G13" t="s">
        <v>11</v>
      </c>
      <c r="H13" s="5">
        <f t="shared" ref="H13:H16" si="4">F13*50/1000</f>
        <v>32.12562247071947</v>
      </c>
      <c r="I13" t="s">
        <v>13</v>
      </c>
    </row>
    <row r="14" spans="1:9" x14ac:dyDescent="0.25">
      <c r="A14" s="1">
        <v>38400</v>
      </c>
      <c r="B14" s="1">
        <f t="shared" si="0"/>
        <v>3.3780208333333336E-3</v>
      </c>
      <c r="C14" s="1">
        <f t="shared" si="1"/>
        <v>8.2070387386132368E-4</v>
      </c>
      <c r="D14">
        <f t="shared" si="2"/>
        <v>0.3125</v>
      </c>
      <c r="F14" s="4">
        <f t="shared" si="3"/>
        <v>326.69872470719469</v>
      </c>
      <c r="G14" t="s">
        <v>11</v>
      </c>
      <c r="H14" s="5">
        <f t="shared" si="4"/>
        <v>16.334936235359734</v>
      </c>
      <c r="I14" t="s">
        <v>13</v>
      </c>
    </row>
    <row r="15" spans="1:9" x14ac:dyDescent="0.25">
      <c r="A15" s="1">
        <v>76800</v>
      </c>
      <c r="B15" s="1">
        <f t="shared" si="0"/>
        <v>2.1215104166666665E-3</v>
      </c>
      <c r="C15" s="1">
        <f t="shared" si="1"/>
        <v>4.2035193693066181E-4</v>
      </c>
      <c r="D15">
        <f t="shared" si="2"/>
        <v>0.15625</v>
      </c>
      <c r="F15" s="4">
        <f t="shared" si="3"/>
        <v>168.79186235359734</v>
      </c>
      <c r="G15" t="s">
        <v>11</v>
      </c>
      <c r="H15" s="5">
        <f t="shared" si="4"/>
        <v>8.439593117679868</v>
      </c>
      <c r="I15" t="s">
        <v>13</v>
      </c>
    </row>
    <row r="16" spans="1:9" x14ac:dyDescent="0.25">
      <c r="A16" s="1">
        <v>153600</v>
      </c>
      <c r="B16" s="1">
        <f t="shared" si="0"/>
        <v>1.4932552083333334E-3</v>
      </c>
      <c r="C16" s="1">
        <f t="shared" si="1"/>
        <v>2.2017596846533091E-4</v>
      </c>
      <c r="D16">
        <f t="shared" si="2"/>
        <v>7.8125E-2</v>
      </c>
      <c r="F16" s="4">
        <f t="shared" si="3"/>
        <v>89.83843117679865</v>
      </c>
      <c r="G16" t="s">
        <v>11</v>
      </c>
      <c r="H16" s="5">
        <f t="shared" si="4"/>
        <v>4.491921558839933</v>
      </c>
      <c r="I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OmegaDog</dc:creator>
  <cp:lastModifiedBy>OmegaDog</cp:lastModifiedBy>
  <dcterms:created xsi:type="dcterms:W3CDTF">2013-08-22T00:26:37Z</dcterms:created>
  <dcterms:modified xsi:type="dcterms:W3CDTF">2013-08-22T01:47:09Z</dcterms:modified>
</cp:coreProperties>
</file>