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19A6069F-99A2-4F4F-A218-8DD34A55E721}" xr6:coauthVersionLast="34" xr6:coauthVersionMax="34" xr10:uidLastSave="{00000000-0000-0000-0000-000000000000}"/>
  <bookViews>
    <workbookView xWindow="0" yWindow="0" windowWidth="22260" windowHeight="12648" activeTab="4" xr2:uid="{00000000-000D-0000-FFFF-FFFF00000000}"/>
  </bookViews>
  <sheets>
    <sheet name="Sheet1" sheetId="1" r:id="rId1"/>
    <sheet name="Sheet2" sheetId="3" r:id="rId2"/>
    <sheet name="前全高优" sheetId="4" r:id="rId3"/>
    <sheet name="后全高优" sheetId="7" r:id="rId4"/>
    <sheet name="前后对比" sheetId="8" r:id="rId5"/>
    <sheet name="模板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8" l="1"/>
  <c r="L35" i="8"/>
  <c r="M24" i="8"/>
  <c r="L24" i="8"/>
  <c r="M12" i="8"/>
  <c r="L12" i="8"/>
  <c r="F35" i="8"/>
  <c r="E35" i="8"/>
  <c r="F24" i="8"/>
  <c r="E24" i="8"/>
  <c r="F12" i="8"/>
  <c r="E12" i="8"/>
  <c r="W101" i="7" l="1"/>
  <c r="V101" i="7"/>
  <c r="W90" i="7"/>
  <c r="V90" i="7"/>
  <c r="W78" i="7"/>
  <c r="V78" i="7"/>
  <c r="V101" i="4"/>
  <c r="V90" i="4"/>
  <c r="V78" i="4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AI3" i="7"/>
  <c r="AH3" i="7"/>
  <c r="AH34" i="7" s="1"/>
  <c r="AG3" i="7"/>
  <c r="AG34" i="7" s="1"/>
  <c r="AF3" i="7"/>
  <c r="AF34" i="7" s="1"/>
  <c r="AE3" i="7"/>
  <c r="AE34" i="7" s="1"/>
  <c r="AD3" i="7"/>
  <c r="AD34" i="7" s="1"/>
  <c r="AC3" i="7"/>
  <c r="AC34" i="7" s="1"/>
  <c r="AB3" i="7"/>
  <c r="AA3" i="7"/>
  <c r="AA34" i="7" s="1"/>
  <c r="Z3" i="7"/>
  <c r="Z34" i="7" s="1"/>
  <c r="Y3" i="7"/>
  <c r="Y34" i="7" s="1"/>
  <c r="X3" i="7"/>
  <c r="X34" i="7" s="1"/>
  <c r="W3" i="7"/>
  <c r="W34" i="7" s="1"/>
  <c r="V3" i="7"/>
  <c r="V34" i="7" s="1"/>
  <c r="U3" i="7"/>
  <c r="U34" i="7" s="1"/>
  <c r="T3" i="7"/>
  <c r="T34" i="7" s="1"/>
  <c r="W101" i="4"/>
  <c r="W90" i="4"/>
  <c r="W78" i="4"/>
  <c r="AI34" i="7" l="1"/>
  <c r="AB34" i="7"/>
  <c r="U47" i="7" s="1"/>
  <c r="U39" i="7"/>
  <c r="U58" i="7"/>
  <c r="U50" i="7"/>
  <c r="U42" i="7"/>
  <c r="U61" i="7"/>
  <c r="U53" i="7"/>
  <c r="U45" i="7"/>
  <c r="U37" i="7"/>
  <c r="U51" i="7"/>
  <c r="U64" i="7"/>
  <c r="U56" i="7"/>
  <c r="U48" i="7"/>
  <c r="U40" i="7"/>
  <c r="U43" i="7"/>
  <c r="U62" i="7"/>
  <c r="U54" i="7"/>
  <c r="U46" i="7"/>
  <c r="U38" i="7"/>
  <c r="U65" i="7"/>
  <c r="U57" i="7"/>
  <c r="U49" i="7"/>
  <c r="U41" i="7"/>
  <c r="Z33" i="7"/>
  <c r="AH33" i="7"/>
  <c r="AB33" i="7"/>
  <c r="AA33" i="7"/>
  <c r="AI33" i="7"/>
  <c r="T33" i="7"/>
  <c r="U33" i="7"/>
  <c r="AC33" i="7"/>
  <c r="V33" i="7"/>
  <c r="AD33" i="7"/>
  <c r="W33" i="7"/>
  <c r="AE33" i="7"/>
  <c r="X33" i="7"/>
  <c r="AF33" i="7"/>
  <c r="Y33" i="7"/>
  <c r="AG33" i="7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37" i="4"/>
  <c r="T3" i="4"/>
  <c r="T34" i="4" s="1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D4" i="4"/>
  <c r="AD5" i="4"/>
  <c r="AD6" i="4"/>
  <c r="AD7" i="4"/>
  <c r="AD8" i="4"/>
  <c r="AD33" i="4" s="1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V4" i="4"/>
  <c r="V5" i="4"/>
  <c r="V6" i="4"/>
  <c r="V7" i="4"/>
  <c r="V8" i="4"/>
  <c r="V34" i="4" s="1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" i="4"/>
  <c r="U34" i="4" s="1"/>
  <c r="V3" i="4"/>
  <c r="W3" i="4"/>
  <c r="W34" i="4" s="1"/>
  <c r="X3" i="4"/>
  <c r="X34" i="4" s="1"/>
  <c r="Y3" i="4"/>
  <c r="Y34" i="4" s="1"/>
  <c r="Z3" i="4"/>
  <c r="Z34" i="4" s="1"/>
  <c r="AA3" i="4"/>
  <c r="AA34" i="4" s="1"/>
  <c r="AB3" i="4"/>
  <c r="AB34" i="4" s="1"/>
  <c r="AC3" i="4"/>
  <c r="AC34" i="4" s="1"/>
  <c r="AD3" i="4"/>
  <c r="AE3" i="4"/>
  <c r="AE34" i="4" s="1"/>
  <c r="AF3" i="4"/>
  <c r="AF34" i="4" s="1"/>
  <c r="AG3" i="4"/>
  <c r="AG34" i="4" s="1"/>
  <c r="AH3" i="4"/>
  <c r="AH34" i="4" s="1"/>
  <c r="AI3" i="4"/>
  <c r="AI34" i="4" s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U53" i="4" l="1"/>
  <c r="U38" i="4"/>
  <c r="U39" i="4"/>
  <c r="U55" i="4"/>
  <c r="U41" i="4"/>
  <c r="U56" i="4"/>
  <c r="U50" i="4"/>
  <c r="U37" i="4"/>
  <c r="U59" i="4"/>
  <c r="U64" i="4"/>
  <c r="U52" i="4"/>
  <c r="AH33" i="4"/>
  <c r="Z33" i="4"/>
  <c r="U55" i="7"/>
  <c r="AD34" i="4"/>
  <c r="U45" i="4" s="1"/>
  <c r="AG33" i="4"/>
  <c r="Y33" i="4"/>
  <c r="U63" i="7"/>
  <c r="V33" i="4"/>
  <c r="AF33" i="4"/>
  <c r="X33" i="4"/>
  <c r="U59" i="7"/>
  <c r="AE33" i="4"/>
  <c r="W33" i="4"/>
  <c r="U44" i="7"/>
  <c r="U52" i="7"/>
  <c r="AC33" i="4"/>
  <c r="U33" i="4"/>
  <c r="U60" i="7"/>
  <c r="T33" i="4"/>
  <c r="AB33" i="4"/>
  <c r="AI33" i="4"/>
  <c r="AA33" i="4"/>
  <c r="T65" i="7"/>
  <c r="T57" i="7"/>
  <c r="T49" i="7"/>
  <c r="V49" i="7" s="1"/>
  <c r="T41" i="7"/>
  <c r="V41" i="7" s="1"/>
  <c r="T60" i="7"/>
  <c r="V60" i="7" s="1"/>
  <c r="T52" i="7"/>
  <c r="T44" i="7"/>
  <c r="V44" i="7" s="1"/>
  <c r="T48" i="7"/>
  <c r="T63" i="7"/>
  <c r="V63" i="7" s="1"/>
  <c r="T55" i="7"/>
  <c r="T47" i="7"/>
  <c r="V47" i="7" s="1"/>
  <c r="T39" i="7"/>
  <c r="V39" i="7" s="1"/>
  <c r="T40" i="7"/>
  <c r="V40" i="7" s="1"/>
  <c r="T58" i="7"/>
  <c r="T50" i="7"/>
  <c r="V50" i="7" s="1"/>
  <c r="T42" i="7"/>
  <c r="T61" i="7"/>
  <c r="V61" i="7" s="1"/>
  <c r="T53" i="7"/>
  <c r="V53" i="7" s="1"/>
  <c r="T45" i="7"/>
  <c r="V45" i="7" s="1"/>
  <c r="T37" i="7"/>
  <c r="V37" i="7" s="1"/>
  <c r="T64" i="7"/>
  <c r="V64" i="7" s="1"/>
  <c r="T59" i="7"/>
  <c r="T51" i="7"/>
  <c r="V51" i="7" s="1"/>
  <c r="T43" i="7"/>
  <c r="V43" i="7" s="1"/>
  <c r="T62" i="7"/>
  <c r="V62" i="7" s="1"/>
  <c r="T54" i="7"/>
  <c r="V54" i="7" s="1"/>
  <c r="T46" i="7"/>
  <c r="V46" i="7" s="1"/>
  <c r="T38" i="7"/>
  <c r="V38" i="7" s="1"/>
  <c r="T56" i="7"/>
  <c r="V56" i="7" s="1"/>
  <c r="V57" i="7"/>
  <c r="V48" i="7"/>
  <c r="V42" i="7"/>
  <c r="V65" i="7"/>
  <c r="V58" i="7"/>
  <c r="V45" i="4" l="1"/>
  <c r="T39" i="4"/>
  <c r="V39" i="4" s="1"/>
  <c r="T47" i="4"/>
  <c r="T55" i="4"/>
  <c r="T63" i="4"/>
  <c r="T50" i="4"/>
  <c r="T40" i="4"/>
  <c r="T48" i="4"/>
  <c r="T56" i="4"/>
  <c r="V56" i="4" s="1"/>
  <c r="T64" i="4"/>
  <c r="T41" i="4"/>
  <c r="T49" i="4"/>
  <c r="T57" i="4"/>
  <c r="T65" i="4"/>
  <c r="T43" i="4"/>
  <c r="T51" i="4"/>
  <c r="T59" i="4"/>
  <c r="V59" i="4" s="1"/>
  <c r="T44" i="4"/>
  <c r="T52" i="4"/>
  <c r="T60" i="4"/>
  <c r="T42" i="4"/>
  <c r="T37" i="4"/>
  <c r="T45" i="4"/>
  <c r="T53" i="4"/>
  <c r="V53" i="4" s="1"/>
  <c r="T61" i="4"/>
  <c r="T38" i="4"/>
  <c r="V38" i="4" s="1"/>
  <c r="T46" i="4"/>
  <c r="T54" i="4"/>
  <c r="T62" i="4"/>
  <c r="T58" i="4"/>
  <c r="U51" i="4"/>
  <c r="V51" i="4" s="1"/>
  <c r="U65" i="4"/>
  <c r="V65" i="4" s="1"/>
  <c r="U62" i="4"/>
  <c r="V62" i="4" s="1"/>
  <c r="U43" i="4"/>
  <c r="V43" i="4" s="1"/>
  <c r="U57" i="4"/>
  <c r="V57" i="4" s="1"/>
  <c r="U54" i="4"/>
  <c r="V54" i="4" s="1"/>
  <c r="V55" i="7"/>
  <c r="U60" i="4"/>
  <c r="V60" i="4" s="1"/>
  <c r="U48" i="4"/>
  <c r="V48" i="4" s="1"/>
  <c r="U49" i="4"/>
  <c r="U46" i="4"/>
  <c r="V46" i="4" s="1"/>
  <c r="V37" i="4"/>
  <c r="V41" i="4"/>
  <c r="V52" i="4"/>
  <c r="U44" i="4"/>
  <c r="V44" i="4" s="1"/>
  <c r="U58" i="4"/>
  <c r="V58" i="4" s="1"/>
  <c r="U63" i="4"/>
  <c r="V63" i="4" s="1"/>
  <c r="U61" i="4"/>
  <c r="V61" i="4" s="1"/>
  <c r="V50" i="4"/>
  <c r="V55" i="4"/>
  <c r="V64" i="4"/>
  <c r="V59" i="7"/>
  <c r="W59" i="7" s="1"/>
  <c r="V52" i="7"/>
  <c r="W49" i="7" s="1"/>
  <c r="U40" i="4"/>
  <c r="V40" i="4" s="1"/>
  <c r="U42" i="4"/>
  <c r="V42" i="4" s="1"/>
  <c r="U47" i="4"/>
  <c r="V47" i="4" s="1"/>
  <c r="W41" i="7"/>
  <c r="W46" i="7"/>
  <c r="W39" i="7"/>
  <c r="W55" i="7"/>
  <c r="W63" i="7"/>
  <c r="W40" i="7"/>
  <c r="W54" i="7"/>
  <c r="W61" i="7"/>
  <c r="W43" i="7"/>
  <c r="W57" i="7"/>
  <c r="W52" i="7"/>
  <c r="W50" i="7"/>
  <c r="W64" i="7"/>
  <c r="W65" i="7"/>
  <c r="W58" i="7"/>
  <c r="W42" i="7"/>
  <c r="W38" i="7" l="1"/>
  <c r="W53" i="7"/>
  <c r="W64" i="4"/>
  <c r="W60" i="7"/>
  <c r="W44" i="7"/>
  <c r="W48" i="7"/>
  <c r="W45" i="7"/>
  <c r="W56" i="7"/>
  <c r="W37" i="7"/>
  <c r="W51" i="7"/>
  <c r="W47" i="4"/>
  <c r="W50" i="4"/>
  <c r="W37" i="4"/>
  <c r="W57" i="4"/>
  <c r="W46" i="4"/>
  <c r="W43" i="4"/>
  <c r="W62" i="7"/>
  <c r="W47" i="7"/>
  <c r="W40" i="4"/>
  <c r="W63" i="4"/>
  <c r="V49" i="4"/>
  <c r="W49" i="4" s="1"/>
  <c r="W48" i="4"/>
  <c r="W62" i="4"/>
  <c r="W44" i="4"/>
  <c r="W60" i="4"/>
  <c r="W65" i="4"/>
  <c r="W45" i="4"/>
  <c r="W56" i="4" l="1"/>
  <c r="W54" i="4"/>
  <c r="W38" i="4"/>
  <c r="W41" i="4"/>
  <c r="W59" i="4"/>
  <c r="W58" i="4"/>
  <c r="W61" i="4"/>
  <c r="W55" i="4"/>
  <c r="W51" i="4"/>
  <c r="W53" i="4"/>
  <c r="W42" i="4"/>
  <c r="W52" i="4"/>
  <c r="W39" i="4"/>
</calcChain>
</file>

<file path=xl/sharedStrings.xml><?xml version="1.0" encoding="utf-8"?>
<sst xmlns="http://schemas.openxmlformats.org/spreadsheetml/2006/main" count="289" uniqueCount="138">
  <si>
    <t>编号</t>
  </si>
  <si>
    <t>姓名</t>
  </si>
  <si>
    <t>组别</t>
  </si>
  <si>
    <t>年龄</t>
  </si>
  <si>
    <t>分组依据</t>
    <phoneticPr fontId="2" type="noConversion"/>
  </si>
  <si>
    <t>行为后测结果</t>
    <phoneticPr fontId="2" type="noConversion"/>
  </si>
  <si>
    <t>扫磁共振结果</t>
    <phoneticPr fontId="2" type="noConversion"/>
  </si>
  <si>
    <t>韦氏得分</t>
  </si>
  <si>
    <t>听觉数字广度</t>
  </si>
  <si>
    <t>瑞文标准得分</t>
  </si>
  <si>
    <t>高级</t>
  </si>
  <si>
    <t>总分</t>
  </si>
  <si>
    <t>WMC
工作记忆容量</t>
    <phoneticPr fontId="2" type="noConversion"/>
  </si>
  <si>
    <t>n-back结果
达到最高n值</t>
    <phoneticPr fontId="2" type="noConversion"/>
  </si>
  <si>
    <t>stroop
任务</t>
    <phoneticPr fontId="2" type="noConversion"/>
  </si>
  <si>
    <t>词汇记忆任务（正确率）</t>
    <phoneticPr fontId="2" type="noConversion"/>
  </si>
  <si>
    <t>stroop任务的控制条件</t>
    <phoneticPr fontId="2" type="noConversion"/>
  </si>
  <si>
    <t>正确率</t>
    <phoneticPr fontId="2" type="noConversion"/>
  </si>
  <si>
    <t>反应时</t>
    <phoneticPr fontId="2" type="noConversion"/>
  </si>
  <si>
    <t>具体</t>
  </si>
  <si>
    <t>抽象</t>
  </si>
  <si>
    <t>高宇</t>
  </si>
  <si>
    <t>王平福</t>
  </si>
  <si>
    <t>吴佳昕</t>
  </si>
  <si>
    <t>丁睿</t>
  </si>
  <si>
    <t>郑天童</t>
  </si>
  <si>
    <t>吴康佳</t>
  </si>
  <si>
    <t>赵蓉</t>
  </si>
  <si>
    <t>卢庚源</t>
  </si>
  <si>
    <t>窦楚皓</t>
  </si>
  <si>
    <t>李天泽</t>
  </si>
  <si>
    <t>魏小龙</t>
  </si>
  <si>
    <t>刘鑫雅</t>
  </si>
  <si>
    <t>刘傲雪</t>
  </si>
  <si>
    <t>马义芬</t>
  </si>
  <si>
    <t>陶雪莹</t>
  </si>
  <si>
    <t>毛苒</t>
  </si>
  <si>
    <t>刘政奇</t>
  </si>
  <si>
    <t>李怡诺</t>
  </si>
  <si>
    <t>刁凤</t>
  </si>
  <si>
    <t>李娟</t>
    <phoneticPr fontId="2" type="noConversion"/>
  </si>
  <si>
    <t>路建设</t>
    <phoneticPr fontId="2" type="noConversion"/>
  </si>
  <si>
    <t>王晨曦</t>
    <phoneticPr fontId="2" type="noConversion"/>
  </si>
  <si>
    <t>李建</t>
    <phoneticPr fontId="2" type="noConversion"/>
  </si>
  <si>
    <t>张振亚</t>
    <phoneticPr fontId="2" type="noConversion"/>
  </si>
  <si>
    <t>王冕</t>
    <phoneticPr fontId="2" type="noConversion"/>
  </si>
  <si>
    <t>周锐杰</t>
    <phoneticPr fontId="2" type="noConversion"/>
  </si>
  <si>
    <t>阳建</t>
    <phoneticPr fontId="2" type="noConversion"/>
  </si>
  <si>
    <t>张海玲</t>
    <phoneticPr fontId="2" type="noConversion"/>
  </si>
  <si>
    <t>彭丽媛</t>
    <phoneticPr fontId="2" type="noConversion"/>
  </si>
  <si>
    <t>行为前测结果</t>
    <phoneticPr fontId="2" type="noConversion"/>
  </si>
  <si>
    <t>stroop任务
的控制条件</t>
    <phoneticPr fontId="2" type="noConversion"/>
  </si>
  <si>
    <t>词汇记忆任务</t>
    <phoneticPr fontId="2" type="noConversion"/>
  </si>
  <si>
    <t>彭丽媛（补）</t>
    <phoneticPr fontId="2" type="noConversion"/>
  </si>
  <si>
    <t>1指标</t>
    <phoneticPr fontId="2" type="noConversion"/>
  </si>
  <si>
    <t>X1</t>
    <phoneticPr fontId="2" type="noConversion"/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</si>
  <si>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</si>
  <si>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</si>
  <si>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</si>
  <si>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</si>
  <si>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</si>
  <si>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</si>
  <si>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</si>
  <si>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</si>
  <si>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</si>
  <si>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</si>
  <si>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</si>
  <si>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</si>
  <si>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</si>
  <si>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</si>
  <si>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</si>
  <si>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2.权重</t>
    <phoneticPr fontId="2" type="noConversion"/>
  </si>
  <si>
    <t>3对象名称</t>
    <phoneticPr fontId="2" type="noConversion"/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</si>
  <si>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</si>
  <si>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</si>
  <si>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</si>
  <si>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</si>
  <si>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</si>
  <si>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</si>
  <si>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</si>
  <si>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</si>
  <si>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</si>
  <si>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</si>
  <si>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</si>
  <si>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</si>
  <si>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</si>
  <si>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</si>
  <si>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</si>
  <si>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</si>
  <si>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</si>
  <si>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</si>
  <si>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</si>
  <si>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</si>
  <si>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</si>
  <si>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</si>
  <si>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</si>
  <si>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</si>
  <si>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</si>
  <si>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</si>
  <si>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</si>
  <si>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</si>
  <si>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</si>
  <si>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</si>
  <si>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</si>
  <si>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</si>
  <si>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</si>
  <si>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</si>
  <si>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建立规范矩阵</t>
    <phoneticPr fontId="2" type="noConversion"/>
  </si>
  <si>
    <t>规范化矩阵</t>
    <phoneticPr fontId="2" type="noConversion"/>
  </si>
  <si>
    <t>第6步</t>
    <phoneticPr fontId="2" type="noConversion"/>
  </si>
  <si>
    <t>WZ-</t>
    <phoneticPr fontId="2" type="noConversion"/>
  </si>
  <si>
    <t>WZ+</t>
    <phoneticPr fontId="2" type="noConversion"/>
  </si>
  <si>
    <t>权重</t>
    <phoneticPr fontId="2" type="noConversion"/>
  </si>
  <si>
    <t>1建立规范化矩阵</t>
    <phoneticPr fontId="2" type="noConversion"/>
  </si>
  <si>
    <t>指标</t>
    <phoneticPr fontId="2" type="noConversion"/>
  </si>
  <si>
    <t>A+</t>
    <phoneticPr fontId="2" type="noConversion"/>
  </si>
  <si>
    <t>A-</t>
    <phoneticPr fontId="2" type="noConversion"/>
  </si>
  <si>
    <t>2确定最值向量</t>
    <phoneticPr fontId="2" type="noConversion"/>
  </si>
  <si>
    <t>3.综合三个指标值</t>
    <phoneticPr fontId="2" type="noConversion"/>
  </si>
  <si>
    <t>djia</t>
    <phoneticPr fontId="2" type="noConversion"/>
  </si>
  <si>
    <t>d-</t>
    <phoneticPr fontId="2" type="noConversion"/>
  </si>
  <si>
    <t>ci</t>
    <phoneticPr fontId="2" type="noConversion"/>
  </si>
  <si>
    <t>排序结果</t>
    <phoneticPr fontId="2" type="noConversion"/>
  </si>
  <si>
    <r>
      <t>Di</t>
    </r>
    <r>
      <rPr>
        <b/>
        <vertAlign val="superscript"/>
        <sz val="12"/>
        <color theme="1"/>
        <rFont val="等线"/>
        <family val="3"/>
        <charset val="134"/>
      </rPr>
      <t>+</t>
    </r>
    <phoneticPr fontId="2" type="noConversion"/>
  </si>
  <si>
    <r>
      <t>Di</t>
    </r>
    <r>
      <rPr>
        <b/>
        <vertAlign val="superscript"/>
        <sz val="11"/>
        <color theme="1"/>
        <rFont val="等线"/>
        <family val="3"/>
        <charset val="134"/>
      </rPr>
      <t>-</t>
    </r>
    <phoneticPr fontId="2" type="noConversion"/>
  </si>
  <si>
    <t>Ci</t>
    <phoneticPr fontId="2" type="noConversion"/>
  </si>
  <si>
    <t>排序结果</t>
    <phoneticPr fontId="2" type="noConversion"/>
  </si>
  <si>
    <t>1组</t>
    <phoneticPr fontId="2" type="noConversion"/>
  </si>
  <si>
    <t>2组</t>
    <phoneticPr fontId="2" type="noConversion"/>
  </si>
  <si>
    <t>3组</t>
    <phoneticPr fontId="2" type="noConversion"/>
  </si>
  <si>
    <t>前测</t>
    <phoneticPr fontId="2" type="noConversion"/>
  </si>
  <si>
    <t>后测</t>
    <phoneticPr fontId="2" type="noConversion"/>
  </si>
  <si>
    <t>被试编号</t>
    <phoneticPr fontId="2" type="noConversion"/>
  </si>
  <si>
    <t>列 1</t>
  </si>
  <si>
    <t>列 2</t>
  </si>
  <si>
    <t>前测（平均值）</t>
    <phoneticPr fontId="2" type="noConversion"/>
  </si>
  <si>
    <t>综合排名</t>
    <phoneticPr fontId="2" type="noConversion"/>
  </si>
  <si>
    <t>后测（平均值）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</si>
</sst>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0.00_);[Red]\(0.00\)"/>
    <numFmt numFmtId="178" formatCode="0.00_ "/>
    <numFmt numFmtId="179" formatCode="0_);[Red]\(0\)"/>
    <numFmt numFmtId="180" formatCode="0.0000_ "/>
  </numFmts>
  <fonts count="19" x14ac:knownFonts="1">
    <font>
      <sz val="11"/>
      <color theme="1"/>
      <name val="等线"/>
      <family val="2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</font>
    <font>
      <b/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  <font>
      <b/>
      <sz val="16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b/>
      <sz val="18"/>
      <color rgb="FFFF0000"/>
      <name val="等线"/>
      <family val="3"/>
      <charset val="134"/>
    </font>
    <font>
      <sz val="18"/>
      <color theme="1"/>
      <name val="等线"/>
      <family val="2"/>
      <scheme val="minor"/>
    </font>
    <font>
      <b/>
      <vertAlign val="superscript"/>
      <sz val="12"/>
      <color theme="1"/>
      <name val="等线"/>
      <family val="3"/>
      <charset val="134"/>
    </font>
    <font>
      <b/>
      <vertAlign val="superscript"/>
      <sz val="11"/>
      <color theme="1"/>
      <name val="等线"/>
      <family val="3"/>
      <charset val="134"/>
    </font>
    <font>
      <b/>
      <sz val="11"/>
      <color rgb="FFFF0000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0" fillId="0" borderId="0">
      <alignment vertical="center"/>
    </xf>
  </cellStyleXfs>
  <cellXfs count="141">
    <xf numFmtId="0" fontId="0" fillId="0" borderId="0" xfId="0"/>
    <xf numFmtId="176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7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77" fontId="7" fillId="0" borderId="0" xfId="0" applyNumberFormat="1" applyFont="1" applyBorder="1" applyAlignment="1">
      <alignment horizontal="center"/>
    </xf>
    <xf numFmtId="177" fontId="1" fillId="0" borderId="0" xfId="0" applyNumberFormat="1" applyFont="1" applyFill="1" applyBorder="1" applyAlignment="1">
      <alignment vertical="center" wrapText="1"/>
    </xf>
    <xf numFmtId="178" fontId="4" fillId="0" borderId="0" xfId="0" applyNumberFormat="1" applyFont="1" applyFill="1" applyBorder="1" applyAlignment="1">
      <alignment horizontal="center" vertical="center" wrapText="1"/>
    </xf>
    <xf numFmtId="177" fontId="4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177" fontId="4" fillId="3" borderId="0" xfId="0" applyNumberFormat="1" applyFont="1" applyFill="1" applyAlignment="1">
      <alignment horizontal="center" vertical="center"/>
    </xf>
    <xf numFmtId="178" fontId="4" fillId="3" borderId="0" xfId="0" applyNumberFormat="1" applyFont="1" applyFill="1" applyAlignment="1">
      <alignment horizontal="center" vertical="center"/>
    </xf>
    <xf numFmtId="17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7" fontId="6" fillId="0" borderId="0" xfId="0" applyNumberFormat="1" applyFont="1" applyAlignment="1">
      <alignment vertical="center"/>
    </xf>
    <xf numFmtId="177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vertical="center" wrapText="1"/>
    </xf>
    <xf numFmtId="178" fontId="6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177" fontId="4" fillId="3" borderId="0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177" fontId="4" fillId="0" borderId="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78" fontId="12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8" fontId="4" fillId="0" borderId="0" xfId="0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8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8" fontId="4" fillId="0" borderId="0" xfId="0" applyNumberFormat="1" applyFont="1" applyBorder="1" applyAlignment="1">
      <alignment horizontal="center" vertical="center"/>
    </xf>
    <xf numFmtId="178" fontId="4" fillId="0" borderId="5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178" fontId="4" fillId="0" borderId="5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178" fontId="4" fillId="0" borderId="7" xfId="0" applyNumberFormat="1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180" fontId="6" fillId="0" borderId="0" xfId="0" applyNumberFormat="1" applyFont="1" applyAlignment="1">
      <alignment vertical="center"/>
    </xf>
    <xf numFmtId="180" fontId="4" fillId="0" borderId="0" xfId="0" applyNumberFormat="1" applyFont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178" fontId="4" fillId="0" borderId="0" xfId="0" applyNumberFormat="1" applyFont="1" applyAlignment="1">
      <alignment vertical="center"/>
    </xf>
    <xf numFmtId="180" fontId="4" fillId="0" borderId="0" xfId="0" applyNumberFormat="1" applyFont="1" applyAlignment="1">
      <alignment vertical="center"/>
    </xf>
    <xf numFmtId="0" fontId="13" fillId="0" borderId="0" xfId="0" applyFont="1"/>
    <xf numFmtId="0" fontId="11" fillId="0" borderId="0" xfId="0" applyFont="1"/>
    <xf numFmtId="0" fontId="16" fillId="0" borderId="0" xfId="0" applyFont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7" fillId="0" borderId="0" xfId="0" applyFo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0" borderId="9" xfId="0" applyFont="1" applyFill="1" applyBorder="1" applyAlignment="1"/>
    <xf numFmtId="178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80" fontId="6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/>
    </xf>
    <xf numFmtId="178" fontId="10" fillId="0" borderId="0" xfId="0" applyNumberFormat="1" applyFont="1" applyBorder="1" applyAlignment="1">
      <alignment horizontal="center"/>
    </xf>
    <xf numFmtId="0" fontId="0" fillId="0" borderId="9" xfId="0" applyBorder="1"/>
    <xf numFmtId="0" fontId="18" fillId="0" borderId="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178" fontId="10" fillId="0" borderId="9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178" fontId="10" fillId="0" borderId="13" xfId="0" applyNumberFormat="1" applyFont="1" applyBorder="1" applyAlignment="1">
      <alignment horizontal="center"/>
    </xf>
    <xf numFmtId="178" fontId="10" fillId="0" borderId="14" xfId="0" applyNumberFormat="1" applyFont="1" applyBorder="1" applyAlignment="1">
      <alignment horizontal="center"/>
    </xf>
    <xf numFmtId="180" fontId="18" fillId="0" borderId="15" xfId="0" applyNumberFormat="1" applyFont="1" applyBorder="1" applyAlignment="1">
      <alignment horizontal="center" vertical="center"/>
    </xf>
    <xf numFmtId="180" fontId="18" fillId="0" borderId="11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178" fontId="18" fillId="0" borderId="13" xfId="0" applyNumberFormat="1" applyFont="1" applyBorder="1" applyAlignment="1">
      <alignment horizontal="center" vertical="center"/>
    </xf>
    <xf numFmtId="178" fontId="18" fillId="0" borderId="14" xfId="0" applyNumberFormat="1" applyFont="1" applyBorder="1" applyAlignment="1">
      <alignment horizontal="center" vertical="center"/>
    </xf>
    <xf numFmtId="178" fontId="18" fillId="0" borderId="12" xfId="0" applyNumberFormat="1" applyFont="1" applyBorder="1" applyAlignment="1">
      <alignment horizontal="center" vertical="center"/>
    </xf>
    <xf numFmtId="178" fontId="10" fillId="0" borderId="16" xfId="0" applyNumberFormat="1" applyFont="1" applyBorder="1" applyAlignment="1">
      <alignment horizontal="center"/>
    </xf>
    <xf numFmtId="178" fontId="10" fillId="0" borderId="12" xfId="0" applyNumberFormat="1" applyFon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88100351092472E-2"/>
                  <c:y val="0.28973885617239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2800" baseline="0"/>
                      <a:t>y = 0.0884x - 1.2606</a:t>
                    </a:r>
                    <a:br>
                      <a:rPr lang="en-US" altLang="zh-CN" sz="2800" baseline="0"/>
                    </a:br>
                    <a:r>
                      <a:rPr lang="en-US" altLang="zh-CN" sz="2800" baseline="0"/>
                      <a:t>R² = 0.306</a:t>
                    </a:r>
                    <a:endParaRPr lang="en-US" altLang="zh-CN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Sheet1!$I$4:$I$32</c:f>
              <c:numCache>
                <c:formatCode>General</c:formatCode>
                <c:ptCount val="29"/>
                <c:pt idx="0">
                  <c:v>34</c:v>
                </c:pt>
                <c:pt idx="1">
                  <c:v>41</c:v>
                </c:pt>
                <c:pt idx="2">
                  <c:v>42</c:v>
                </c:pt>
                <c:pt idx="3">
                  <c:v>41</c:v>
                </c:pt>
                <c:pt idx="4">
                  <c:v>41</c:v>
                </c:pt>
                <c:pt idx="5">
                  <c:v>40</c:v>
                </c:pt>
                <c:pt idx="6">
                  <c:v>39</c:v>
                </c:pt>
                <c:pt idx="7">
                  <c:v>45</c:v>
                </c:pt>
                <c:pt idx="8">
                  <c:v>37</c:v>
                </c:pt>
                <c:pt idx="9">
                  <c:v>42</c:v>
                </c:pt>
                <c:pt idx="10">
                  <c:v>38</c:v>
                </c:pt>
                <c:pt idx="11">
                  <c:v>37</c:v>
                </c:pt>
                <c:pt idx="12">
                  <c:v>41</c:v>
                </c:pt>
                <c:pt idx="13">
                  <c:v>29</c:v>
                </c:pt>
                <c:pt idx="14">
                  <c:v>41</c:v>
                </c:pt>
                <c:pt idx="15">
                  <c:v>44</c:v>
                </c:pt>
                <c:pt idx="16">
                  <c:v>39</c:v>
                </c:pt>
                <c:pt idx="17">
                  <c:v>44</c:v>
                </c:pt>
                <c:pt idx="18">
                  <c:v>41</c:v>
                </c:pt>
                <c:pt idx="19">
                  <c:v>41</c:v>
                </c:pt>
                <c:pt idx="20">
                  <c:v>47</c:v>
                </c:pt>
                <c:pt idx="21">
                  <c:v>24</c:v>
                </c:pt>
                <c:pt idx="22">
                  <c:v>35</c:v>
                </c:pt>
                <c:pt idx="23">
                  <c:v>41</c:v>
                </c:pt>
                <c:pt idx="24">
                  <c:v>42</c:v>
                </c:pt>
                <c:pt idx="25">
                  <c:v>29</c:v>
                </c:pt>
                <c:pt idx="26">
                  <c:v>35</c:v>
                </c:pt>
                <c:pt idx="27">
                  <c:v>34</c:v>
                </c:pt>
                <c:pt idx="28">
                  <c:v>43</c:v>
                </c:pt>
              </c:numCache>
            </c:numRef>
          </c:xVal>
          <c:yVal>
            <c:numRef>
              <c:f>Sheet1!$K$4:$K$32</c:f>
              <c:numCache>
                <c:formatCode>0.00_);[Red]\(0.00\)</c:formatCode>
                <c:ptCount val="29"/>
                <c:pt idx="0">
                  <c:v>1.96</c:v>
                </c:pt>
                <c:pt idx="1">
                  <c:v>1.8888888888888888</c:v>
                </c:pt>
                <c:pt idx="2">
                  <c:v>3.9871794871794872</c:v>
                </c:pt>
                <c:pt idx="3">
                  <c:v>0.92</c:v>
                </c:pt>
                <c:pt idx="4">
                  <c:v>1.74</c:v>
                </c:pt>
                <c:pt idx="5">
                  <c:v>1.77</c:v>
                </c:pt>
                <c:pt idx="6">
                  <c:v>2.2799999999999998</c:v>
                </c:pt>
                <c:pt idx="7">
                  <c:v>2.44</c:v>
                </c:pt>
                <c:pt idx="8">
                  <c:v>2.58</c:v>
                </c:pt>
                <c:pt idx="9">
                  <c:v>1.03</c:v>
                </c:pt>
                <c:pt idx="10">
                  <c:v>1.7</c:v>
                </c:pt>
                <c:pt idx="11">
                  <c:v>1.82</c:v>
                </c:pt>
                <c:pt idx="12">
                  <c:v>1.74</c:v>
                </c:pt>
                <c:pt idx="13">
                  <c:v>1.89</c:v>
                </c:pt>
                <c:pt idx="14">
                  <c:v>2.29</c:v>
                </c:pt>
                <c:pt idx="15">
                  <c:v>3.26</c:v>
                </c:pt>
                <c:pt idx="16">
                  <c:v>3.09</c:v>
                </c:pt>
                <c:pt idx="17">
                  <c:v>3.33</c:v>
                </c:pt>
                <c:pt idx="18">
                  <c:v>2.21</c:v>
                </c:pt>
                <c:pt idx="19">
                  <c:v>2.08</c:v>
                </c:pt>
                <c:pt idx="20">
                  <c:v>2.76</c:v>
                </c:pt>
                <c:pt idx="21">
                  <c:v>0.96</c:v>
                </c:pt>
                <c:pt idx="22">
                  <c:v>1.77</c:v>
                </c:pt>
                <c:pt idx="23">
                  <c:v>3.49</c:v>
                </c:pt>
                <c:pt idx="24">
                  <c:v>3.2</c:v>
                </c:pt>
                <c:pt idx="25">
                  <c:v>1.18</c:v>
                </c:pt>
                <c:pt idx="26">
                  <c:v>1.48</c:v>
                </c:pt>
                <c:pt idx="27">
                  <c:v>1.18</c:v>
                </c:pt>
                <c:pt idx="28">
                  <c:v>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B-4A44-B6A5-3D3ACE738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948128"/>
        <c:axId val="655950752"/>
      </c:scatterChart>
      <c:valAx>
        <c:axId val="65594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950752"/>
        <c:crosses val="autoZero"/>
        <c:crossBetween val="midCat"/>
      </c:valAx>
      <c:valAx>
        <c:axId val="6559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9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39</xdr:row>
      <xdr:rowOff>19050</xdr:rowOff>
    </xdr:from>
    <xdr:to>
      <xdr:col>14</xdr:col>
      <xdr:colOff>419100</xdr:colOff>
      <xdr:row>70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165747-7A66-46D2-8131-C84EE1EA3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"/>
  <sheetViews>
    <sheetView topLeftCell="C22" zoomScale="40" zoomScaleNormal="40" workbookViewId="0">
      <selection activeCell="Q62" sqref="Q62"/>
    </sheetView>
  </sheetViews>
  <sheetFormatPr defaultColWidth="9" defaultRowHeight="13.8" x14ac:dyDescent="0.25"/>
  <cols>
    <col min="1" max="1" width="9" style="49"/>
    <col min="2" max="2" width="31.109375" style="49" customWidth="1"/>
    <col min="3" max="3" width="9" style="49"/>
    <col min="4" max="4" width="13.33203125" style="49" customWidth="1"/>
    <col min="5" max="5" width="17.44140625" style="39" customWidth="1"/>
    <col min="6" max="6" width="22.88671875" style="38" customWidth="1"/>
    <col min="7" max="7" width="21.77734375" style="38" customWidth="1"/>
    <col min="8" max="9" width="12.44140625" style="38" bestFit="1" customWidth="1"/>
    <col min="10" max="10" width="16.44140625" style="38" customWidth="1"/>
    <col min="11" max="11" width="25.6640625" style="50" customWidth="1"/>
    <col min="12" max="12" width="14" style="29" customWidth="1"/>
    <col min="13" max="13" width="20" style="29" customWidth="1"/>
    <col min="14" max="14" width="12" style="33" customWidth="1"/>
    <col min="15" max="15" width="16" style="26" customWidth="1"/>
    <col min="16" max="16" width="12.109375" style="29" customWidth="1"/>
    <col min="17" max="17" width="25.6640625" style="29" customWidth="1"/>
    <col min="18" max="18" width="12.88671875" style="33" customWidth="1"/>
    <col min="19" max="23" width="9" style="33"/>
    <col min="24" max="24" width="18.77734375" style="33" customWidth="1"/>
    <col min="25" max="16384" width="9" style="29"/>
  </cols>
  <sheetData>
    <row r="1" spans="1:28" ht="25.2" x14ac:dyDescent="0.25">
      <c r="A1" s="113" t="s">
        <v>0</v>
      </c>
      <c r="B1" s="113" t="s">
        <v>1</v>
      </c>
      <c r="C1" s="113" t="s">
        <v>2</v>
      </c>
      <c r="D1" s="113" t="s">
        <v>3</v>
      </c>
      <c r="E1" s="28" t="s">
        <v>4</v>
      </c>
      <c r="F1" s="114" t="s">
        <v>50</v>
      </c>
      <c r="G1" s="114"/>
      <c r="H1" s="114"/>
      <c r="I1" s="114"/>
      <c r="J1" s="114"/>
      <c r="K1" s="28" t="s">
        <v>6</v>
      </c>
      <c r="L1" s="28"/>
      <c r="M1" s="28"/>
      <c r="N1" s="109" t="s">
        <v>51</v>
      </c>
      <c r="O1" s="110"/>
      <c r="P1" s="112" t="s">
        <v>52</v>
      </c>
      <c r="Q1" s="112"/>
      <c r="R1" s="110">
        <v>2</v>
      </c>
      <c r="S1" s="110">
        <v>4</v>
      </c>
      <c r="T1" s="110">
        <v>6</v>
      </c>
      <c r="U1" s="110">
        <v>8</v>
      </c>
      <c r="V1" s="4"/>
      <c r="W1" s="4"/>
      <c r="X1" s="4"/>
    </row>
    <row r="2" spans="1:28" ht="22.95" customHeight="1" x14ac:dyDescent="0.25">
      <c r="A2" s="113"/>
      <c r="B2" s="113"/>
      <c r="C2" s="113"/>
      <c r="D2" s="113"/>
      <c r="E2" s="111" t="s">
        <v>7</v>
      </c>
      <c r="F2" s="111" t="s">
        <v>8</v>
      </c>
      <c r="G2" s="111" t="s">
        <v>9</v>
      </c>
      <c r="H2" s="111" t="s">
        <v>10</v>
      </c>
      <c r="I2" s="111" t="s">
        <v>11</v>
      </c>
      <c r="J2" s="112" t="s">
        <v>12</v>
      </c>
      <c r="K2" s="52" t="s">
        <v>13</v>
      </c>
      <c r="L2" s="30" t="s">
        <v>14</v>
      </c>
      <c r="M2" s="30"/>
      <c r="N2" s="110"/>
      <c r="O2" s="110"/>
      <c r="P2" s="112"/>
      <c r="Q2" s="112"/>
      <c r="R2" s="110"/>
      <c r="S2" s="110"/>
      <c r="T2" s="110"/>
      <c r="U2" s="110"/>
      <c r="V2" s="4"/>
      <c r="W2" s="4"/>
      <c r="X2" s="4"/>
    </row>
    <row r="3" spans="1:28" ht="23.4" thickBot="1" x14ac:dyDescent="0.4">
      <c r="A3" s="113"/>
      <c r="B3" s="113"/>
      <c r="C3" s="113"/>
      <c r="D3" s="113"/>
      <c r="E3" s="111"/>
      <c r="F3" s="111"/>
      <c r="G3" s="111"/>
      <c r="H3" s="111"/>
      <c r="I3" s="111"/>
      <c r="J3" s="111"/>
      <c r="K3" s="52"/>
      <c r="L3" s="30" t="s">
        <v>17</v>
      </c>
      <c r="M3" s="30" t="s">
        <v>18</v>
      </c>
      <c r="N3" s="9" t="s">
        <v>17</v>
      </c>
      <c r="O3" s="10" t="s">
        <v>18</v>
      </c>
      <c r="P3" s="31" t="s">
        <v>19</v>
      </c>
      <c r="Q3" s="32" t="s">
        <v>20</v>
      </c>
      <c r="R3" s="110"/>
      <c r="S3" s="110"/>
      <c r="T3" s="110"/>
      <c r="U3" s="110"/>
      <c r="V3" s="4"/>
      <c r="W3" s="4"/>
      <c r="X3" s="4"/>
    </row>
    <row r="4" spans="1:28" ht="22.8" x14ac:dyDescent="0.35">
      <c r="A4" s="34">
        <v>1</v>
      </c>
      <c r="B4" s="35" t="s">
        <v>21</v>
      </c>
      <c r="C4" s="34">
        <v>2</v>
      </c>
      <c r="D4" s="34">
        <v>19</v>
      </c>
      <c r="E4" s="36">
        <v>120</v>
      </c>
      <c r="F4" s="35">
        <v>10</v>
      </c>
      <c r="G4" s="34">
        <v>26</v>
      </c>
      <c r="H4" s="34">
        <v>8</v>
      </c>
      <c r="I4" s="35">
        <v>34</v>
      </c>
      <c r="J4" s="4">
        <v>3.75</v>
      </c>
      <c r="K4" s="3">
        <v>1.96</v>
      </c>
      <c r="L4" s="3">
        <v>0.84375</v>
      </c>
      <c r="M4" s="37">
        <v>1205.7407407407406</v>
      </c>
      <c r="N4" s="4">
        <v>0.96875</v>
      </c>
      <c r="O4" s="4">
        <v>914.70967741935488</v>
      </c>
      <c r="P4" s="3">
        <v>0.41666666666666669</v>
      </c>
      <c r="Q4" s="3">
        <v>0</v>
      </c>
      <c r="R4" s="4">
        <v>0.98333333333333339</v>
      </c>
      <c r="S4" s="4">
        <v>0.94999999999999984</v>
      </c>
      <c r="T4" s="4">
        <v>0.91666666666666663</v>
      </c>
      <c r="U4" s="4">
        <v>0.71666666666666667</v>
      </c>
      <c r="V4" s="4"/>
      <c r="W4" s="105">
        <v>34</v>
      </c>
      <c r="X4" s="3">
        <v>1.96</v>
      </c>
      <c r="Z4" s="106"/>
      <c r="AA4" s="106" t="s">
        <v>133</v>
      </c>
      <c r="AB4" s="106" t="s">
        <v>134</v>
      </c>
    </row>
    <row r="5" spans="1:28" ht="22.8" x14ac:dyDescent="0.35">
      <c r="A5" s="34">
        <v>2</v>
      </c>
      <c r="B5" s="35" t="s">
        <v>22</v>
      </c>
      <c r="C5" s="34">
        <v>2</v>
      </c>
      <c r="D5" s="34">
        <v>20</v>
      </c>
      <c r="E5" s="36">
        <v>120</v>
      </c>
      <c r="F5" s="35">
        <v>11</v>
      </c>
      <c r="G5" s="34">
        <v>26</v>
      </c>
      <c r="H5" s="34">
        <v>15</v>
      </c>
      <c r="I5" s="35">
        <v>41</v>
      </c>
      <c r="J5" s="4">
        <v>3.75</v>
      </c>
      <c r="K5" s="3">
        <v>1.8888888888888888</v>
      </c>
      <c r="L5" s="3">
        <v>0.75</v>
      </c>
      <c r="M5" s="37">
        <v>1195.9583333333333</v>
      </c>
      <c r="N5" s="4">
        <v>0.90625</v>
      </c>
      <c r="O5" s="4">
        <v>743.82758620689651</v>
      </c>
      <c r="P5" s="3">
        <v>0.47222222222222221</v>
      </c>
      <c r="Q5" s="3">
        <v>0.22222222222222221</v>
      </c>
      <c r="R5" s="4">
        <v>0.98333333333333339</v>
      </c>
      <c r="S5" s="4">
        <v>0.70000000000000007</v>
      </c>
      <c r="T5" s="4">
        <v>0.81666666666666676</v>
      </c>
      <c r="U5" s="4">
        <v>0.78333333333333333</v>
      </c>
      <c r="V5" s="4"/>
      <c r="W5" s="105">
        <v>41</v>
      </c>
      <c r="X5" s="3">
        <v>1.8888888888888888</v>
      </c>
      <c r="Z5" s="107" t="s">
        <v>133</v>
      </c>
      <c r="AA5" s="107">
        <v>1</v>
      </c>
      <c r="AB5" s="107"/>
    </row>
    <row r="6" spans="1:28" ht="23.4" thickBot="1" x14ac:dyDescent="0.4">
      <c r="A6" s="34">
        <v>3</v>
      </c>
      <c r="B6" s="35" t="s">
        <v>23</v>
      </c>
      <c r="C6" s="34">
        <v>1</v>
      </c>
      <c r="D6" s="34">
        <v>18</v>
      </c>
      <c r="E6" s="36">
        <v>128</v>
      </c>
      <c r="F6" s="35">
        <v>13</v>
      </c>
      <c r="G6" s="34">
        <v>27</v>
      </c>
      <c r="H6" s="34">
        <v>15</v>
      </c>
      <c r="I6" s="35">
        <v>42</v>
      </c>
      <c r="J6" s="4">
        <v>3.75</v>
      </c>
      <c r="K6" s="3">
        <v>3.9871794871794872</v>
      </c>
      <c r="L6" s="3">
        <v>1</v>
      </c>
      <c r="M6" s="37">
        <v>1210</v>
      </c>
      <c r="N6" s="4">
        <v>0.9375</v>
      </c>
      <c r="O6" s="4">
        <v>859.73333333333335</v>
      </c>
      <c r="P6" s="3">
        <v>0.5</v>
      </c>
      <c r="Q6" s="3">
        <v>0.19444444444444445</v>
      </c>
      <c r="R6" s="4">
        <v>1</v>
      </c>
      <c r="S6" s="4">
        <v>0.78333333333333333</v>
      </c>
      <c r="T6" s="4">
        <v>0.8666666666666667</v>
      </c>
      <c r="U6" s="4">
        <v>0.75</v>
      </c>
      <c r="V6" s="4"/>
      <c r="W6" s="105">
        <v>42</v>
      </c>
      <c r="X6" s="3">
        <v>3.9871794871794872</v>
      </c>
      <c r="Z6" s="108" t="s">
        <v>134</v>
      </c>
      <c r="AA6" s="108">
        <v>0.55316622787136027</v>
      </c>
      <c r="AB6" s="108">
        <v>1</v>
      </c>
    </row>
    <row r="7" spans="1:28" ht="22.8" x14ac:dyDescent="0.25">
      <c r="A7" s="34">
        <v>4</v>
      </c>
      <c r="B7" s="35" t="s">
        <v>24</v>
      </c>
      <c r="C7" s="34">
        <v>1</v>
      </c>
      <c r="D7" s="34">
        <v>18</v>
      </c>
      <c r="E7" s="36">
        <v>103</v>
      </c>
      <c r="F7" s="35">
        <v>9</v>
      </c>
      <c r="G7" s="34">
        <v>28</v>
      </c>
      <c r="H7" s="34">
        <v>13</v>
      </c>
      <c r="I7" s="35">
        <v>41</v>
      </c>
      <c r="J7" s="4">
        <v>4.375</v>
      </c>
      <c r="K7" s="3">
        <v>0.92</v>
      </c>
      <c r="L7" s="3">
        <v>0.90625</v>
      </c>
      <c r="M7" s="37">
        <v>1040.1034482758621</v>
      </c>
      <c r="N7" s="4">
        <v>0.75</v>
      </c>
      <c r="O7" s="4">
        <v>818.875</v>
      </c>
      <c r="P7" s="3">
        <v>0.3611111111111111</v>
      </c>
      <c r="Q7" s="3">
        <v>0.22222222222222221</v>
      </c>
      <c r="R7" s="4">
        <v>0.81666666666666676</v>
      </c>
      <c r="S7" s="4">
        <v>0.70000000000000007</v>
      </c>
      <c r="T7" s="4">
        <v>0.70000000000000007</v>
      </c>
      <c r="U7" s="4">
        <v>0.69999999999999984</v>
      </c>
      <c r="V7" s="4"/>
      <c r="W7" s="105">
        <v>41</v>
      </c>
      <c r="X7" s="3">
        <v>0.92</v>
      </c>
    </row>
    <row r="8" spans="1:28" ht="22.8" x14ac:dyDescent="0.25">
      <c r="A8" s="34">
        <v>5</v>
      </c>
      <c r="B8" s="35" t="s">
        <v>25</v>
      </c>
      <c r="C8" s="34">
        <v>1</v>
      </c>
      <c r="D8" s="34">
        <v>20</v>
      </c>
      <c r="E8" s="36">
        <v>120</v>
      </c>
      <c r="F8" s="35">
        <v>12</v>
      </c>
      <c r="G8" s="34">
        <v>26</v>
      </c>
      <c r="H8" s="34">
        <v>15</v>
      </c>
      <c r="I8" s="35">
        <v>41</v>
      </c>
      <c r="J8" s="4">
        <v>4.5</v>
      </c>
      <c r="K8" s="3">
        <v>1.74</v>
      </c>
      <c r="L8" s="3">
        <v>0.84375</v>
      </c>
      <c r="M8" s="37">
        <v>735.11111111111109</v>
      </c>
      <c r="N8" s="4">
        <v>0.9375</v>
      </c>
      <c r="O8" s="4">
        <v>479.9</v>
      </c>
      <c r="P8" s="3">
        <v>0.69444444444444442</v>
      </c>
      <c r="Q8" s="3">
        <v>0.63888888888888884</v>
      </c>
      <c r="R8" s="4">
        <v>0.95</v>
      </c>
      <c r="S8" s="4">
        <v>0.8</v>
      </c>
      <c r="T8" s="4">
        <v>0.78333333333333333</v>
      </c>
      <c r="U8" s="4">
        <v>0.71666666666666667</v>
      </c>
      <c r="V8" s="4"/>
      <c r="W8" s="105">
        <v>41</v>
      </c>
      <c r="X8" s="3">
        <v>1.74</v>
      </c>
    </row>
    <row r="9" spans="1:28" ht="22.8" x14ac:dyDescent="0.25">
      <c r="A9" s="34">
        <v>6</v>
      </c>
      <c r="B9" s="35" t="s">
        <v>26</v>
      </c>
      <c r="C9" s="34">
        <v>1</v>
      </c>
      <c r="D9" s="34">
        <v>19</v>
      </c>
      <c r="E9" s="36">
        <v>118</v>
      </c>
      <c r="F9" s="35">
        <v>8</v>
      </c>
      <c r="G9" s="34">
        <v>26</v>
      </c>
      <c r="H9" s="34">
        <v>14</v>
      </c>
      <c r="I9" s="35">
        <v>40</v>
      </c>
      <c r="J9" s="4">
        <v>4</v>
      </c>
      <c r="K9" s="3">
        <v>1.77</v>
      </c>
      <c r="L9" s="3">
        <v>0.875</v>
      </c>
      <c r="M9" s="37">
        <v>1244.6428571428571</v>
      </c>
      <c r="N9" s="4">
        <v>0.90625</v>
      </c>
      <c r="O9" s="4">
        <v>1112.8965517241379</v>
      </c>
      <c r="P9" s="3">
        <v>0.72222222222222221</v>
      </c>
      <c r="Q9" s="3">
        <v>0.52777777777777779</v>
      </c>
      <c r="R9" s="4">
        <v>0.95</v>
      </c>
      <c r="S9" s="4">
        <v>0.8</v>
      </c>
      <c r="T9" s="4">
        <v>0.68333333333333335</v>
      </c>
      <c r="U9" s="4">
        <v>0.73333333333333328</v>
      </c>
      <c r="V9" s="4"/>
      <c r="W9" s="105">
        <v>40</v>
      </c>
      <c r="X9" s="3">
        <v>1.77</v>
      </c>
    </row>
    <row r="10" spans="1:28" ht="22.8" x14ac:dyDescent="0.25">
      <c r="A10" s="34">
        <v>7</v>
      </c>
      <c r="B10" s="35" t="s">
        <v>27</v>
      </c>
      <c r="C10" s="34">
        <v>2</v>
      </c>
      <c r="D10" s="34">
        <v>19</v>
      </c>
      <c r="E10" s="36">
        <v>96</v>
      </c>
      <c r="F10" s="35">
        <v>8</v>
      </c>
      <c r="G10" s="34">
        <v>27</v>
      </c>
      <c r="H10" s="34">
        <v>12</v>
      </c>
      <c r="I10" s="35">
        <v>39</v>
      </c>
      <c r="J10" s="4">
        <v>3.75</v>
      </c>
      <c r="K10" s="3">
        <v>2.2799999999999998</v>
      </c>
      <c r="L10" s="3">
        <v>0.90625</v>
      </c>
      <c r="M10" s="37">
        <v>1067.2068965517242</v>
      </c>
      <c r="N10" s="4">
        <v>0.875</v>
      </c>
      <c r="O10" s="4">
        <v>1067.8928571428571</v>
      </c>
      <c r="P10" s="3">
        <v>0.47222222222222221</v>
      </c>
      <c r="Q10" s="3">
        <v>0.22222222222222221</v>
      </c>
      <c r="R10" s="4">
        <v>0.98333333333333328</v>
      </c>
      <c r="S10" s="4">
        <v>0.81666666666666665</v>
      </c>
      <c r="T10" s="4">
        <v>0.7</v>
      </c>
      <c r="U10" s="4">
        <v>0.71666666666666667</v>
      </c>
      <c r="V10" s="4"/>
      <c r="W10" s="105">
        <v>39</v>
      </c>
      <c r="X10" s="3">
        <v>2.2799999999999998</v>
      </c>
    </row>
    <row r="11" spans="1:28" ht="22.8" x14ac:dyDescent="0.25">
      <c r="A11" s="34">
        <v>9</v>
      </c>
      <c r="B11" s="35" t="s">
        <v>28</v>
      </c>
      <c r="C11" s="34">
        <v>2</v>
      </c>
      <c r="D11" s="34">
        <v>17</v>
      </c>
      <c r="E11" s="36">
        <v>108</v>
      </c>
      <c r="F11" s="35">
        <v>10</v>
      </c>
      <c r="G11" s="34">
        <v>27</v>
      </c>
      <c r="H11" s="34">
        <v>18</v>
      </c>
      <c r="I11" s="35">
        <v>45</v>
      </c>
      <c r="J11" s="4">
        <v>5</v>
      </c>
      <c r="K11" s="3">
        <v>2.44</v>
      </c>
      <c r="L11" s="3">
        <v>1</v>
      </c>
      <c r="M11" s="37">
        <v>1112.90625</v>
      </c>
      <c r="N11" s="4">
        <v>0.875</v>
      </c>
      <c r="O11" s="4">
        <v>868.21428571428567</v>
      </c>
      <c r="P11" s="3">
        <v>0.25</v>
      </c>
      <c r="Q11" s="3">
        <v>0.1111111111111111</v>
      </c>
      <c r="R11" s="4">
        <v>1</v>
      </c>
      <c r="S11" s="4">
        <v>0.85</v>
      </c>
      <c r="T11" s="4">
        <v>0.71666666666666667</v>
      </c>
      <c r="U11" s="4">
        <v>0.78333333333333333</v>
      </c>
      <c r="V11" s="4"/>
      <c r="W11" s="105">
        <v>45</v>
      </c>
      <c r="X11" s="3">
        <v>2.44</v>
      </c>
    </row>
    <row r="12" spans="1:28" ht="22.8" x14ac:dyDescent="0.25">
      <c r="A12" s="34">
        <v>10</v>
      </c>
      <c r="B12" s="35" t="s">
        <v>29</v>
      </c>
      <c r="C12" s="34">
        <v>1</v>
      </c>
      <c r="D12" s="34">
        <v>18</v>
      </c>
      <c r="E12" s="36">
        <v>115</v>
      </c>
      <c r="F12" s="35">
        <v>10</v>
      </c>
      <c r="G12" s="34">
        <v>26</v>
      </c>
      <c r="H12" s="34">
        <v>11</v>
      </c>
      <c r="I12" s="35">
        <v>37</v>
      </c>
      <c r="J12" s="4">
        <v>6</v>
      </c>
      <c r="K12" s="3">
        <v>2.58</v>
      </c>
      <c r="L12" s="3">
        <v>0.78125</v>
      </c>
      <c r="M12" s="37">
        <v>1166.08</v>
      </c>
      <c r="N12" s="4">
        <v>0.9375</v>
      </c>
      <c r="O12" s="4">
        <v>1079.3333333333333</v>
      </c>
      <c r="P12" s="3">
        <v>0.86111111111111116</v>
      </c>
      <c r="Q12" s="3">
        <v>0.3888888888888889</v>
      </c>
      <c r="R12" s="4">
        <v>0.93333333333333335</v>
      </c>
      <c r="S12" s="4">
        <v>0.85</v>
      </c>
      <c r="T12" s="4">
        <v>0.7</v>
      </c>
      <c r="U12" s="4">
        <v>0.78333333333333333</v>
      </c>
      <c r="V12" s="4"/>
      <c r="W12" s="105">
        <v>37</v>
      </c>
      <c r="X12" s="3">
        <v>2.58</v>
      </c>
    </row>
    <row r="13" spans="1:28" ht="22.8" x14ac:dyDescent="0.25">
      <c r="A13" s="34">
        <v>11</v>
      </c>
      <c r="B13" s="35" t="s">
        <v>30</v>
      </c>
      <c r="C13" s="34">
        <v>2</v>
      </c>
      <c r="D13" s="34">
        <v>18</v>
      </c>
      <c r="E13" s="36">
        <v>110</v>
      </c>
      <c r="F13" s="35">
        <v>11</v>
      </c>
      <c r="G13" s="34">
        <v>28</v>
      </c>
      <c r="H13" s="34">
        <v>14</v>
      </c>
      <c r="I13" s="35">
        <v>42</v>
      </c>
      <c r="J13" s="4">
        <v>3.75</v>
      </c>
      <c r="K13" s="3">
        <v>1.03</v>
      </c>
      <c r="L13" s="3">
        <v>0.84375</v>
      </c>
      <c r="M13" s="37">
        <v>1296.0740740740741</v>
      </c>
      <c r="N13" s="4">
        <v>0.75</v>
      </c>
      <c r="O13" s="4">
        <v>1049.1666666666667</v>
      </c>
      <c r="P13" s="3">
        <v>0.33333333333333331</v>
      </c>
      <c r="Q13" s="3">
        <v>5.5555555555555552E-2</v>
      </c>
      <c r="R13" s="4">
        <v>0.83333333333333337</v>
      </c>
      <c r="S13" s="4">
        <v>0.66666666666666663</v>
      </c>
      <c r="T13" s="4">
        <v>0.7</v>
      </c>
      <c r="U13" s="4">
        <v>0.66666666666666663</v>
      </c>
      <c r="V13" s="4"/>
      <c r="W13" s="105">
        <v>42</v>
      </c>
      <c r="X13" s="3">
        <v>1.03</v>
      </c>
    </row>
    <row r="14" spans="1:28" ht="22.8" x14ac:dyDescent="0.25">
      <c r="A14" s="34">
        <v>12</v>
      </c>
      <c r="B14" s="35" t="s">
        <v>31</v>
      </c>
      <c r="C14" s="34">
        <v>2</v>
      </c>
      <c r="D14" s="34">
        <v>24</v>
      </c>
      <c r="E14" s="36">
        <v>119</v>
      </c>
      <c r="F14" s="35">
        <v>9</v>
      </c>
      <c r="G14" s="34">
        <v>27</v>
      </c>
      <c r="H14" s="34">
        <v>11</v>
      </c>
      <c r="I14" s="35">
        <v>38</v>
      </c>
      <c r="J14" s="4">
        <v>3</v>
      </c>
      <c r="K14" s="3">
        <v>1.7</v>
      </c>
      <c r="L14" s="3">
        <v>0.71875</v>
      </c>
      <c r="M14" s="37">
        <v>1285.8695652173913</v>
      </c>
      <c r="N14" s="4">
        <v>0.75</v>
      </c>
      <c r="O14" s="4">
        <v>1319.4583333333333</v>
      </c>
      <c r="P14" s="3">
        <v>0.1388888888888889</v>
      </c>
      <c r="Q14" s="3">
        <v>2.7777777777777776E-2</v>
      </c>
      <c r="R14" s="4">
        <v>0.93333333333333335</v>
      </c>
      <c r="S14" s="4">
        <v>0.7</v>
      </c>
      <c r="T14" s="4">
        <v>0.6166666666666667</v>
      </c>
      <c r="U14" s="4">
        <v>0.65</v>
      </c>
      <c r="V14" s="4"/>
      <c r="W14" s="105">
        <v>38</v>
      </c>
      <c r="X14" s="3">
        <v>1.7</v>
      </c>
    </row>
    <row r="15" spans="1:28" ht="22.8" x14ac:dyDescent="0.25">
      <c r="A15" s="34">
        <v>13</v>
      </c>
      <c r="B15" s="35" t="s">
        <v>32</v>
      </c>
      <c r="C15" s="34">
        <v>2</v>
      </c>
      <c r="D15" s="34">
        <v>20</v>
      </c>
      <c r="E15" s="36">
        <v>116</v>
      </c>
      <c r="F15" s="35">
        <v>9</v>
      </c>
      <c r="G15" s="34">
        <v>26</v>
      </c>
      <c r="H15" s="34">
        <v>11</v>
      </c>
      <c r="I15" s="35">
        <v>37</v>
      </c>
      <c r="J15" s="4">
        <v>3.75</v>
      </c>
      <c r="K15" s="3">
        <v>1.82</v>
      </c>
      <c r="L15" s="3">
        <v>0.90625</v>
      </c>
      <c r="M15" s="37">
        <v>1068.3103448275863</v>
      </c>
      <c r="N15" s="4">
        <v>0.9375</v>
      </c>
      <c r="O15" s="4">
        <v>668.3</v>
      </c>
      <c r="P15" s="3">
        <v>0.58333333333333337</v>
      </c>
      <c r="Q15" s="3">
        <v>0.22222222222222221</v>
      </c>
      <c r="R15" s="4">
        <v>0.91666666666666663</v>
      </c>
      <c r="S15" s="4">
        <v>0.71666666666666667</v>
      </c>
      <c r="T15" s="4">
        <v>0.68333333333333335</v>
      </c>
      <c r="U15" s="4">
        <v>0.68333333333333335</v>
      </c>
      <c r="V15" s="4"/>
      <c r="W15" s="105">
        <v>37</v>
      </c>
      <c r="X15" s="3">
        <v>1.82</v>
      </c>
    </row>
    <row r="16" spans="1:28" ht="22.8" x14ac:dyDescent="0.25">
      <c r="A16" s="34">
        <v>14</v>
      </c>
      <c r="B16" s="35" t="s">
        <v>33</v>
      </c>
      <c r="C16" s="34">
        <v>2</v>
      </c>
      <c r="D16" s="34">
        <v>20</v>
      </c>
      <c r="E16" s="36">
        <v>104</v>
      </c>
      <c r="F16" s="35">
        <v>10</v>
      </c>
      <c r="G16" s="34">
        <v>28</v>
      </c>
      <c r="H16" s="34">
        <v>13</v>
      </c>
      <c r="I16" s="35">
        <v>41</v>
      </c>
      <c r="J16" s="4">
        <v>3.75</v>
      </c>
      <c r="K16" s="3">
        <v>1.74</v>
      </c>
      <c r="L16" s="3">
        <v>0.875</v>
      </c>
      <c r="M16" s="37">
        <v>1172.0357142857142</v>
      </c>
      <c r="N16" s="4">
        <v>0.84375</v>
      </c>
      <c r="O16" s="4">
        <v>1063.148148148148</v>
      </c>
      <c r="P16" s="3">
        <v>0.44444444444444442</v>
      </c>
      <c r="Q16" s="3">
        <v>0.25</v>
      </c>
      <c r="R16" s="4">
        <v>0.95</v>
      </c>
      <c r="S16" s="4">
        <v>0.81666666666666665</v>
      </c>
      <c r="T16" s="4">
        <v>0.66666666666666663</v>
      </c>
      <c r="U16" s="4">
        <v>0.66666666666666663</v>
      </c>
      <c r="V16" s="4"/>
      <c r="W16" s="105">
        <v>41</v>
      </c>
      <c r="X16" s="3">
        <v>1.74</v>
      </c>
    </row>
    <row r="17" spans="1:24" ht="22.8" x14ac:dyDescent="0.25">
      <c r="A17" s="34">
        <v>15</v>
      </c>
      <c r="B17" s="35" t="s">
        <v>34</v>
      </c>
      <c r="C17" s="34">
        <v>2</v>
      </c>
      <c r="D17" s="34">
        <v>20</v>
      </c>
      <c r="E17" s="36">
        <v>106</v>
      </c>
      <c r="F17" s="35">
        <v>8</v>
      </c>
      <c r="G17" s="34">
        <v>21</v>
      </c>
      <c r="H17" s="34">
        <v>8</v>
      </c>
      <c r="I17" s="35">
        <v>29</v>
      </c>
      <c r="J17" s="4">
        <v>4</v>
      </c>
      <c r="K17" s="3">
        <v>1.89</v>
      </c>
      <c r="L17" s="3">
        <v>0.96875</v>
      </c>
      <c r="M17" s="37">
        <v>1260.1935483870968</v>
      </c>
      <c r="N17" s="4">
        <v>0.71875</v>
      </c>
      <c r="O17" s="4">
        <v>833.17391304347825</v>
      </c>
      <c r="P17" s="3">
        <v>0.55555555555555558</v>
      </c>
      <c r="Q17" s="3">
        <v>0.3611111111111111</v>
      </c>
      <c r="R17" s="4">
        <v>0.98333333333333328</v>
      </c>
      <c r="S17" s="4">
        <v>0.68333333333333335</v>
      </c>
      <c r="T17" s="4">
        <v>0.6</v>
      </c>
      <c r="U17" s="4">
        <v>0.6</v>
      </c>
      <c r="V17" s="4"/>
      <c r="W17" s="105">
        <v>29</v>
      </c>
      <c r="X17" s="3">
        <v>1.89</v>
      </c>
    </row>
    <row r="18" spans="1:24" ht="22.8" x14ac:dyDescent="0.25">
      <c r="A18" s="34">
        <v>16</v>
      </c>
      <c r="B18" s="35" t="s">
        <v>35</v>
      </c>
      <c r="C18" s="34">
        <v>1</v>
      </c>
      <c r="D18" s="34">
        <v>19</v>
      </c>
      <c r="E18" s="36">
        <v>110</v>
      </c>
      <c r="F18" s="35">
        <v>10</v>
      </c>
      <c r="G18" s="34">
        <v>27</v>
      </c>
      <c r="H18" s="34">
        <v>14</v>
      </c>
      <c r="I18" s="35">
        <v>41</v>
      </c>
      <c r="J18" s="4">
        <v>4.5</v>
      </c>
      <c r="K18" s="3">
        <v>2.29</v>
      </c>
      <c r="L18" s="3">
        <v>0.71875</v>
      </c>
      <c r="M18" s="37">
        <v>1045.2608695652175</v>
      </c>
      <c r="N18" s="4">
        <v>0.84375</v>
      </c>
      <c r="O18" s="4">
        <v>719.25925925925924</v>
      </c>
      <c r="P18" s="3">
        <v>0.72222222222222221</v>
      </c>
      <c r="Q18" s="3">
        <v>0.27777777777777779</v>
      </c>
      <c r="R18" s="4">
        <v>0.98333333333333328</v>
      </c>
      <c r="S18" s="4">
        <v>0.85</v>
      </c>
      <c r="T18" s="4">
        <v>0.68333333333333335</v>
      </c>
      <c r="U18" s="4">
        <v>0.81666666666666665</v>
      </c>
      <c r="V18" s="4"/>
      <c r="W18" s="105">
        <v>41</v>
      </c>
      <c r="X18" s="3">
        <v>2.29</v>
      </c>
    </row>
    <row r="19" spans="1:24" ht="22.8" x14ac:dyDescent="0.25">
      <c r="A19" s="34">
        <v>17</v>
      </c>
      <c r="B19" s="35" t="s">
        <v>36</v>
      </c>
      <c r="C19" s="34">
        <v>1</v>
      </c>
      <c r="D19" s="34">
        <v>18</v>
      </c>
      <c r="E19" s="36">
        <v>120</v>
      </c>
      <c r="F19" s="35">
        <v>9</v>
      </c>
      <c r="G19" s="34">
        <v>29</v>
      </c>
      <c r="H19" s="34">
        <v>15</v>
      </c>
      <c r="I19" s="35">
        <v>44</v>
      </c>
      <c r="J19" s="4">
        <v>4</v>
      </c>
      <c r="K19" s="3">
        <v>3.26</v>
      </c>
      <c r="L19" s="3">
        <v>0.90625</v>
      </c>
      <c r="M19" s="37">
        <v>1076.6206896551723</v>
      </c>
      <c r="N19" s="4">
        <v>0.96875</v>
      </c>
      <c r="O19" s="4">
        <v>920.12903225806451</v>
      </c>
      <c r="P19" s="3">
        <v>0.55555555555555558</v>
      </c>
      <c r="Q19" s="3">
        <v>0.3888888888888889</v>
      </c>
      <c r="R19" s="4">
        <v>1</v>
      </c>
      <c r="S19" s="4">
        <v>0.93333333333333335</v>
      </c>
      <c r="T19" s="4">
        <v>0.73333333333333328</v>
      </c>
      <c r="U19" s="4">
        <v>0.71666666666666667</v>
      </c>
      <c r="V19" s="4"/>
      <c r="W19" s="105">
        <v>44</v>
      </c>
      <c r="X19" s="3">
        <v>3.26</v>
      </c>
    </row>
    <row r="20" spans="1:24" ht="22.8" x14ac:dyDescent="0.25">
      <c r="A20" s="34">
        <v>18</v>
      </c>
      <c r="B20" s="35" t="s">
        <v>37</v>
      </c>
      <c r="C20" s="34">
        <v>1</v>
      </c>
      <c r="D20" s="34">
        <v>18</v>
      </c>
      <c r="E20" s="36">
        <v>125</v>
      </c>
      <c r="F20" s="35">
        <v>12</v>
      </c>
      <c r="G20" s="34">
        <v>26</v>
      </c>
      <c r="H20" s="34">
        <v>13</v>
      </c>
      <c r="I20" s="35">
        <v>39</v>
      </c>
      <c r="J20" s="4">
        <v>3.125</v>
      </c>
      <c r="K20" s="3">
        <v>3.09</v>
      </c>
      <c r="L20" s="3">
        <v>0.8125</v>
      </c>
      <c r="M20" s="37">
        <v>1219.1538461538462</v>
      </c>
      <c r="N20" s="4">
        <v>0.625</v>
      </c>
      <c r="O20" s="4">
        <v>1000.35</v>
      </c>
      <c r="P20" s="3">
        <v>0</v>
      </c>
      <c r="Q20" s="3">
        <v>0.3611111111111111</v>
      </c>
      <c r="R20" s="4">
        <v>0.95</v>
      </c>
      <c r="S20" s="4">
        <v>0.8666666666666667</v>
      </c>
      <c r="T20" s="4">
        <v>0.8</v>
      </c>
      <c r="U20" s="4">
        <v>0.83333333333333337</v>
      </c>
      <c r="V20" s="4"/>
      <c r="W20" s="105">
        <v>39</v>
      </c>
      <c r="X20" s="3">
        <v>3.09</v>
      </c>
    </row>
    <row r="21" spans="1:24" ht="22.8" x14ac:dyDescent="0.25">
      <c r="A21" s="34">
        <v>19</v>
      </c>
      <c r="B21" s="35" t="s">
        <v>38</v>
      </c>
      <c r="C21" s="34">
        <v>2</v>
      </c>
      <c r="D21" s="34">
        <v>18</v>
      </c>
      <c r="E21" s="36">
        <v>118</v>
      </c>
      <c r="F21" s="35">
        <v>10</v>
      </c>
      <c r="G21" s="34">
        <v>29</v>
      </c>
      <c r="H21" s="34">
        <v>15</v>
      </c>
      <c r="I21" s="35">
        <v>44</v>
      </c>
      <c r="J21" s="4">
        <v>3.75</v>
      </c>
      <c r="K21" s="3">
        <v>3.33</v>
      </c>
      <c r="L21" s="3">
        <v>0.90625</v>
      </c>
      <c r="M21" s="37">
        <v>982.20689655172418</v>
      </c>
      <c r="N21" s="4">
        <v>0.875</v>
      </c>
      <c r="O21" s="4">
        <v>710.89285714285711</v>
      </c>
      <c r="P21" s="3">
        <v>0.3888888888888889</v>
      </c>
      <c r="Q21" s="3">
        <v>0.55555555555555558</v>
      </c>
      <c r="R21" s="4">
        <v>0.95</v>
      </c>
      <c r="S21" s="4">
        <v>0.95</v>
      </c>
      <c r="T21" s="4">
        <v>0.78333333333333333</v>
      </c>
      <c r="U21" s="4">
        <v>0.83333333333333337</v>
      </c>
      <c r="V21" s="4"/>
      <c r="W21" s="105">
        <v>44</v>
      </c>
      <c r="X21" s="3">
        <v>3.33</v>
      </c>
    </row>
    <row r="22" spans="1:24" ht="22.8" x14ac:dyDescent="0.25">
      <c r="A22" s="34">
        <v>20</v>
      </c>
      <c r="B22" s="35" t="s">
        <v>39</v>
      </c>
      <c r="C22" s="34">
        <v>1</v>
      </c>
      <c r="D22" s="34">
        <v>19</v>
      </c>
      <c r="E22" s="36">
        <v>94</v>
      </c>
      <c r="F22" s="35">
        <v>7</v>
      </c>
      <c r="G22" s="34">
        <v>26</v>
      </c>
      <c r="H22" s="35">
        <v>15</v>
      </c>
      <c r="I22" s="34">
        <v>41</v>
      </c>
      <c r="J22" s="4">
        <v>5</v>
      </c>
      <c r="K22" s="3">
        <v>2.21</v>
      </c>
      <c r="L22" s="3">
        <v>0.96875</v>
      </c>
      <c r="M22" s="37">
        <v>994.12903225806451</v>
      </c>
      <c r="N22" s="4">
        <v>1</v>
      </c>
      <c r="O22" s="4">
        <v>807.34375</v>
      </c>
      <c r="P22" s="3">
        <v>0.3888888888888889</v>
      </c>
      <c r="Q22" s="3">
        <v>0.33333333333333331</v>
      </c>
      <c r="R22" s="4">
        <v>0.98333333333333328</v>
      </c>
      <c r="S22" s="4">
        <v>0.8</v>
      </c>
      <c r="T22" s="4">
        <v>0.71666666666666667</v>
      </c>
      <c r="U22" s="4">
        <v>0.6166666666666667</v>
      </c>
      <c r="V22" s="4"/>
      <c r="W22" s="34">
        <v>41</v>
      </c>
      <c r="X22" s="3">
        <v>2.21</v>
      </c>
    </row>
    <row r="23" spans="1:24" ht="27.6" customHeight="1" x14ac:dyDescent="0.25">
      <c r="A23" s="34">
        <v>21</v>
      </c>
      <c r="B23" s="35" t="s">
        <v>40</v>
      </c>
      <c r="C23" s="34">
        <v>3</v>
      </c>
      <c r="D23" s="40">
        <v>17</v>
      </c>
      <c r="E23" s="40">
        <v>119</v>
      </c>
      <c r="F23" s="35">
        <v>10</v>
      </c>
      <c r="G23" s="34">
        <v>27</v>
      </c>
      <c r="H23" s="35">
        <v>14</v>
      </c>
      <c r="I23" s="34">
        <v>41</v>
      </c>
      <c r="J23" s="4">
        <v>4.5</v>
      </c>
      <c r="K23" s="3">
        <v>2.08</v>
      </c>
      <c r="L23" s="3">
        <v>1</v>
      </c>
      <c r="M23" s="37">
        <v>1115.84375</v>
      </c>
      <c r="N23" s="4">
        <v>0.9375</v>
      </c>
      <c r="O23" s="4">
        <v>853.26666666666665</v>
      </c>
      <c r="P23" s="3">
        <v>0.5</v>
      </c>
      <c r="Q23" s="3">
        <v>0.44444444444444442</v>
      </c>
      <c r="R23" s="4">
        <v>0.91666666666666663</v>
      </c>
      <c r="S23" s="4">
        <v>0.7</v>
      </c>
      <c r="T23" s="4">
        <v>0.71666666666666667</v>
      </c>
      <c r="U23" s="4">
        <v>0.65</v>
      </c>
      <c r="V23" s="4"/>
      <c r="W23" s="34">
        <v>41</v>
      </c>
      <c r="X23" s="3">
        <v>2.08</v>
      </c>
    </row>
    <row r="24" spans="1:24" ht="26.4" customHeight="1" x14ac:dyDescent="0.25">
      <c r="A24" s="34">
        <v>22</v>
      </c>
      <c r="B24" s="35" t="s">
        <v>41</v>
      </c>
      <c r="C24" s="34">
        <v>3</v>
      </c>
      <c r="D24" s="40">
        <v>20</v>
      </c>
      <c r="E24" s="40">
        <v>122</v>
      </c>
      <c r="F24" s="35">
        <v>9</v>
      </c>
      <c r="G24" s="34">
        <v>29</v>
      </c>
      <c r="H24" s="34">
        <v>18</v>
      </c>
      <c r="I24" s="34">
        <v>47</v>
      </c>
      <c r="J24" s="4">
        <v>4.375</v>
      </c>
      <c r="K24" s="3">
        <v>2.76</v>
      </c>
      <c r="L24" s="3">
        <v>1</v>
      </c>
      <c r="M24" s="37">
        <v>962.90625</v>
      </c>
      <c r="N24" s="4">
        <v>1</v>
      </c>
      <c r="O24" s="4">
        <v>800.46875</v>
      </c>
      <c r="P24" s="3">
        <v>0.55555555555555558</v>
      </c>
      <c r="Q24" s="3">
        <v>0.30555555555555558</v>
      </c>
      <c r="R24" s="4">
        <v>0.95</v>
      </c>
      <c r="S24" s="4">
        <v>0.78333333333333333</v>
      </c>
      <c r="T24" s="4">
        <v>0.78333333333333333</v>
      </c>
      <c r="U24" s="4">
        <v>0.7</v>
      </c>
      <c r="V24" s="4"/>
      <c r="W24" s="34">
        <v>47</v>
      </c>
      <c r="X24" s="3">
        <v>2.76</v>
      </c>
    </row>
    <row r="25" spans="1:24" s="45" customFormat="1" ht="26.4" customHeight="1" x14ac:dyDescent="0.25">
      <c r="A25" s="41">
        <v>23</v>
      </c>
      <c r="B25" s="42" t="s">
        <v>42</v>
      </c>
      <c r="C25" s="41">
        <v>3</v>
      </c>
      <c r="D25" s="43">
        <v>19</v>
      </c>
      <c r="E25" s="43">
        <v>91</v>
      </c>
      <c r="F25" s="42">
        <v>7</v>
      </c>
      <c r="G25" s="41">
        <v>17</v>
      </c>
      <c r="H25" s="41">
        <v>7</v>
      </c>
      <c r="I25" s="41">
        <v>24</v>
      </c>
      <c r="J25" s="20">
        <v>1.875</v>
      </c>
      <c r="K25" s="19">
        <v>0.96</v>
      </c>
      <c r="L25" s="19">
        <v>0.75</v>
      </c>
      <c r="M25" s="44">
        <v>1238.4166666666667</v>
      </c>
      <c r="N25" s="20">
        <v>0.78125</v>
      </c>
      <c r="O25" s="20">
        <v>1264.6400000000001</v>
      </c>
      <c r="P25" s="19">
        <v>0.25</v>
      </c>
      <c r="Q25" s="19">
        <v>0.16666666666666666</v>
      </c>
      <c r="R25" s="20">
        <v>0.83333333333333337</v>
      </c>
      <c r="S25" s="20">
        <v>0.7</v>
      </c>
      <c r="T25" s="20">
        <v>0.65</v>
      </c>
      <c r="U25" s="20">
        <v>0.6166666666666667</v>
      </c>
      <c r="V25" s="20"/>
      <c r="W25" s="41">
        <v>24</v>
      </c>
      <c r="X25" s="19">
        <v>0.96</v>
      </c>
    </row>
    <row r="26" spans="1:24" ht="22.8" x14ac:dyDescent="0.25">
      <c r="A26" s="34">
        <v>24</v>
      </c>
      <c r="B26" s="35" t="s">
        <v>43</v>
      </c>
      <c r="C26" s="34">
        <v>3</v>
      </c>
      <c r="D26" s="40">
        <v>19</v>
      </c>
      <c r="E26" s="40">
        <v>120</v>
      </c>
      <c r="F26" s="28">
        <v>10</v>
      </c>
      <c r="G26" s="34">
        <v>25</v>
      </c>
      <c r="H26" s="34">
        <v>10</v>
      </c>
      <c r="I26" s="34">
        <v>35</v>
      </c>
      <c r="J26" s="4">
        <v>3.75</v>
      </c>
      <c r="K26" s="3">
        <v>1.77</v>
      </c>
      <c r="L26" s="3">
        <v>0.90625</v>
      </c>
      <c r="M26" s="37">
        <v>1185</v>
      </c>
      <c r="N26" s="4">
        <v>0.90625</v>
      </c>
      <c r="O26" s="4">
        <v>1019.2758620689655</v>
      </c>
      <c r="P26" s="3">
        <v>0.30555555555555558</v>
      </c>
      <c r="Q26" s="3">
        <v>0.19444444444444445</v>
      </c>
      <c r="R26" s="4">
        <v>0.83333333333333337</v>
      </c>
      <c r="S26" s="4">
        <v>0.8</v>
      </c>
      <c r="T26" s="4">
        <v>0.66666666666666663</v>
      </c>
      <c r="U26" s="4">
        <v>0.71666666666666667</v>
      </c>
      <c r="V26" s="4"/>
      <c r="W26" s="34">
        <v>35</v>
      </c>
      <c r="X26" s="3">
        <v>1.77</v>
      </c>
    </row>
    <row r="27" spans="1:24" ht="24" customHeight="1" x14ac:dyDescent="0.25">
      <c r="A27" s="34">
        <v>25</v>
      </c>
      <c r="B27" s="35" t="s">
        <v>44</v>
      </c>
      <c r="C27" s="34">
        <v>3</v>
      </c>
      <c r="D27" s="40">
        <v>19</v>
      </c>
      <c r="E27" s="40">
        <v>118</v>
      </c>
      <c r="F27" s="28">
        <v>10</v>
      </c>
      <c r="G27" s="34">
        <v>28</v>
      </c>
      <c r="H27" s="34">
        <v>13</v>
      </c>
      <c r="I27" s="34">
        <v>41</v>
      </c>
      <c r="J27" s="4">
        <v>3.75</v>
      </c>
      <c r="K27" s="3">
        <v>3.49</v>
      </c>
      <c r="L27" s="27">
        <v>0.96</v>
      </c>
      <c r="M27" s="46">
        <v>1203.57</v>
      </c>
      <c r="N27" s="4">
        <v>0.9</v>
      </c>
      <c r="O27" s="4">
        <v>1009.2</v>
      </c>
      <c r="P27" s="27">
        <v>0.22222222222222221</v>
      </c>
      <c r="Q27" s="3">
        <v>0.25</v>
      </c>
      <c r="R27" s="4">
        <v>0.91666666666666663</v>
      </c>
      <c r="S27" s="4">
        <v>0.65</v>
      </c>
      <c r="T27" s="4">
        <v>0.58333333333333337</v>
      </c>
      <c r="U27" s="4">
        <v>0.7</v>
      </c>
      <c r="V27" s="4"/>
      <c r="W27" s="34">
        <v>41</v>
      </c>
      <c r="X27" s="3">
        <v>3.49</v>
      </c>
    </row>
    <row r="28" spans="1:24" ht="22.8" x14ac:dyDescent="0.25">
      <c r="A28" s="34">
        <v>26</v>
      </c>
      <c r="B28" s="35" t="s">
        <v>45</v>
      </c>
      <c r="C28" s="34">
        <v>3</v>
      </c>
      <c r="D28" s="40">
        <v>20</v>
      </c>
      <c r="E28" s="40">
        <v>112</v>
      </c>
      <c r="F28" s="28">
        <v>9</v>
      </c>
      <c r="G28" s="36">
        <v>30</v>
      </c>
      <c r="H28" s="28">
        <v>12</v>
      </c>
      <c r="I28" s="36">
        <v>42</v>
      </c>
      <c r="J28" s="4">
        <v>4</v>
      </c>
      <c r="K28" s="3">
        <v>3.2</v>
      </c>
      <c r="L28" s="27">
        <v>0.78125</v>
      </c>
      <c r="M28" s="46">
        <v>1291.56</v>
      </c>
      <c r="N28" s="4">
        <v>0.875</v>
      </c>
      <c r="O28" s="4">
        <v>796.25</v>
      </c>
      <c r="P28" s="27">
        <v>0.77777777777777779</v>
      </c>
      <c r="Q28" s="3">
        <v>0.30555555555555558</v>
      </c>
      <c r="R28" s="4">
        <v>0.75</v>
      </c>
      <c r="S28" s="4">
        <v>0.68333333333333335</v>
      </c>
      <c r="T28" s="4">
        <v>0.6333333333333333</v>
      </c>
      <c r="U28" s="4">
        <v>0.7</v>
      </c>
      <c r="V28" s="4"/>
      <c r="W28" s="36">
        <v>42</v>
      </c>
      <c r="X28" s="3">
        <v>3.2</v>
      </c>
    </row>
    <row r="29" spans="1:24" ht="22.8" x14ac:dyDescent="0.25">
      <c r="A29" s="34">
        <v>27</v>
      </c>
      <c r="B29" s="35" t="s">
        <v>46</v>
      </c>
      <c r="C29" s="34">
        <v>3</v>
      </c>
      <c r="D29" s="40">
        <v>19</v>
      </c>
      <c r="E29" s="40">
        <v>110</v>
      </c>
      <c r="F29" s="36">
        <v>10</v>
      </c>
      <c r="G29" s="36">
        <v>25</v>
      </c>
      <c r="H29" s="28">
        <v>4</v>
      </c>
      <c r="I29" s="36">
        <v>29</v>
      </c>
      <c r="J29" s="4">
        <v>3.75</v>
      </c>
      <c r="K29" s="3">
        <v>1.18</v>
      </c>
      <c r="L29" s="27">
        <v>0.89</v>
      </c>
      <c r="M29" s="46">
        <v>1160.21</v>
      </c>
      <c r="N29" s="4">
        <v>0.89</v>
      </c>
      <c r="O29" s="4">
        <v>1123.24</v>
      </c>
      <c r="P29" s="27">
        <v>0.63888888888888884</v>
      </c>
      <c r="Q29" s="3">
        <v>0.16666666666666666</v>
      </c>
      <c r="R29" s="4">
        <v>0.8666666666666667</v>
      </c>
      <c r="S29" s="4">
        <v>0.68333333333333335</v>
      </c>
      <c r="T29" s="4">
        <v>0.7</v>
      </c>
      <c r="U29" s="4">
        <v>0.6</v>
      </c>
      <c r="V29" s="4"/>
      <c r="W29" s="36">
        <v>29</v>
      </c>
      <c r="X29" s="3">
        <v>1.18</v>
      </c>
    </row>
    <row r="30" spans="1:24" ht="22.8" x14ac:dyDescent="0.25">
      <c r="A30" s="34">
        <v>29</v>
      </c>
      <c r="B30" s="35" t="s">
        <v>47</v>
      </c>
      <c r="C30" s="34">
        <v>3</v>
      </c>
      <c r="D30" s="40">
        <v>22</v>
      </c>
      <c r="E30" s="40">
        <v>116</v>
      </c>
      <c r="F30" s="36">
        <v>9</v>
      </c>
      <c r="G30" s="36">
        <v>26</v>
      </c>
      <c r="H30" s="28">
        <v>9</v>
      </c>
      <c r="I30" s="36">
        <v>35</v>
      </c>
      <c r="J30" s="4">
        <v>4.5</v>
      </c>
      <c r="K30" s="3">
        <v>1.48</v>
      </c>
      <c r="L30" s="27">
        <v>0.84375</v>
      </c>
      <c r="M30" s="46">
        <v>1229.2592592592594</v>
      </c>
      <c r="N30" s="4">
        <v>0.90625</v>
      </c>
      <c r="O30" s="4">
        <v>990.10344827586209</v>
      </c>
      <c r="P30" s="27">
        <v>0.3611111111111111</v>
      </c>
      <c r="Q30" s="3">
        <v>0.1388888888888889</v>
      </c>
      <c r="R30" s="4">
        <v>0.85</v>
      </c>
      <c r="S30" s="4">
        <v>0.8</v>
      </c>
      <c r="T30" s="4">
        <v>0.68333333333333335</v>
      </c>
      <c r="U30" s="4">
        <v>0.58333333333333337</v>
      </c>
      <c r="V30" s="4"/>
      <c r="W30" s="36">
        <v>35</v>
      </c>
      <c r="X30" s="3">
        <v>1.48</v>
      </c>
    </row>
    <row r="31" spans="1:24" ht="22.8" x14ac:dyDescent="0.25">
      <c r="A31" s="34">
        <v>30</v>
      </c>
      <c r="B31" s="35" t="s">
        <v>48</v>
      </c>
      <c r="C31" s="34">
        <v>3</v>
      </c>
      <c r="D31" s="40">
        <v>19</v>
      </c>
      <c r="E31" s="40">
        <v>106</v>
      </c>
      <c r="F31" s="36">
        <v>10</v>
      </c>
      <c r="G31" s="36">
        <v>26</v>
      </c>
      <c r="H31" s="36">
        <v>8</v>
      </c>
      <c r="I31" s="28">
        <v>34</v>
      </c>
      <c r="J31" s="4">
        <v>3.75</v>
      </c>
      <c r="K31" s="3">
        <v>1.18</v>
      </c>
      <c r="L31" s="27">
        <v>1</v>
      </c>
      <c r="M31" s="46">
        <v>1118.09375</v>
      </c>
      <c r="N31" s="4">
        <v>0.9375</v>
      </c>
      <c r="O31" s="4">
        <v>1035.4666666666667</v>
      </c>
      <c r="P31" s="27">
        <v>0.80555555555555558</v>
      </c>
      <c r="Q31" s="3">
        <v>0.5</v>
      </c>
      <c r="R31" s="4">
        <v>0.8666666666666667</v>
      </c>
      <c r="S31" s="4">
        <v>0.7</v>
      </c>
      <c r="T31" s="4">
        <v>0.71666666666666667</v>
      </c>
      <c r="U31" s="4">
        <v>0.6166666666666667</v>
      </c>
      <c r="V31" s="4"/>
      <c r="W31" s="104">
        <v>34</v>
      </c>
      <c r="X31" s="3">
        <v>1.18</v>
      </c>
    </row>
    <row r="32" spans="1:24" s="2" customFormat="1" ht="22.8" x14ac:dyDescent="0.25">
      <c r="A32" s="47">
        <v>31</v>
      </c>
      <c r="B32" s="35" t="s">
        <v>53</v>
      </c>
      <c r="C32" s="35">
        <v>3</v>
      </c>
      <c r="D32" s="35">
        <v>20</v>
      </c>
      <c r="E32" s="28">
        <v>123</v>
      </c>
      <c r="F32" s="35">
        <v>8</v>
      </c>
      <c r="G32" s="28">
        <v>28</v>
      </c>
      <c r="H32" s="28">
        <v>15</v>
      </c>
      <c r="I32" s="28">
        <v>43</v>
      </c>
      <c r="J32" s="4">
        <v>4.5</v>
      </c>
      <c r="K32" s="3">
        <v>3.09</v>
      </c>
      <c r="L32" s="28">
        <v>0.84375</v>
      </c>
      <c r="M32" s="46">
        <v>1325.4814814814815</v>
      </c>
      <c r="N32" s="4">
        <v>0.96875</v>
      </c>
      <c r="O32" s="4">
        <v>990.06451612903231</v>
      </c>
      <c r="P32" s="28">
        <v>0.3125</v>
      </c>
      <c r="Q32" s="3">
        <v>6.25E-2</v>
      </c>
      <c r="R32" s="4">
        <v>0.91666666666666663</v>
      </c>
      <c r="S32" s="4">
        <v>0.8666666666666667</v>
      </c>
      <c r="T32" s="4">
        <v>0.66666666666666663</v>
      </c>
      <c r="U32" s="4">
        <v>0.71666666666666667</v>
      </c>
      <c r="V32" s="4"/>
      <c r="W32" s="104">
        <v>43</v>
      </c>
      <c r="X32" s="3">
        <v>3.09</v>
      </c>
    </row>
    <row r="33" spans="1:16" ht="24" customHeight="1" x14ac:dyDescent="0.25">
      <c r="A33" s="48"/>
      <c r="B33" s="35"/>
      <c r="C33" s="35"/>
      <c r="D33" s="35"/>
      <c r="E33" s="35"/>
      <c r="F33" s="35"/>
      <c r="G33" s="35"/>
      <c r="H33" s="35"/>
      <c r="I33" s="35"/>
      <c r="J33" s="3"/>
      <c r="K33" s="35"/>
      <c r="L33" s="35"/>
      <c r="M33" s="37"/>
      <c r="N33" s="4"/>
      <c r="O33" s="4"/>
      <c r="P33" s="35"/>
    </row>
    <row r="34" spans="1:16" ht="22.8" x14ac:dyDescent="0.25">
      <c r="B34" s="35"/>
      <c r="C34" s="35"/>
      <c r="D34" s="35"/>
      <c r="E34" s="35"/>
      <c r="F34" s="35"/>
      <c r="G34" s="35"/>
      <c r="H34" s="35"/>
      <c r="I34" s="35"/>
      <c r="J34" s="3"/>
      <c r="K34" s="35"/>
      <c r="L34" s="35"/>
      <c r="M34" s="37"/>
      <c r="O34" s="4"/>
      <c r="P34" s="35"/>
    </row>
  </sheetData>
  <mergeCells count="17">
    <mergeCell ref="U1:U3"/>
    <mergeCell ref="T1:T3"/>
    <mergeCell ref="S1:S3"/>
    <mergeCell ref="R1:R3"/>
    <mergeCell ref="P1:Q2"/>
    <mergeCell ref="A1:A3"/>
    <mergeCell ref="B1:B3"/>
    <mergeCell ref="C1:C3"/>
    <mergeCell ref="D1:D3"/>
    <mergeCell ref="F1:J1"/>
    <mergeCell ref="N1:O2"/>
    <mergeCell ref="E2:E3"/>
    <mergeCell ref="F2:F3"/>
    <mergeCell ref="G2:G3"/>
    <mergeCell ref="H2:H3"/>
    <mergeCell ref="I2:I3"/>
    <mergeCell ref="J2:J3"/>
  </mergeCells>
  <phoneticPr fontId="2" type="noConversion"/>
  <dataValidations count="1">
    <dataValidation allowBlank="1" showInputMessage="1" showErrorMessage="1" sqref="F4:F22" xr:uid="{00000000-0002-0000-0000-000000000000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6"/>
  <sheetViews>
    <sheetView topLeftCell="A31" zoomScale="55" zoomScaleNormal="55" workbookViewId="0">
      <selection activeCell="N35" sqref="N35"/>
    </sheetView>
  </sheetViews>
  <sheetFormatPr defaultColWidth="9" defaultRowHeight="13.8" x14ac:dyDescent="0.25"/>
  <cols>
    <col min="1" max="1" width="11.77734375" style="22" bestFit="1" customWidth="1"/>
    <col min="2" max="2" width="22.6640625" style="22" customWidth="1"/>
    <col min="3" max="3" width="9" style="22"/>
    <col min="4" max="4" width="13.33203125" style="22" customWidth="1"/>
    <col min="5" max="5" width="17.44140625" style="5" customWidth="1"/>
    <col min="6" max="6" width="22.88671875" style="6" customWidth="1"/>
    <col min="7" max="7" width="21.77734375" style="6" customWidth="1"/>
    <col min="8" max="9" width="12.44140625" style="6" bestFit="1" customWidth="1"/>
    <col min="10" max="10" width="16.44140625" style="6" customWidth="1"/>
    <col min="11" max="11" width="25.6640625" style="2" customWidth="1"/>
    <col min="12" max="12" width="14" style="23" customWidth="1"/>
    <col min="13" max="13" width="20" style="23" customWidth="1"/>
    <col min="14" max="14" width="19.33203125" style="23" customWidth="1"/>
    <col min="15" max="15" width="20.44140625" style="23" customWidth="1"/>
    <col min="16" max="16" width="20.44140625" style="25" customWidth="1"/>
    <col min="17" max="17" width="20.109375" style="2" customWidth="1"/>
    <col min="18" max="18" width="20.33203125" style="26" customWidth="1"/>
    <col min="19" max="19" width="19.88671875" style="2" customWidth="1"/>
    <col min="20" max="20" width="20.109375" style="24" customWidth="1"/>
    <col min="21" max="21" width="17.109375" style="2" customWidth="1"/>
    <col min="22" max="22" width="10.21875" style="2" bestFit="1" customWidth="1"/>
    <col min="23" max="23" width="16.109375" style="2" customWidth="1"/>
    <col min="24" max="24" width="9" style="2"/>
    <col min="25" max="28" width="16.109375" style="2" customWidth="1"/>
    <col min="29" max="29" width="26.21875" style="23" customWidth="1"/>
    <col min="30" max="30" width="26" style="23" customWidth="1"/>
    <col min="31" max="31" width="9.77734375" style="23" bestFit="1" customWidth="1"/>
    <col min="32" max="16384" width="9" style="2"/>
  </cols>
  <sheetData>
    <row r="1" spans="1:31" ht="25.2" x14ac:dyDescent="0.25">
      <c r="A1" s="118" t="s">
        <v>0</v>
      </c>
      <c r="B1" s="118" t="s">
        <v>1</v>
      </c>
      <c r="C1" s="118" t="s">
        <v>2</v>
      </c>
      <c r="D1" s="118" t="s">
        <v>3</v>
      </c>
      <c r="E1" s="53" t="s">
        <v>4</v>
      </c>
      <c r="F1" s="119" t="s">
        <v>5</v>
      </c>
      <c r="G1" s="119"/>
      <c r="H1" s="119"/>
      <c r="I1" s="119"/>
      <c r="J1" s="119"/>
      <c r="K1" s="115" t="s">
        <v>6</v>
      </c>
      <c r="L1" s="115"/>
      <c r="M1" s="115"/>
      <c r="N1" s="115"/>
      <c r="O1" s="115"/>
      <c r="P1" s="1"/>
      <c r="R1" s="121">
        <v>2</v>
      </c>
      <c r="S1" s="121">
        <v>4</v>
      </c>
      <c r="T1" s="121">
        <v>6</v>
      </c>
      <c r="U1" s="121">
        <v>8</v>
      </c>
    </row>
    <row r="2" spans="1:31" ht="22.8" x14ac:dyDescent="0.25">
      <c r="A2" s="118"/>
      <c r="B2" s="118"/>
      <c r="C2" s="118"/>
      <c r="D2" s="118"/>
      <c r="E2" s="115" t="s">
        <v>7</v>
      </c>
      <c r="F2" s="115" t="s">
        <v>8</v>
      </c>
      <c r="G2" s="115" t="s">
        <v>9</v>
      </c>
      <c r="H2" s="115" t="s">
        <v>10</v>
      </c>
      <c r="I2" s="115" t="s">
        <v>11</v>
      </c>
      <c r="J2" s="116" t="s">
        <v>12</v>
      </c>
      <c r="K2" s="116" t="s">
        <v>13</v>
      </c>
      <c r="L2" s="117" t="s">
        <v>14</v>
      </c>
      <c r="M2" s="117"/>
      <c r="N2" s="117" t="s">
        <v>16</v>
      </c>
      <c r="O2" s="117"/>
      <c r="P2" s="117" t="s">
        <v>15</v>
      </c>
      <c r="Q2" s="117"/>
      <c r="R2" s="121"/>
      <c r="S2" s="121"/>
      <c r="T2" s="121"/>
      <c r="U2" s="121"/>
      <c r="V2" s="120"/>
      <c r="W2" s="120"/>
    </row>
    <row r="3" spans="1:31" ht="22.8" x14ac:dyDescent="0.35">
      <c r="A3" s="118"/>
      <c r="B3" s="118"/>
      <c r="C3" s="118"/>
      <c r="D3" s="118"/>
      <c r="E3" s="115"/>
      <c r="F3" s="115"/>
      <c r="G3" s="115"/>
      <c r="H3" s="115"/>
      <c r="I3" s="115"/>
      <c r="J3" s="115"/>
      <c r="K3" s="116"/>
      <c r="L3" s="55" t="s">
        <v>17</v>
      </c>
      <c r="M3" s="55" t="s">
        <v>18</v>
      </c>
      <c r="N3" s="9" t="s">
        <v>17</v>
      </c>
      <c r="O3" s="10" t="s">
        <v>18</v>
      </c>
      <c r="P3" s="7" t="s">
        <v>19</v>
      </c>
      <c r="Q3" s="8" t="s">
        <v>20</v>
      </c>
      <c r="R3" s="121"/>
      <c r="S3" s="121"/>
      <c r="T3" s="121"/>
      <c r="U3" s="121"/>
      <c r="V3" s="9"/>
      <c r="W3" s="10"/>
      <c r="AC3" s="3"/>
      <c r="AD3" s="3"/>
      <c r="AE3" s="3"/>
    </row>
    <row r="4" spans="1:31" ht="22.8" x14ac:dyDescent="0.25">
      <c r="A4" s="54">
        <v>1</v>
      </c>
      <c r="B4" s="54" t="s">
        <v>21</v>
      </c>
      <c r="C4" s="54">
        <v>2</v>
      </c>
      <c r="D4" s="54">
        <v>19</v>
      </c>
      <c r="E4" s="54">
        <v>120</v>
      </c>
      <c r="F4" s="54">
        <v>10</v>
      </c>
      <c r="G4" s="54">
        <v>26</v>
      </c>
      <c r="H4" s="54">
        <v>11</v>
      </c>
      <c r="I4" s="54">
        <v>37</v>
      </c>
      <c r="J4" s="13">
        <v>4.5</v>
      </c>
      <c r="K4" s="3">
        <v>3.21</v>
      </c>
      <c r="L4" s="12">
        <v>0.90625</v>
      </c>
      <c r="M4" s="11">
        <v>1047.9655172413793</v>
      </c>
      <c r="N4" s="3">
        <v>0.96875</v>
      </c>
      <c r="O4" s="3">
        <v>796.06451612903231</v>
      </c>
      <c r="P4" s="12">
        <v>0.1111111111111111</v>
      </c>
      <c r="Q4" s="12">
        <v>0.27777777777777779</v>
      </c>
      <c r="R4" s="3">
        <v>0.96666666666666667</v>
      </c>
      <c r="S4" s="3">
        <v>0.83333333333333337</v>
      </c>
      <c r="T4" s="3">
        <v>0.81666666666666665</v>
      </c>
      <c r="U4" s="3">
        <v>0.73333333333333328</v>
      </c>
      <c r="V4" s="3"/>
      <c r="W4" s="3"/>
      <c r="AC4" s="51"/>
      <c r="AD4" s="51"/>
      <c r="AE4" s="51"/>
    </row>
    <row r="5" spans="1:31" ht="22.8" x14ac:dyDescent="0.25">
      <c r="A5" s="54">
        <v>2</v>
      </c>
      <c r="B5" s="54" t="s">
        <v>22</v>
      </c>
      <c r="C5" s="54">
        <v>2</v>
      </c>
      <c r="D5" s="54">
        <v>20</v>
      </c>
      <c r="E5" s="54">
        <v>120</v>
      </c>
      <c r="F5" s="54">
        <v>12</v>
      </c>
      <c r="G5" s="54">
        <v>25</v>
      </c>
      <c r="H5" s="54">
        <v>15</v>
      </c>
      <c r="I5" s="54">
        <v>40</v>
      </c>
      <c r="J5" s="13">
        <v>3.75</v>
      </c>
      <c r="K5" s="3">
        <v>5.03</v>
      </c>
      <c r="L5" s="12">
        <v>0.84375</v>
      </c>
      <c r="M5" s="11">
        <v>1119.8148148148148</v>
      </c>
      <c r="N5" s="3">
        <v>0.9375</v>
      </c>
      <c r="O5" s="3">
        <v>830.43333333333328</v>
      </c>
      <c r="P5" s="12">
        <v>0.3611111111111111</v>
      </c>
      <c r="Q5" s="12">
        <v>0.3611111111111111</v>
      </c>
      <c r="R5" s="3">
        <v>1</v>
      </c>
      <c r="S5" s="3">
        <v>0.8833333333333333</v>
      </c>
      <c r="T5" s="3">
        <v>0.8666666666666667</v>
      </c>
      <c r="U5" s="3">
        <v>0.8666666666666667</v>
      </c>
      <c r="V5" s="3"/>
      <c r="W5" s="3"/>
      <c r="AC5" s="51"/>
      <c r="AD5" s="51"/>
      <c r="AE5" s="51"/>
    </row>
    <row r="6" spans="1:31" ht="22.8" x14ac:dyDescent="0.25">
      <c r="A6" s="54">
        <v>3</v>
      </c>
      <c r="B6" s="54" t="s">
        <v>23</v>
      </c>
      <c r="C6" s="54">
        <v>1</v>
      </c>
      <c r="D6" s="54">
        <v>18</v>
      </c>
      <c r="E6" s="54">
        <v>128</v>
      </c>
      <c r="F6" s="54">
        <v>13</v>
      </c>
      <c r="G6" s="54">
        <v>29</v>
      </c>
      <c r="H6" s="54">
        <v>13</v>
      </c>
      <c r="I6" s="54">
        <v>42</v>
      </c>
      <c r="J6" s="13">
        <v>3.125</v>
      </c>
      <c r="K6" s="3">
        <v>5.91</v>
      </c>
      <c r="L6" s="12">
        <v>0.9375</v>
      </c>
      <c r="M6" s="11">
        <v>1088</v>
      </c>
      <c r="N6" s="3">
        <v>0.9375</v>
      </c>
      <c r="O6" s="3">
        <v>950.56666666666672</v>
      </c>
      <c r="P6" s="12">
        <v>0.61111111111111116</v>
      </c>
      <c r="Q6" s="12">
        <v>0.5</v>
      </c>
      <c r="R6" s="3">
        <v>1</v>
      </c>
      <c r="S6" s="3">
        <v>0.96666666666666667</v>
      </c>
      <c r="T6" s="3">
        <v>0.91666666666666663</v>
      </c>
      <c r="U6" s="3">
        <v>0.9</v>
      </c>
      <c r="V6" s="3"/>
      <c r="W6" s="3"/>
      <c r="AC6" s="51"/>
      <c r="AD6" s="51"/>
      <c r="AE6" s="51"/>
    </row>
    <row r="7" spans="1:31" ht="22.8" x14ac:dyDescent="0.25">
      <c r="A7" s="54">
        <v>4</v>
      </c>
      <c r="B7" s="54" t="s">
        <v>24</v>
      </c>
      <c r="C7" s="54">
        <v>1</v>
      </c>
      <c r="D7" s="54">
        <v>18</v>
      </c>
      <c r="E7" s="54">
        <v>103</v>
      </c>
      <c r="F7" s="54">
        <v>10</v>
      </c>
      <c r="G7" s="54">
        <v>25</v>
      </c>
      <c r="H7" s="54">
        <v>13</v>
      </c>
      <c r="I7" s="54">
        <v>38</v>
      </c>
      <c r="J7" s="13">
        <v>4.375</v>
      </c>
      <c r="K7" s="3">
        <v>2.75</v>
      </c>
      <c r="L7" s="12">
        <v>0.78125</v>
      </c>
      <c r="M7" s="11">
        <v>1090</v>
      </c>
      <c r="N7" s="3">
        <v>0.9375</v>
      </c>
      <c r="O7" s="3">
        <v>779.73333333333335</v>
      </c>
      <c r="P7" s="12">
        <v>0.27777777777777779</v>
      </c>
      <c r="Q7" s="12">
        <v>0.61111111111111116</v>
      </c>
      <c r="R7" s="3">
        <v>0.93333333333333335</v>
      </c>
      <c r="S7" s="3">
        <v>0.75</v>
      </c>
      <c r="T7" s="3">
        <v>0.68333333333333335</v>
      </c>
      <c r="U7" s="3">
        <v>0.68333333333333335</v>
      </c>
      <c r="V7" s="3"/>
      <c r="W7" s="3"/>
      <c r="AC7" s="51"/>
      <c r="AD7" s="51"/>
      <c r="AE7" s="51"/>
    </row>
    <row r="8" spans="1:31" ht="22.8" x14ac:dyDescent="0.25">
      <c r="A8" s="54">
        <v>5</v>
      </c>
      <c r="B8" s="54" t="s">
        <v>25</v>
      </c>
      <c r="C8" s="54">
        <v>1</v>
      </c>
      <c r="D8" s="54">
        <v>20</v>
      </c>
      <c r="E8" s="54">
        <v>120</v>
      </c>
      <c r="F8" s="54">
        <v>13</v>
      </c>
      <c r="G8" s="54">
        <v>28</v>
      </c>
      <c r="H8" s="54">
        <v>14</v>
      </c>
      <c r="I8" s="54">
        <v>42</v>
      </c>
      <c r="J8" s="13">
        <v>3.75</v>
      </c>
      <c r="K8" s="3">
        <v>7.4</v>
      </c>
      <c r="L8" s="12">
        <v>0.90625</v>
      </c>
      <c r="M8" s="11">
        <v>716.93103448275861</v>
      </c>
      <c r="N8" s="3">
        <v>0.9375</v>
      </c>
      <c r="O8" s="3">
        <v>427.3</v>
      </c>
      <c r="P8" s="12">
        <v>0.5</v>
      </c>
      <c r="Q8" s="12">
        <v>0.5</v>
      </c>
      <c r="R8" s="3">
        <v>0.96666666666666667</v>
      </c>
      <c r="S8" s="3">
        <v>1</v>
      </c>
      <c r="T8" s="3">
        <v>0.96666666666666667</v>
      </c>
      <c r="U8" s="3">
        <v>0.96666666666666667</v>
      </c>
      <c r="V8" s="3"/>
      <c r="W8" s="3"/>
      <c r="AC8" s="51"/>
      <c r="AD8" s="51"/>
      <c r="AE8" s="51"/>
    </row>
    <row r="9" spans="1:31" ht="22.8" x14ac:dyDescent="0.25">
      <c r="A9" s="54">
        <v>6</v>
      </c>
      <c r="B9" s="54" t="s">
        <v>26</v>
      </c>
      <c r="C9" s="54">
        <v>1</v>
      </c>
      <c r="D9" s="54">
        <v>19</v>
      </c>
      <c r="E9" s="54">
        <v>118</v>
      </c>
      <c r="F9" s="54">
        <v>9</v>
      </c>
      <c r="G9" s="54">
        <v>24</v>
      </c>
      <c r="H9" s="54">
        <v>11</v>
      </c>
      <c r="I9" s="54">
        <v>35</v>
      </c>
      <c r="J9" s="13">
        <v>4.5</v>
      </c>
      <c r="K9" s="3">
        <v>3.95</v>
      </c>
      <c r="L9" s="12">
        <v>0.90625</v>
      </c>
      <c r="M9" s="11">
        <v>1031.9310344827586</v>
      </c>
      <c r="N9" s="3">
        <v>0.96875</v>
      </c>
      <c r="O9" s="3">
        <v>907.48387096774195</v>
      </c>
      <c r="P9" s="12">
        <v>0.83333333333333337</v>
      </c>
      <c r="Q9" s="12">
        <v>0.47222222222222221</v>
      </c>
      <c r="R9" s="3">
        <v>1</v>
      </c>
      <c r="S9" s="3">
        <v>0.8666666666666667</v>
      </c>
      <c r="T9" s="3">
        <v>0.68333333333333335</v>
      </c>
      <c r="U9" s="3">
        <v>0.75</v>
      </c>
      <c r="V9" s="3"/>
      <c r="W9" s="3"/>
      <c r="AC9" s="51"/>
      <c r="AD9" s="51"/>
      <c r="AE9" s="51"/>
    </row>
    <row r="10" spans="1:31" ht="22.8" x14ac:dyDescent="0.25">
      <c r="A10" s="54">
        <v>7</v>
      </c>
      <c r="B10" s="54" t="s">
        <v>27</v>
      </c>
      <c r="C10" s="54">
        <v>2</v>
      </c>
      <c r="D10" s="54">
        <v>19</v>
      </c>
      <c r="E10" s="54">
        <v>96</v>
      </c>
      <c r="F10" s="54">
        <v>8</v>
      </c>
      <c r="G10" s="54">
        <v>27</v>
      </c>
      <c r="H10" s="54">
        <v>13</v>
      </c>
      <c r="I10" s="54">
        <v>40</v>
      </c>
      <c r="J10" s="13">
        <v>4.375</v>
      </c>
      <c r="K10" s="3">
        <v>4</v>
      </c>
      <c r="L10" s="12">
        <v>0.75</v>
      </c>
      <c r="M10" s="11">
        <v>1069.2916666666667</v>
      </c>
      <c r="N10" s="3">
        <v>0.96875</v>
      </c>
      <c r="O10" s="3">
        <v>828.25806451612902</v>
      </c>
      <c r="P10" s="12">
        <v>0.58333333333333337</v>
      </c>
      <c r="Q10" s="12">
        <v>0.52777777777777779</v>
      </c>
      <c r="R10" s="3">
        <v>1</v>
      </c>
      <c r="S10" s="3">
        <v>0.95</v>
      </c>
      <c r="T10" s="3">
        <v>0.8</v>
      </c>
      <c r="U10" s="3">
        <v>0.85</v>
      </c>
      <c r="V10" s="3"/>
      <c r="W10" s="3"/>
      <c r="AC10" s="51"/>
      <c r="AD10" s="51"/>
      <c r="AE10" s="51"/>
    </row>
    <row r="11" spans="1:31" ht="22.8" x14ac:dyDescent="0.25">
      <c r="A11" s="54">
        <v>9</v>
      </c>
      <c r="B11" s="54" t="s">
        <v>28</v>
      </c>
      <c r="C11" s="54">
        <v>2</v>
      </c>
      <c r="D11" s="54">
        <v>17</v>
      </c>
      <c r="E11" s="54">
        <v>108</v>
      </c>
      <c r="F11" s="54">
        <v>10</v>
      </c>
      <c r="G11" s="54">
        <v>30</v>
      </c>
      <c r="H11" s="54">
        <v>16</v>
      </c>
      <c r="I11" s="54">
        <v>46</v>
      </c>
      <c r="J11" s="13">
        <v>4.375</v>
      </c>
      <c r="K11" s="3">
        <v>4.4400000000000004</v>
      </c>
      <c r="L11" s="12">
        <v>0.9375</v>
      </c>
      <c r="M11" s="11">
        <v>983.4666666666667</v>
      </c>
      <c r="N11" s="3">
        <v>0.90625</v>
      </c>
      <c r="O11" s="3">
        <v>912.58620689655174</v>
      </c>
      <c r="P11" s="12">
        <v>0.41666666666666669</v>
      </c>
      <c r="Q11" s="12">
        <v>0.25</v>
      </c>
      <c r="R11" s="3">
        <v>1</v>
      </c>
      <c r="S11" s="3">
        <v>1</v>
      </c>
      <c r="T11" s="3">
        <v>0.91666666666666663</v>
      </c>
      <c r="U11" s="3">
        <v>0.8666666666666667</v>
      </c>
      <c r="V11" s="3"/>
      <c r="W11" s="3"/>
      <c r="AC11" s="51"/>
      <c r="AD11" s="51"/>
      <c r="AE11" s="51"/>
    </row>
    <row r="12" spans="1:31" ht="22.8" x14ac:dyDescent="0.25">
      <c r="A12" s="54">
        <v>10</v>
      </c>
      <c r="B12" s="54" t="s">
        <v>29</v>
      </c>
      <c r="C12" s="54">
        <v>1</v>
      </c>
      <c r="D12" s="54">
        <v>18</v>
      </c>
      <c r="E12" s="54">
        <v>115</v>
      </c>
      <c r="F12" s="54">
        <v>10</v>
      </c>
      <c r="G12" s="54">
        <v>30</v>
      </c>
      <c r="H12" s="54">
        <v>16</v>
      </c>
      <c r="I12" s="54">
        <v>46</v>
      </c>
      <c r="J12" s="13">
        <v>6</v>
      </c>
      <c r="K12" s="3">
        <v>2.77</v>
      </c>
      <c r="L12" s="12">
        <v>1</v>
      </c>
      <c r="M12" s="11">
        <v>1080.65625</v>
      </c>
      <c r="N12" s="3">
        <v>0.96875</v>
      </c>
      <c r="O12" s="3">
        <v>1008.1290322580645</v>
      </c>
      <c r="P12" s="12">
        <v>0.58333333333333337</v>
      </c>
      <c r="Q12" s="12">
        <v>0.72222222222222221</v>
      </c>
      <c r="R12" s="3">
        <v>0.91666666666666663</v>
      </c>
      <c r="S12" s="3">
        <v>0.8</v>
      </c>
      <c r="T12" s="3">
        <v>0.81666666666666665</v>
      </c>
      <c r="U12" s="3">
        <v>0.76666666666666672</v>
      </c>
      <c r="V12" s="3"/>
      <c r="W12" s="3"/>
      <c r="AC12" s="51"/>
      <c r="AD12" s="51"/>
      <c r="AE12" s="51"/>
    </row>
    <row r="13" spans="1:31" ht="22.8" x14ac:dyDescent="0.25">
      <c r="A13" s="54">
        <v>11</v>
      </c>
      <c r="B13" s="54" t="s">
        <v>30</v>
      </c>
      <c r="C13" s="54">
        <v>2</v>
      </c>
      <c r="D13" s="54">
        <v>18</v>
      </c>
      <c r="E13" s="54">
        <v>110</v>
      </c>
      <c r="F13" s="54">
        <v>11</v>
      </c>
      <c r="G13" s="54">
        <v>27</v>
      </c>
      <c r="H13" s="54">
        <v>9</v>
      </c>
      <c r="I13" s="54">
        <v>36</v>
      </c>
      <c r="J13" s="13">
        <v>4.375</v>
      </c>
      <c r="K13" s="3">
        <v>3.98</v>
      </c>
      <c r="L13" s="12">
        <v>0.96875</v>
      </c>
      <c r="M13" s="11">
        <v>1098.483870967742</v>
      </c>
      <c r="N13" s="3">
        <v>0.875</v>
      </c>
      <c r="O13" s="3">
        <v>1203.1428571428571</v>
      </c>
      <c r="P13" s="12">
        <v>0.22222222222222221</v>
      </c>
      <c r="Q13" s="12">
        <v>0.16666666666666666</v>
      </c>
      <c r="R13" s="3">
        <v>0.93333333333333335</v>
      </c>
      <c r="S13" s="3">
        <v>0.81666666666666665</v>
      </c>
      <c r="T13" s="3">
        <v>0.66666666666666663</v>
      </c>
      <c r="U13" s="3">
        <v>0.81666666666666665</v>
      </c>
      <c r="V13" s="3"/>
      <c r="W13" s="3"/>
      <c r="AC13" s="51"/>
      <c r="AD13" s="51"/>
      <c r="AE13" s="51"/>
    </row>
    <row r="14" spans="1:31" ht="22.8" x14ac:dyDescent="0.25">
      <c r="A14" s="54">
        <v>12</v>
      </c>
      <c r="B14" s="54" t="s">
        <v>31</v>
      </c>
      <c r="C14" s="54">
        <v>2</v>
      </c>
      <c r="D14" s="54">
        <v>24</v>
      </c>
      <c r="E14" s="54">
        <v>119</v>
      </c>
      <c r="F14" s="54">
        <v>10</v>
      </c>
      <c r="G14" s="54">
        <v>28</v>
      </c>
      <c r="H14" s="54">
        <v>11</v>
      </c>
      <c r="I14" s="54">
        <v>39</v>
      </c>
      <c r="J14" s="13">
        <v>3.75</v>
      </c>
      <c r="K14" s="3">
        <v>2.79</v>
      </c>
      <c r="L14" s="12">
        <v>0.84375</v>
      </c>
      <c r="M14" s="11">
        <v>1262.8888888888889</v>
      </c>
      <c r="N14" s="3">
        <v>0.96875</v>
      </c>
      <c r="O14" s="3">
        <v>781.48387096774195</v>
      </c>
      <c r="P14" s="12">
        <v>0.52777777777777779</v>
      </c>
      <c r="Q14" s="12">
        <v>8.3333333333333329E-2</v>
      </c>
      <c r="R14" s="3">
        <v>0.98333333333333328</v>
      </c>
      <c r="S14" s="3">
        <v>0.81666666666666665</v>
      </c>
      <c r="T14" s="3">
        <v>0.75</v>
      </c>
      <c r="U14" s="3">
        <v>0.75</v>
      </c>
      <c r="V14" s="3"/>
      <c r="W14" s="3"/>
      <c r="AC14" s="51"/>
      <c r="AD14" s="51"/>
      <c r="AE14" s="51"/>
    </row>
    <row r="15" spans="1:31" ht="22.8" x14ac:dyDescent="0.25">
      <c r="A15" s="54">
        <v>13</v>
      </c>
      <c r="B15" s="54" t="s">
        <v>32</v>
      </c>
      <c r="C15" s="54">
        <v>2</v>
      </c>
      <c r="D15" s="54">
        <v>20</v>
      </c>
      <c r="E15" s="54">
        <v>116</v>
      </c>
      <c r="F15" s="54">
        <v>10</v>
      </c>
      <c r="G15" s="54">
        <v>27</v>
      </c>
      <c r="H15" s="54">
        <v>12</v>
      </c>
      <c r="I15" s="54">
        <v>39</v>
      </c>
      <c r="J15" s="13">
        <v>4</v>
      </c>
      <c r="K15" s="3">
        <v>1.9</v>
      </c>
      <c r="L15" s="12">
        <v>0.9375</v>
      </c>
      <c r="M15" s="11">
        <v>1063.0333333333333</v>
      </c>
      <c r="N15" s="3">
        <v>0.75</v>
      </c>
      <c r="O15" s="3">
        <v>1106.0416666666667</v>
      </c>
      <c r="P15" s="12">
        <v>0.1388888888888889</v>
      </c>
      <c r="Q15" s="12">
        <v>0.44444444444444442</v>
      </c>
      <c r="R15" s="3">
        <v>0.76666666666666672</v>
      </c>
      <c r="S15" s="3">
        <v>0.71666666666666667</v>
      </c>
      <c r="T15" s="3">
        <v>0.68333333333333335</v>
      </c>
      <c r="U15" s="3">
        <v>0.71666666666666667</v>
      </c>
      <c r="V15" s="3"/>
      <c r="W15" s="3"/>
      <c r="AC15" s="51"/>
      <c r="AD15" s="51"/>
      <c r="AE15" s="51"/>
    </row>
    <row r="16" spans="1:31" ht="22.8" x14ac:dyDescent="0.25">
      <c r="A16" s="54">
        <v>14</v>
      </c>
      <c r="B16" s="54" t="s">
        <v>33</v>
      </c>
      <c r="C16" s="54">
        <v>2</v>
      </c>
      <c r="D16" s="54">
        <v>20</v>
      </c>
      <c r="E16" s="54">
        <v>104</v>
      </c>
      <c r="F16" s="54">
        <v>10</v>
      </c>
      <c r="G16" s="54">
        <v>29</v>
      </c>
      <c r="H16" s="54">
        <v>13</v>
      </c>
      <c r="I16" s="54">
        <v>42</v>
      </c>
      <c r="J16" s="13">
        <v>3.75</v>
      </c>
      <c r="K16" s="3">
        <v>2.59</v>
      </c>
      <c r="L16" s="12">
        <v>1</v>
      </c>
      <c r="M16" s="11">
        <v>1148.375</v>
      </c>
      <c r="N16" s="3">
        <v>0.90625</v>
      </c>
      <c r="O16" s="3">
        <v>1085.0689655172414</v>
      </c>
      <c r="P16" s="12">
        <v>0.27777777777777779</v>
      </c>
      <c r="Q16" s="12">
        <v>0.22222222222222221</v>
      </c>
      <c r="R16" s="3">
        <v>0.95</v>
      </c>
      <c r="S16" s="3">
        <v>0.8833333333333333</v>
      </c>
      <c r="T16" s="3">
        <v>0.78333333333333333</v>
      </c>
      <c r="U16" s="3">
        <v>0.68333333333333335</v>
      </c>
      <c r="V16" s="3"/>
      <c r="W16" s="3"/>
      <c r="AC16" s="51"/>
      <c r="AD16" s="51"/>
      <c r="AE16" s="51"/>
    </row>
    <row r="17" spans="1:31" ht="22.8" x14ac:dyDescent="0.25">
      <c r="A17" s="54">
        <v>15</v>
      </c>
      <c r="B17" s="54" t="s">
        <v>34</v>
      </c>
      <c r="C17" s="54">
        <v>2</v>
      </c>
      <c r="D17" s="54">
        <v>20</v>
      </c>
      <c r="E17" s="54">
        <v>106</v>
      </c>
      <c r="F17" s="54">
        <v>8</v>
      </c>
      <c r="G17" s="54">
        <v>28</v>
      </c>
      <c r="H17" s="54">
        <v>12</v>
      </c>
      <c r="I17" s="54">
        <v>40</v>
      </c>
      <c r="J17" s="13">
        <v>5.25</v>
      </c>
      <c r="K17" s="3">
        <v>4.32</v>
      </c>
      <c r="L17" s="12">
        <v>0.875</v>
      </c>
      <c r="M17" s="11">
        <v>985.82142857142856</v>
      </c>
      <c r="N17" s="3">
        <v>1</v>
      </c>
      <c r="O17" s="3">
        <v>688.0625</v>
      </c>
      <c r="P17" s="12">
        <v>0.55555555555555558</v>
      </c>
      <c r="Q17" s="12">
        <v>0.41666666666666669</v>
      </c>
      <c r="R17" s="3">
        <v>1</v>
      </c>
      <c r="S17" s="3">
        <v>0.91666666666666663</v>
      </c>
      <c r="T17" s="3">
        <v>0.8833333333333333</v>
      </c>
      <c r="U17" s="3">
        <v>0.7</v>
      </c>
      <c r="V17" s="3"/>
      <c r="W17" s="3"/>
      <c r="AC17" s="51"/>
      <c r="AD17" s="51"/>
      <c r="AE17" s="51"/>
    </row>
    <row r="18" spans="1:31" ht="22.8" x14ac:dyDescent="0.25">
      <c r="A18" s="54">
        <v>16</v>
      </c>
      <c r="B18" s="54" t="s">
        <v>35</v>
      </c>
      <c r="C18" s="54">
        <v>1</v>
      </c>
      <c r="D18" s="54">
        <v>19</v>
      </c>
      <c r="E18" s="54">
        <v>110</v>
      </c>
      <c r="F18" s="54">
        <v>12</v>
      </c>
      <c r="G18" s="54">
        <v>29</v>
      </c>
      <c r="H18" s="54">
        <v>15</v>
      </c>
      <c r="I18" s="54">
        <v>44</v>
      </c>
      <c r="J18" s="13">
        <v>4.5</v>
      </c>
      <c r="K18" s="3">
        <v>4.55</v>
      </c>
      <c r="L18" s="12">
        <v>0.8125</v>
      </c>
      <c r="M18" s="11">
        <v>965.07692307692309</v>
      </c>
      <c r="N18" s="3">
        <v>0.90625</v>
      </c>
      <c r="O18" s="3">
        <v>710.06896551724139</v>
      </c>
      <c r="P18" s="12">
        <v>0.47222222222222221</v>
      </c>
      <c r="Q18" s="12">
        <v>0.3611111111111111</v>
      </c>
      <c r="R18" s="3">
        <v>0.96666666666666667</v>
      </c>
      <c r="S18" s="3">
        <v>0.78333333333333333</v>
      </c>
      <c r="T18" s="3">
        <v>0.81666666666666665</v>
      </c>
      <c r="U18" s="3">
        <v>0.78333333333333333</v>
      </c>
      <c r="V18" s="3"/>
      <c r="W18" s="3"/>
      <c r="AC18" s="51"/>
      <c r="AD18" s="51"/>
      <c r="AE18" s="51"/>
    </row>
    <row r="19" spans="1:31" ht="22.8" x14ac:dyDescent="0.25">
      <c r="A19" s="54">
        <v>17</v>
      </c>
      <c r="B19" s="54" t="s">
        <v>36</v>
      </c>
      <c r="C19" s="54">
        <v>1</v>
      </c>
      <c r="D19" s="54">
        <v>18</v>
      </c>
      <c r="E19" s="54">
        <v>120</v>
      </c>
      <c r="F19" s="54">
        <v>9</v>
      </c>
      <c r="G19" s="54">
        <v>29</v>
      </c>
      <c r="H19" s="54">
        <v>12</v>
      </c>
      <c r="I19" s="54">
        <v>41</v>
      </c>
      <c r="J19" s="13">
        <v>3.75</v>
      </c>
      <c r="K19" s="3">
        <v>4</v>
      </c>
      <c r="L19" s="12">
        <v>0.9375</v>
      </c>
      <c r="M19" s="11">
        <v>1178.4666666666667</v>
      </c>
      <c r="N19" s="3">
        <v>0.96875</v>
      </c>
      <c r="O19" s="3">
        <v>870.58064516129036</v>
      </c>
      <c r="P19" s="12">
        <v>0.72222222222222221</v>
      </c>
      <c r="Q19" s="12">
        <v>0.58333333333333337</v>
      </c>
      <c r="R19" s="3">
        <v>0.96666666666666667</v>
      </c>
      <c r="S19" s="3">
        <v>0.9</v>
      </c>
      <c r="T19" s="3">
        <v>0.83333333333333337</v>
      </c>
      <c r="U19" s="3">
        <v>0.85</v>
      </c>
      <c r="V19" s="3"/>
      <c r="W19" s="3"/>
      <c r="AC19" s="51"/>
      <c r="AD19" s="51"/>
      <c r="AE19" s="51"/>
    </row>
    <row r="20" spans="1:31" ht="22.8" x14ac:dyDescent="0.25">
      <c r="A20" s="54">
        <v>18</v>
      </c>
      <c r="B20" s="54" t="s">
        <v>37</v>
      </c>
      <c r="C20" s="54">
        <v>1</v>
      </c>
      <c r="D20" s="54">
        <v>18</v>
      </c>
      <c r="E20" s="54">
        <v>125</v>
      </c>
      <c r="F20" s="54">
        <v>12</v>
      </c>
      <c r="G20" s="54">
        <v>30</v>
      </c>
      <c r="H20" s="54">
        <v>16</v>
      </c>
      <c r="I20" s="54">
        <v>46</v>
      </c>
      <c r="J20" s="13">
        <v>4.375</v>
      </c>
      <c r="K20" s="14">
        <v>0.67</v>
      </c>
      <c r="L20" s="12">
        <v>0.65625</v>
      </c>
      <c r="M20" s="11">
        <v>1353.6666666666667</v>
      </c>
      <c r="N20" s="3">
        <v>0.75</v>
      </c>
      <c r="O20" s="3">
        <v>1337.5833333333333</v>
      </c>
      <c r="P20" s="12">
        <v>0.52777777777777779</v>
      </c>
      <c r="Q20" s="12">
        <v>0.22222222222222221</v>
      </c>
      <c r="R20" s="3">
        <v>0.8</v>
      </c>
      <c r="S20" s="3">
        <v>0.71666666666666667</v>
      </c>
      <c r="T20" s="3">
        <v>0.6166666666666667</v>
      </c>
      <c r="U20" s="3">
        <v>0.6</v>
      </c>
      <c r="V20" s="3"/>
      <c r="W20" s="3"/>
      <c r="AC20" s="51"/>
      <c r="AD20" s="51"/>
      <c r="AE20" s="51"/>
    </row>
    <row r="21" spans="1:31" ht="22.8" x14ac:dyDescent="0.25">
      <c r="A21" s="54">
        <v>19</v>
      </c>
      <c r="B21" s="54" t="s">
        <v>38</v>
      </c>
      <c r="C21" s="54">
        <v>2</v>
      </c>
      <c r="D21" s="54">
        <v>18</v>
      </c>
      <c r="E21" s="54">
        <v>118</v>
      </c>
      <c r="F21" s="54">
        <v>11</v>
      </c>
      <c r="G21" s="54">
        <v>28</v>
      </c>
      <c r="H21" s="54">
        <v>10</v>
      </c>
      <c r="I21" s="54">
        <v>38</v>
      </c>
      <c r="J21" s="13">
        <v>4.5</v>
      </c>
      <c r="K21" s="3">
        <v>4.33</v>
      </c>
      <c r="L21" s="12">
        <v>0.9375</v>
      </c>
      <c r="M21" s="11">
        <v>794.26666666666665</v>
      </c>
      <c r="N21" s="3">
        <v>0.96875</v>
      </c>
      <c r="O21" s="3">
        <v>622.77419354838707</v>
      </c>
      <c r="P21" s="12">
        <v>0.47222222222222221</v>
      </c>
      <c r="Q21" s="12">
        <v>0.66666666666666663</v>
      </c>
      <c r="R21" s="3">
        <v>0.96666666666666667</v>
      </c>
      <c r="S21" s="3">
        <v>0.98333333333333328</v>
      </c>
      <c r="T21" s="3">
        <v>0.91666666666666663</v>
      </c>
      <c r="U21" s="3">
        <v>0.8</v>
      </c>
      <c r="V21" s="3"/>
      <c r="W21" s="3"/>
      <c r="AC21" s="51"/>
      <c r="AD21" s="51"/>
      <c r="AE21" s="51"/>
    </row>
    <row r="22" spans="1:31" ht="22.8" x14ac:dyDescent="0.25">
      <c r="A22" s="54">
        <v>20</v>
      </c>
      <c r="B22" s="54" t="s">
        <v>39</v>
      </c>
      <c r="C22" s="54">
        <v>1</v>
      </c>
      <c r="D22" s="54">
        <v>19</v>
      </c>
      <c r="E22" s="54">
        <v>94</v>
      </c>
      <c r="F22" s="54">
        <v>8</v>
      </c>
      <c r="G22" s="54">
        <v>27</v>
      </c>
      <c r="H22" s="54">
        <v>13</v>
      </c>
      <c r="I22" s="54">
        <v>40</v>
      </c>
      <c r="J22" s="13">
        <v>3.75</v>
      </c>
      <c r="K22" s="3">
        <v>3.66</v>
      </c>
      <c r="L22" s="12">
        <v>0.96875</v>
      </c>
      <c r="M22" s="12">
        <v>943.70967741935488</v>
      </c>
      <c r="N22" s="3">
        <v>1</v>
      </c>
      <c r="O22" s="3">
        <v>824.90625</v>
      </c>
      <c r="P22" s="12">
        <v>0.83333333333333337</v>
      </c>
      <c r="Q22" s="12">
        <v>0.69444444444444442</v>
      </c>
      <c r="R22" s="3">
        <v>0.98333333333333328</v>
      </c>
      <c r="S22" s="3">
        <v>0.91666666666666663</v>
      </c>
      <c r="T22" s="3">
        <v>0.76666666666666672</v>
      </c>
      <c r="U22" s="3">
        <v>0.75</v>
      </c>
      <c r="V22" s="3"/>
      <c r="W22" s="3"/>
      <c r="AC22" s="51"/>
      <c r="AD22" s="51"/>
      <c r="AE22" s="51"/>
    </row>
    <row r="23" spans="1:31" ht="22.8" x14ac:dyDescent="0.25">
      <c r="A23" s="54">
        <v>21</v>
      </c>
      <c r="B23" s="54" t="s">
        <v>40</v>
      </c>
      <c r="C23" s="54">
        <v>3</v>
      </c>
      <c r="D23" s="54">
        <v>17</v>
      </c>
      <c r="E23" s="54">
        <v>119</v>
      </c>
      <c r="F23" s="54">
        <v>11</v>
      </c>
      <c r="G23" s="54">
        <v>27</v>
      </c>
      <c r="H23" s="54">
        <v>11</v>
      </c>
      <c r="I23" s="54">
        <v>38</v>
      </c>
      <c r="J23" s="13">
        <v>3.5</v>
      </c>
      <c r="K23" s="3">
        <v>2.0499999999999998</v>
      </c>
      <c r="L23" s="12">
        <v>0.9375</v>
      </c>
      <c r="M23" s="12">
        <v>983.9666666666667</v>
      </c>
      <c r="N23" s="3">
        <v>0.9375</v>
      </c>
      <c r="O23" s="3">
        <v>712.13333333333333</v>
      </c>
      <c r="P23" s="12">
        <v>0.53125</v>
      </c>
      <c r="Q23" s="12">
        <v>0.71875</v>
      </c>
      <c r="R23" s="3">
        <v>0.98333333333333328</v>
      </c>
      <c r="S23" s="3">
        <v>0.76666666666666672</v>
      </c>
      <c r="T23" s="3">
        <v>0.51666666666666672</v>
      </c>
      <c r="U23" s="3">
        <v>0.66666666666666663</v>
      </c>
      <c r="V23" s="3"/>
      <c r="W23" s="3"/>
      <c r="AC23" s="51"/>
      <c r="AD23" s="51"/>
      <c r="AE23" s="51"/>
    </row>
    <row r="24" spans="1:31" ht="22.8" x14ac:dyDescent="0.25">
      <c r="A24" s="54">
        <v>22</v>
      </c>
      <c r="B24" s="54" t="s">
        <v>41</v>
      </c>
      <c r="C24" s="54">
        <v>3</v>
      </c>
      <c r="D24" s="54">
        <v>20</v>
      </c>
      <c r="E24" s="54">
        <v>122</v>
      </c>
      <c r="F24" s="54">
        <v>9</v>
      </c>
      <c r="G24" s="54">
        <v>30</v>
      </c>
      <c r="H24" s="54">
        <v>11</v>
      </c>
      <c r="I24" s="54">
        <v>41</v>
      </c>
      <c r="J24" s="13">
        <v>4.5</v>
      </c>
      <c r="K24" s="3">
        <v>2</v>
      </c>
      <c r="L24" s="12">
        <v>0.96875</v>
      </c>
      <c r="M24" s="12">
        <v>1023.5483870967741</v>
      </c>
      <c r="N24" s="3">
        <v>0.84375</v>
      </c>
      <c r="O24" s="3">
        <v>983.2962962962963</v>
      </c>
      <c r="P24" s="12">
        <v>0.84375</v>
      </c>
      <c r="Q24" s="12">
        <v>0.25</v>
      </c>
      <c r="R24" s="3">
        <v>1</v>
      </c>
      <c r="S24" s="3">
        <v>0.8</v>
      </c>
      <c r="T24" s="3">
        <v>0.75</v>
      </c>
      <c r="U24" s="3">
        <v>0.73333333333333328</v>
      </c>
      <c r="V24" s="3"/>
      <c r="W24" s="3"/>
      <c r="AC24" s="51"/>
      <c r="AD24" s="51"/>
      <c r="AE24" s="51"/>
    </row>
    <row r="25" spans="1:31" s="18" customFormat="1" ht="22.8" x14ac:dyDescent="0.25">
      <c r="A25" s="15">
        <v>23</v>
      </c>
      <c r="B25" s="15" t="s">
        <v>42</v>
      </c>
      <c r="C25" s="15">
        <v>3</v>
      </c>
      <c r="D25" s="15">
        <v>19</v>
      </c>
      <c r="E25" s="15">
        <v>91</v>
      </c>
      <c r="F25" s="15">
        <v>8</v>
      </c>
      <c r="G25" s="15">
        <v>20</v>
      </c>
      <c r="H25" s="15">
        <v>3</v>
      </c>
      <c r="I25" s="15">
        <v>23</v>
      </c>
      <c r="J25" s="17">
        <v>3</v>
      </c>
      <c r="K25" s="19">
        <v>1.03</v>
      </c>
      <c r="L25" s="16">
        <v>0.76</v>
      </c>
      <c r="M25" s="16">
        <v>1180.0588235294117</v>
      </c>
      <c r="N25" s="19">
        <v>0.8</v>
      </c>
      <c r="O25" s="19">
        <v>1335.9166666666667</v>
      </c>
      <c r="P25" s="16">
        <v>0.25</v>
      </c>
      <c r="Q25" s="16">
        <v>0.1875</v>
      </c>
      <c r="R25" s="19">
        <v>0.8</v>
      </c>
      <c r="S25" s="19">
        <v>0.76666666666666672</v>
      </c>
      <c r="T25" s="19">
        <v>0.7</v>
      </c>
      <c r="U25" s="19">
        <v>0.65</v>
      </c>
      <c r="V25" s="19"/>
      <c r="W25" s="19"/>
      <c r="AC25" s="51"/>
      <c r="AD25" s="51"/>
      <c r="AE25" s="51"/>
    </row>
    <row r="26" spans="1:31" ht="22.8" x14ac:dyDescent="0.25">
      <c r="A26" s="54">
        <v>24</v>
      </c>
      <c r="B26" s="54" t="s">
        <v>43</v>
      </c>
      <c r="C26" s="54">
        <v>3</v>
      </c>
      <c r="D26" s="54">
        <v>19</v>
      </c>
      <c r="E26" s="54">
        <v>120</v>
      </c>
      <c r="F26" s="54">
        <v>10</v>
      </c>
      <c r="G26" s="54">
        <v>20</v>
      </c>
      <c r="H26" s="54">
        <v>7</v>
      </c>
      <c r="I26" s="54">
        <v>27</v>
      </c>
      <c r="J26" s="13">
        <v>4</v>
      </c>
      <c r="K26" s="3">
        <v>1.29</v>
      </c>
      <c r="L26" s="12">
        <v>0.81</v>
      </c>
      <c r="M26" s="11">
        <v>1179.8846153846155</v>
      </c>
      <c r="N26" s="3">
        <v>0.96875</v>
      </c>
      <c r="O26" s="3">
        <v>887.29032258064512</v>
      </c>
      <c r="P26" s="12">
        <v>0.21875</v>
      </c>
      <c r="Q26" s="12">
        <v>0.25</v>
      </c>
      <c r="R26" s="3">
        <v>0.8833333333333333</v>
      </c>
      <c r="S26" s="3">
        <v>0.68333333333333335</v>
      </c>
      <c r="T26" s="3">
        <v>0.73333333333333328</v>
      </c>
      <c r="U26" s="3">
        <v>0.73333333333333328</v>
      </c>
      <c r="V26" s="3"/>
      <c r="W26" s="3"/>
      <c r="AC26" s="51"/>
      <c r="AD26" s="51"/>
      <c r="AE26" s="51"/>
    </row>
    <row r="27" spans="1:31" ht="22.8" x14ac:dyDescent="0.25">
      <c r="A27" s="54">
        <v>25</v>
      </c>
      <c r="B27" s="54" t="s">
        <v>44</v>
      </c>
      <c r="C27" s="54">
        <v>3</v>
      </c>
      <c r="D27" s="54">
        <v>19</v>
      </c>
      <c r="E27" s="54">
        <v>118</v>
      </c>
      <c r="F27" s="54">
        <v>11</v>
      </c>
      <c r="G27" s="54">
        <v>26</v>
      </c>
      <c r="H27" s="54">
        <v>11</v>
      </c>
      <c r="I27" s="54">
        <v>37</v>
      </c>
      <c r="J27" s="13">
        <v>3.75</v>
      </c>
      <c r="K27" s="3">
        <v>2.21</v>
      </c>
      <c r="L27" s="12">
        <v>0.96875</v>
      </c>
      <c r="M27" s="11">
        <v>1240.8064516129032</v>
      </c>
      <c r="N27" s="3">
        <v>0.90625</v>
      </c>
      <c r="O27" s="3">
        <v>876.89655172413791</v>
      </c>
      <c r="P27" s="12">
        <v>0.1875</v>
      </c>
      <c r="Q27" s="12">
        <v>0.375</v>
      </c>
      <c r="R27" s="3">
        <v>0.93333333333333335</v>
      </c>
      <c r="S27" s="3">
        <v>0.83333333333333337</v>
      </c>
      <c r="T27" s="3">
        <v>0.65</v>
      </c>
      <c r="U27" s="3">
        <v>0.68333333333333335</v>
      </c>
      <c r="V27" s="3"/>
      <c r="W27" s="3"/>
      <c r="AC27" s="51"/>
      <c r="AD27" s="51"/>
      <c r="AE27" s="51"/>
    </row>
    <row r="28" spans="1:31" ht="22.8" x14ac:dyDescent="0.25">
      <c r="A28" s="54">
        <v>26</v>
      </c>
      <c r="B28" s="54" t="s">
        <v>45</v>
      </c>
      <c r="C28" s="54">
        <v>3</v>
      </c>
      <c r="D28" s="54">
        <v>20</v>
      </c>
      <c r="E28" s="54">
        <v>112</v>
      </c>
      <c r="F28" s="54">
        <v>9</v>
      </c>
      <c r="G28" s="54">
        <v>29</v>
      </c>
      <c r="H28" s="54">
        <v>14</v>
      </c>
      <c r="I28" s="54">
        <v>43</v>
      </c>
      <c r="J28" s="13">
        <v>4.5</v>
      </c>
      <c r="K28" s="3">
        <v>1.62</v>
      </c>
      <c r="L28" s="12">
        <v>0.9375</v>
      </c>
      <c r="M28" s="11">
        <v>939.2</v>
      </c>
      <c r="N28" s="3">
        <v>0.875</v>
      </c>
      <c r="O28" s="3">
        <v>750.10714285714289</v>
      </c>
      <c r="P28" s="12">
        <v>0.59375</v>
      </c>
      <c r="Q28" s="12">
        <v>0.46875</v>
      </c>
      <c r="R28" s="3">
        <v>0.8666666666666667</v>
      </c>
      <c r="S28" s="3">
        <v>0.7</v>
      </c>
      <c r="T28" s="3">
        <v>0.58333333333333337</v>
      </c>
      <c r="U28" s="3">
        <v>0.6166666666666667</v>
      </c>
      <c r="V28" s="3"/>
      <c r="W28" s="3"/>
      <c r="AC28" s="51"/>
      <c r="AD28" s="51"/>
      <c r="AE28" s="51"/>
    </row>
    <row r="29" spans="1:31" ht="22.8" x14ac:dyDescent="0.25">
      <c r="A29" s="54">
        <v>27</v>
      </c>
      <c r="B29" s="54" t="s">
        <v>46</v>
      </c>
      <c r="C29" s="54">
        <v>3</v>
      </c>
      <c r="D29" s="54">
        <v>19</v>
      </c>
      <c r="E29" s="54">
        <v>110</v>
      </c>
      <c r="F29" s="54">
        <v>9</v>
      </c>
      <c r="G29" s="54">
        <v>25</v>
      </c>
      <c r="H29" s="54">
        <v>6</v>
      </c>
      <c r="I29" s="54">
        <v>31</v>
      </c>
      <c r="J29" s="13">
        <v>5.25</v>
      </c>
      <c r="K29" s="3">
        <v>2.42</v>
      </c>
      <c r="L29" s="12">
        <v>0.9</v>
      </c>
      <c r="M29" s="11">
        <v>1114.8888888888889</v>
      </c>
      <c r="N29" s="3">
        <v>0.91</v>
      </c>
      <c r="O29" s="3">
        <v>954.642857142857</v>
      </c>
      <c r="P29" s="12">
        <v>0.375</v>
      </c>
      <c r="Q29" s="12">
        <v>0.25</v>
      </c>
      <c r="R29" s="3">
        <v>0.98333333333333328</v>
      </c>
      <c r="S29" s="3">
        <v>0.8666666666666667</v>
      </c>
      <c r="T29" s="3">
        <v>0.76666666666666672</v>
      </c>
      <c r="U29" s="3">
        <v>0.7</v>
      </c>
      <c r="V29" s="3"/>
      <c r="W29" s="3"/>
      <c r="AC29" s="51"/>
      <c r="AD29" s="51"/>
      <c r="AE29" s="51"/>
    </row>
    <row r="30" spans="1:31" ht="22.8" x14ac:dyDescent="0.25">
      <c r="A30" s="54">
        <v>29</v>
      </c>
      <c r="B30" s="54" t="s">
        <v>47</v>
      </c>
      <c r="C30" s="54">
        <v>3</v>
      </c>
      <c r="D30" s="54">
        <v>22</v>
      </c>
      <c r="E30" s="54">
        <v>116</v>
      </c>
      <c r="F30" s="54">
        <v>9</v>
      </c>
      <c r="G30" s="54">
        <v>25</v>
      </c>
      <c r="H30" s="54">
        <v>8</v>
      </c>
      <c r="I30" s="54">
        <v>33</v>
      </c>
      <c r="J30" s="13">
        <v>4.375</v>
      </c>
      <c r="K30" s="3">
        <v>1.55</v>
      </c>
      <c r="L30" s="12">
        <v>0.90625</v>
      </c>
      <c r="M30" s="11">
        <v>1178.5172413793102</v>
      </c>
      <c r="N30" s="3">
        <v>0.90625</v>
      </c>
      <c r="O30" s="3">
        <v>988.17241379310349</v>
      </c>
      <c r="P30" s="12">
        <v>0.40625</v>
      </c>
      <c r="Q30" s="12">
        <v>0.21875</v>
      </c>
      <c r="R30" s="3">
        <v>0.9</v>
      </c>
      <c r="S30" s="3">
        <v>0.73333333333333328</v>
      </c>
      <c r="T30" s="3">
        <v>0.68333333333333335</v>
      </c>
      <c r="U30" s="3">
        <v>0.66666666666666663</v>
      </c>
      <c r="V30" s="3"/>
      <c r="W30" s="3"/>
      <c r="AC30" s="51"/>
      <c r="AD30" s="51"/>
      <c r="AE30" s="51"/>
    </row>
    <row r="31" spans="1:31" ht="22.8" x14ac:dyDescent="0.25">
      <c r="A31" s="54">
        <v>30</v>
      </c>
      <c r="B31" s="54" t="s">
        <v>48</v>
      </c>
      <c r="C31" s="54">
        <v>3</v>
      </c>
      <c r="D31" s="54">
        <v>19</v>
      </c>
      <c r="E31" s="54">
        <v>106</v>
      </c>
      <c r="F31" s="53">
        <v>10</v>
      </c>
      <c r="G31" s="54">
        <v>27</v>
      </c>
      <c r="H31" s="54">
        <v>11</v>
      </c>
      <c r="I31" s="54">
        <v>38</v>
      </c>
      <c r="J31" s="13">
        <v>5</v>
      </c>
      <c r="K31" s="3">
        <v>2.06</v>
      </c>
      <c r="L31" s="12">
        <v>0.9375</v>
      </c>
      <c r="M31" s="11">
        <v>1070.0999999999999</v>
      </c>
      <c r="N31" s="3">
        <v>0.90625</v>
      </c>
      <c r="O31" s="3">
        <v>937.20689655172418</v>
      </c>
      <c r="P31" s="12">
        <v>0.75</v>
      </c>
      <c r="Q31" s="12">
        <v>0.59375</v>
      </c>
      <c r="R31" s="3">
        <v>0.96666666666666667</v>
      </c>
      <c r="S31" s="3">
        <v>0.8</v>
      </c>
      <c r="T31" s="3">
        <v>0.56666666666666665</v>
      </c>
      <c r="U31" s="3">
        <v>0.66666666666666663</v>
      </c>
      <c r="V31" s="3"/>
      <c r="W31" s="3"/>
      <c r="AC31" s="51"/>
      <c r="AD31" s="51"/>
      <c r="AE31" s="51"/>
    </row>
    <row r="32" spans="1:31" s="21" customFormat="1" ht="22.8" x14ac:dyDescent="0.25">
      <c r="A32" s="54">
        <v>31</v>
      </c>
      <c r="B32" s="54" t="s">
        <v>49</v>
      </c>
      <c r="C32" s="54">
        <v>3</v>
      </c>
      <c r="D32" s="54">
        <v>20</v>
      </c>
      <c r="E32" s="54">
        <v>123</v>
      </c>
      <c r="F32" s="54">
        <v>9</v>
      </c>
      <c r="G32" s="54">
        <v>30</v>
      </c>
      <c r="H32" s="54">
        <v>12</v>
      </c>
      <c r="I32" s="54">
        <v>42</v>
      </c>
      <c r="J32" s="13">
        <v>4.375</v>
      </c>
      <c r="K32" s="3">
        <v>3.09</v>
      </c>
      <c r="L32" s="12">
        <v>0.91</v>
      </c>
      <c r="M32" s="11">
        <v>1118.6206896551723</v>
      </c>
      <c r="N32" s="3">
        <v>1</v>
      </c>
      <c r="O32" s="3">
        <v>656.0625</v>
      </c>
      <c r="P32" s="12">
        <v>0.3125</v>
      </c>
      <c r="Q32" s="12">
        <v>0.375</v>
      </c>
      <c r="R32" s="3">
        <v>1</v>
      </c>
      <c r="S32" s="3">
        <v>0.8666666666666667</v>
      </c>
      <c r="T32" s="3">
        <v>0.71666666666666667</v>
      </c>
      <c r="U32" s="3">
        <v>0.68333333333333335</v>
      </c>
      <c r="V32" s="3"/>
      <c r="W32" s="3"/>
      <c r="AC32" s="51"/>
      <c r="AD32" s="51"/>
      <c r="AE32" s="51"/>
    </row>
    <row r="33" spans="16:28" ht="22.8" x14ac:dyDescent="0.25">
      <c r="P33" s="13"/>
      <c r="R33" s="3"/>
      <c r="V33" s="3"/>
      <c r="W33" s="3"/>
      <c r="Y33" s="3"/>
      <c r="Z33" s="3"/>
      <c r="AA33" s="3"/>
      <c r="AB33" s="3"/>
    </row>
    <row r="34" spans="16:28" ht="22.8" x14ac:dyDescent="0.25">
      <c r="V34" s="3"/>
      <c r="W34" s="3"/>
      <c r="Y34" s="3"/>
      <c r="Z34" s="3"/>
      <c r="AA34" s="3"/>
      <c r="AB34" s="3"/>
    </row>
    <row r="35" spans="16:28" ht="22.8" x14ac:dyDescent="0.25">
      <c r="W35" s="3"/>
      <c r="Y35" s="3"/>
      <c r="Z35" s="3"/>
      <c r="AA35" s="3"/>
      <c r="AB35" s="3"/>
    </row>
    <row r="36" spans="16:28" ht="22.8" x14ac:dyDescent="0.25">
      <c r="W36" s="3"/>
      <c r="Y36" s="3"/>
      <c r="Z36" s="3"/>
      <c r="AA36" s="3"/>
      <c r="AB36" s="3"/>
    </row>
  </sheetData>
  <mergeCells count="21">
    <mergeCell ref="P2:Q2"/>
    <mergeCell ref="V2:W2"/>
    <mergeCell ref="R1:R3"/>
    <mergeCell ref="S1:S3"/>
    <mergeCell ref="T1:T3"/>
    <mergeCell ref="U1:U3"/>
    <mergeCell ref="A1:A3"/>
    <mergeCell ref="B1:B3"/>
    <mergeCell ref="C1:C3"/>
    <mergeCell ref="D1:D3"/>
    <mergeCell ref="F1:J1"/>
    <mergeCell ref="E2:E3"/>
    <mergeCell ref="F2:F3"/>
    <mergeCell ref="G2:G3"/>
    <mergeCell ref="H2:H3"/>
    <mergeCell ref="I2:I3"/>
    <mergeCell ref="K1:O1"/>
    <mergeCell ref="K2:K3"/>
    <mergeCell ref="L2:M2"/>
    <mergeCell ref="N2:O2"/>
    <mergeCell ref="J2:J3"/>
  </mergeCells>
  <phoneticPr fontId="2" type="noConversion"/>
  <dataValidations count="1">
    <dataValidation allowBlank="1" showInputMessage="1" showErrorMessage="1" sqref="F4:F22" xr:uid="{00000000-0002-0000-04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2"/>
  <sheetViews>
    <sheetView topLeftCell="F37" zoomScale="25" zoomScaleNormal="25" workbookViewId="0">
      <selection activeCell="R68" sqref="R68:W101"/>
    </sheetView>
  </sheetViews>
  <sheetFormatPr defaultColWidth="9" defaultRowHeight="13.8" x14ac:dyDescent="0.25"/>
  <cols>
    <col min="1" max="1" width="9" style="49"/>
    <col min="2" max="2" width="22.88671875" style="38" customWidth="1"/>
    <col min="3" max="3" width="21.77734375" style="38" customWidth="1"/>
    <col min="4" max="5" width="12.44140625" style="38" bestFit="1" customWidth="1"/>
    <col min="6" max="6" width="16.44140625" style="38" customWidth="1"/>
    <col min="7" max="7" width="25.6640625" style="50" customWidth="1"/>
    <col min="8" max="8" width="14" style="29" customWidth="1"/>
    <col min="9" max="9" width="20" style="29" customWidth="1"/>
    <col min="10" max="10" width="12" style="33" customWidth="1"/>
    <col min="11" max="11" width="16" style="26" customWidth="1"/>
    <col min="12" max="12" width="12.109375" style="29" customWidth="1"/>
    <col min="13" max="13" width="25.6640625" style="29" customWidth="1"/>
    <col min="14" max="14" width="12.88671875" style="33" customWidth="1"/>
    <col min="15" max="16" width="14" style="33" customWidth="1"/>
    <col min="17" max="17" width="13.44140625" style="33" customWidth="1"/>
    <col min="18" max="18" width="9" style="33"/>
    <col min="19" max="19" width="19.77734375" style="33" customWidth="1"/>
    <col min="20" max="20" width="12.6640625" style="92" bestFit="1" customWidth="1"/>
    <col min="21" max="35" width="20.6640625" style="29" customWidth="1"/>
    <col min="36" max="16384" width="9" style="29"/>
  </cols>
  <sheetData>
    <row r="1" spans="1:35" ht="27.75" customHeight="1" x14ac:dyDescent="0.25">
      <c r="A1" s="56" t="s">
        <v>114</v>
      </c>
      <c r="B1" s="58" t="s">
        <v>55</v>
      </c>
      <c r="C1" s="58" t="s">
        <v>56</v>
      </c>
      <c r="D1" s="58" t="s">
        <v>57</v>
      </c>
      <c r="E1" s="58" t="s">
        <v>58</v>
      </c>
      <c r="F1" s="58" t="s">
        <v>59</v>
      </c>
      <c r="G1" s="58" t="s">
        <v>60</v>
      </c>
      <c r="H1" s="58" t="s">
        <v>61</v>
      </c>
      <c r="I1" s="58" t="s">
        <v>62</v>
      </c>
      <c r="J1" s="58" t="s">
        <v>63</v>
      </c>
      <c r="K1" s="58" t="s">
        <v>64</v>
      </c>
      <c r="L1" s="58" t="s">
        <v>65</v>
      </c>
      <c r="M1" s="58" t="s">
        <v>66</v>
      </c>
      <c r="N1" s="58" t="s">
        <v>67</v>
      </c>
      <c r="O1" s="58" t="s">
        <v>68</v>
      </c>
      <c r="P1" s="58" t="s">
        <v>69</v>
      </c>
      <c r="Q1" s="58" t="s">
        <v>70</v>
      </c>
      <c r="T1" s="92" t="s">
        <v>55</v>
      </c>
      <c r="U1" s="92" t="s">
        <v>56</v>
      </c>
      <c r="V1" s="92" t="s">
        <v>57</v>
      </c>
      <c r="W1" s="92" t="s">
        <v>58</v>
      </c>
      <c r="X1" s="92" t="s">
        <v>59</v>
      </c>
      <c r="Y1" s="92" t="s">
        <v>60</v>
      </c>
      <c r="Z1" s="92" t="s">
        <v>61</v>
      </c>
      <c r="AA1" s="92" t="s">
        <v>62</v>
      </c>
      <c r="AB1" s="92" t="s">
        <v>63</v>
      </c>
      <c r="AC1" s="92" t="s">
        <v>64</v>
      </c>
      <c r="AD1" s="92" t="s">
        <v>65</v>
      </c>
      <c r="AE1" s="92" t="s">
        <v>66</v>
      </c>
      <c r="AF1" s="92" t="s">
        <v>67</v>
      </c>
      <c r="AG1" s="92" t="s">
        <v>68</v>
      </c>
      <c r="AH1" s="92" t="s">
        <v>69</v>
      </c>
      <c r="AI1" s="92" t="s">
        <v>70</v>
      </c>
    </row>
    <row r="2" spans="1:35" ht="22.8" x14ac:dyDescent="0.25">
      <c r="A2" s="56" t="s">
        <v>112</v>
      </c>
      <c r="B2" s="58">
        <v>6.25E-2</v>
      </c>
      <c r="C2" s="58">
        <v>6.25E-2</v>
      </c>
      <c r="D2" s="58">
        <v>6.25E-2</v>
      </c>
      <c r="E2" s="58">
        <v>6.25E-2</v>
      </c>
      <c r="F2" s="58">
        <v>6.25E-2</v>
      </c>
      <c r="G2" s="58">
        <v>6.25E-2</v>
      </c>
      <c r="H2" s="58">
        <v>6.25E-2</v>
      </c>
      <c r="I2" s="58">
        <v>6.25E-2</v>
      </c>
      <c r="J2" s="58">
        <v>6.25E-2</v>
      </c>
      <c r="K2" s="58">
        <v>6.25E-2</v>
      </c>
      <c r="L2" s="58">
        <v>6.25E-2</v>
      </c>
      <c r="M2" s="58">
        <v>6.25E-2</v>
      </c>
      <c r="N2" s="58">
        <v>6.25E-2</v>
      </c>
      <c r="O2" s="58">
        <v>6.25E-2</v>
      </c>
      <c r="P2" s="58">
        <v>6.25E-2</v>
      </c>
      <c r="Q2" s="58">
        <v>6.25E-2</v>
      </c>
      <c r="R2" s="64"/>
      <c r="S2" s="57" t="s">
        <v>113</v>
      </c>
      <c r="T2" s="93"/>
    </row>
    <row r="3" spans="1:35" ht="22.8" x14ac:dyDescent="0.25">
      <c r="A3" s="34">
        <v>1</v>
      </c>
      <c r="B3" s="75">
        <v>10</v>
      </c>
      <c r="C3" s="76">
        <v>26</v>
      </c>
      <c r="D3" s="76">
        <v>8</v>
      </c>
      <c r="E3" s="76">
        <v>34</v>
      </c>
      <c r="F3" s="77">
        <v>3.75</v>
      </c>
      <c r="G3" s="78">
        <v>1.96</v>
      </c>
      <c r="H3" s="78">
        <v>0.84375</v>
      </c>
      <c r="I3" s="78">
        <v>8.2936568883428059</v>
      </c>
      <c r="J3" s="77">
        <v>0.96875</v>
      </c>
      <c r="K3" s="77">
        <v>10.932430526167302</v>
      </c>
      <c r="L3" s="78">
        <v>0.41666666666666669</v>
      </c>
      <c r="M3" s="78">
        <v>0</v>
      </c>
      <c r="N3" s="77">
        <v>0.98333333333333339</v>
      </c>
      <c r="O3" s="77">
        <v>0.94999999999999984</v>
      </c>
      <c r="P3" s="77">
        <v>0.91666666666666663</v>
      </c>
      <c r="Q3" s="79">
        <v>0.71666666666666667</v>
      </c>
      <c r="R3" s="57"/>
      <c r="S3" s="57"/>
      <c r="T3" s="94">
        <f>B$2*B3/SQRT(SUMSQ(B$3:B$31))</f>
        <v>1.1983827950740163E-2</v>
      </c>
      <c r="U3" s="94">
        <f t="shared" ref="U3:AI18" si="0">C$2*C3/SQRT(SUMSQ(C$3:C$31))</f>
        <v>1.1361414190774513E-2</v>
      </c>
      <c r="V3" s="94">
        <f t="shared" si="0"/>
        <v>7.2380201337680404E-3</v>
      </c>
      <c r="W3" s="94">
        <f t="shared" si="0"/>
        <v>1.0069054775607399E-2</v>
      </c>
      <c r="X3" s="94">
        <f t="shared" si="0"/>
        <v>1.0691443517819879E-2</v>
      </c>
      <c r="Y3" s="94">
        <f t="shared" si="0"/>
        <v>9.797802356487988E-3</v>
      </c>
      <c r="Z3" s="94">
        <f t="shared" si="0"/>
        <v>1.1080931834698837E-2</v>
      </c>
      <c r="AA3" s="94">
        <f t="shared" si="0"/>
        <v>1.0772450516647296E-2</v>
      </c>
      <c r="AB3" s="94">
        <f t="shared" si="0"/>
        <v>1.2717145385050713E-2</v>
      </c>
      <c r="AC3" s="94">
        <f t="shared" si="0"/>
        <v>1.100081392154127E-2</v>
      </c>
      <c r="AD3" s="94">
        <f t="shared" si="0"/>
        <v>9.464116080645962E-3</v>
      </c>
      <c r="AE3" s="94">
        <f t="shared" si="0"/>
        <v>0</v>
      </c>
      <c r="AF3" s="94">
        <f t="shared" si="0"/>
        <v>1.2326848390179909E-2</v>
      </c>
      <c r="AG3" s="94">
        <f t="shared" si="0"/>
        <v>1.4062037440586688E-2</v>
      </c>
      <c r="AH3" s="94">
        <f t="shared" si="0"/>
        <v>1.4848846728920798E-2</v>
      </c>
      <c r="AI3" s="94">
        <f t="shared" si="0"/>
        <v>1.178705396005328E-2</v>
      </c>
    </row>
    <row r="4" spans="1:35" ht="22.8" x14ac:dyDescent="0.25">
      <c r="A4" s="34">
        <v>2</v>
      </c>
      <c r="B4" s="80">
        <v>11</v>
      </c>
      <c r="C4" s="56">
        <v>26</v>
      </c>
      <c r="D4" s="56">
        <v>15</v>
      </c>
      <c r="E4" s="56">
        <v>41</v>
      </c>
      <c r="F4" s="81">
        <v>3.75</v>
      </c>
      <c r="G4" s="37">
        <v>1.8888888888888888</v>
      </c>
      <c r="H4" s="37">
        <v>0.75</v>
      </c>
      <c r="I4" s="37">
        <v>8.3614953140786685</v>
      </c>
      <c r="J4" s="81">
        <v>0.90625</v>
      </c>
      <c r="K4" s="81">
        <v>13.443975708126652</v>
      </c>
      <c r="L4" s="37">
        <v>0.47222222222222221</v>
      </c>
      <c r="M4" s="37">
        <v>0.22222222222222221</v>
      </c>
      <c r="N4" s="81">
        <v>0.98333333333333339</v>
      </c>
      <c r="O4" s="81">
        <v>0.70000000000000007</v>
      </c>
      <c r="P4" s="81">
        <v>0.81666666666666676</v>
      </c>
      <c r="Q4" s="82">
        <v>0.78333333333333333</v>
      </c>
      <c r="R4" s="57"/>
      <c r="S4" s="57"/>
      <c r="T4" s="94">
        <f t="shared" ref="T4:AI31" si="1">B$2*B4/SQRT(SUMSQ(B$3:B$31))</f>
        <v>1.3182210745814179E-2</v>
      </c>
      <c r="U4" s="94">
        <f t="shared" si="0"/>
        <v>1.1361414190774513E-2</v>
      </c>
      <c r="V4" s="94">
        <f t="shared" si="0"/>
        <v>1.3571287750815076E-2</v>
      </c>
      <c r="W4" s="94">
        <f t="shared" si="0"/>
        <v>1.214209546470304E-2</v>
      </c>
      <c r="X4" s="94">
        <f t="shared" si="0"/>
        <v>1.0691443517819879E-2</v>
      </c>
      <c r="Y4" s="94">
        <f t="shared" si="0"/>
        <v>9.4423265340303746E-3</v>
      </c>
      <c r="Z4" s="94">
        <f t="shared" si="0"/>
        <v>9.8497171863989666E-3</v>
      </c>
      <c r="AA4" s="94">
        <f t="shared" si="0"/>
        <v>1.0860564372116044E-2</v>
      </c>
      <c r="AB4" s="94">
        <f t="shared" si="0"/>
        <v>1.1896684392466796E-2</v>
      </c>
      <c r="AC4" s="94">
        <f t="shared" si="0"/>
        <v>1.3528069058095478E-2</v>
      </c>
      <c r="AD4" s="94">
        <f t="shared" si="0"/>
        <v>1.0725998224732091E-2</v>
      </c>
      <c r="AE4" s="94">
        <f t="shared" si="0"/>
        <v>8.1922504785451409E-3</v>
      </c>
      <c r="AF4" s="94">
        <f t="shared" si="0"/>
        <v>1.2326848390179909E-2</v>
      </c>
      <c r="AG4" s="94">
        <f t="shared" si="0"/>
        <v>1.0361501272011247E-2</v>
      </c>
      <c r="AH4" s="94">
        <f t="shared" si="0"/>
        <v>1.3228972540311258E-2</v>
      </c>
      <c r="AI4" s="94">
        <f t="shared" si="0"/>
        <v>1.2883524095872191E-2</v>
      </c>
    </row>
    <row r="5" spans="1:35" ht="22.8" x14ac:dyDescent="0.25">
      <c r="A5" s="34">
        <v>3</v>
      </c>
      <c r="B5" s="80">
        <v>13</v>
      </c>
      <c r="C5" s="56">
        <v>27</v>
      </c>
      <c r="D5" s="56">
        <v>15</v>
      </c>
      <c r="E5" s="56">
        <v>42</v>
      </c>
      <c r="F5" s="81">
        <v>3.75</v>
      </c>
      <c r="G5" s="37">
        <v>3.9871794871794872</v>
      </c>
      <c r="H5" s="37">
        <v>1</v>
      </c>
      <c r="I5" s="37">
        <v>8.2644628099173545</v>
      </c>
      <c r="J5" s="81">
        <v>0.9375</v>
      </c>
      <c r="K5" s="81">
        <v>11.631513647642679</v>
      </c>
      <c r="L5" s="37">
        <v>0.5</v>
      </c>
      <c r="M5" s="37">
        <v>0.19444444444444445</v>
      </c>
      <c r="N5" s="81">
        <v>1</v>
      </c>
      <c r="O5" s="81">
        <v>0.78333333333333333</v>
      </c>
      <c r="P5" s="81">
        <v>0.8666666666666667</v>
      </c>
      <c r="Q5" s="82">
        <v>0.75</v>
      </c>
      <c r="R5" s="57"/>
      <c r="S5" s="57"/>
      <c r="T5" s="94">
        <f t="shared" si="1"/>
        <v>1.5578976335962211E-2</v>
      </c>
      <c r="U5" s="94">
        <f t="shared" si="0"/>
        <v>1.1798391659650456E-2</v>
      </c>
      <c r="V5" s="94">
        <f t="shared" si="0"/>
        <v>1.3571287750815076E-2</v>
      </c>
      <c r="W5" s="94">
        <f t="shared" si="0"/>
        <v>1.2438244134573846E-2</v>
      </c>
      <c r="X5" s="94">
        <f t="shared" si="0"/>
        <v>1.0691443517819879E-2</v>
      </c>
      <c r="Y5" s="94">
        <f t="shared" si="0"/>
        <v>1.993142682409579E-2</v>
      </c>
      <c r="Z5" s="94">
        <f t="shared" si="0"/>
        <v>1.3132956248531955E-2</v>
      </c>
      <c r="AA5" s="94">
        <f t="shared" si="0"/>
        <v>1.07345309632523E-2</v>
      </c>
      <c r="AB5" s="94">
        <f t="shared" si="0"/>
        <v>1.2306914888758754E-2</v>
      </c>
      <c r="AC5" s="94">
        <f t="shared" si="0"/>
        <v>1.1704269874600685E-2</v>
      </c>
      <c r="AD5" s="94">
        <f t="shared" si="0"/>
        <v>1.1356939296775155E-2</v>
      </c>
      <c r="AE5" s="94">
        <f t="shared" si="0"/>
        <v>7.1682191687269985E-3</v>
      </c>
      <c r="AF5" s="94">
        <f t="shared" si="0"/>
        <v>1.2535778023911771E-2</v>
      </c>
      <c r="AG5" s="94">
        <f t="shared" si="0"/>
        <v>1.1595013328203061E-2</v>
      </c>
      <c r="AH5" s="94">
        <f t="shared" si="0"/>
        <v>1.4038909634616029E-2</v>
      </c>
      <c r="AI5" s="94">
        <f t="shared" si="0"/>
        <v>1.2335289027962736E-2</v>
      </c>
    </row>
    <row r="6" spans="1:35" ht="22.8" x14ac:dyDescent="0.25">
      <c r="A6" s="34">
        <v>4</v>
      </c>
      <c r="B6" s="80">
        <v>9</v>
      </c>
      <c r="C6" s="56">
        <v>28</v>
      </c>
      <c r="D6" s="56">
        <v>13</v>
      </c>
      <c r="E6" s="56">
        <v>41</v>
      </c>
      <c r="F6" s="81">
        <v>4.375</v>
      </c>
      <c r="G6" s="37">
        <v>0.92</v>
      </c>
      <c r="H6" s="37">
        <v>0.90625</v>
      </c>
      <c r="I6" s="37">
        <v>9.6144282730497626</v>
      </c>
      <c r="J6" s="81">
        <v>0.75</v>
      </c>
      <c r="K6" s="81">
        <v>12.211876049458098</v>
      </c>
      <c r="L6" s="37">
        <v>0.3611111111111111</v>
      </c>
      <c r="M6" s="37">
        <v>0.22222222222222221</v>
      </c>
      <c r="N6" s="81">
        <v>0.81666666666666676</v>
      </c>
      <c r="O6" s="81">
        <v>0.70000000000000007</v>
      </c>
      <c r="P6" s="81">
        <v>0.70000000000000007</v>
      </c>
      <c r="Q6" s="82">
        <v>0.69999999999999984</v>
      </c>
      <c r="R6" s="57"/>
      <c r="S6" s="57"/>
      <c r="T6" s="94">
        <f t="shared" si="1"/>
        <v>1.0785445155666146E-2</v>
      </c>
      <c r="U6" s="94">
        <f t="shared" si="0"/>
        <v>1.2235369128526399E-2</v>
      </c>
      <c r="V6" s="94">
        <f t="shared" si="0"/>
        <v>1.1761782717373066E-2</v>
      </c>
      <c r="W6" s="94">
        <f t="shared" si="0"/>
        <v>1.214209546470304E-2</v>
      </c>
      <c r="X6" s="94">
        <f t="shared" si="0"/>
        <v>1.247335077078986E-2</v>
      </c>
      <c r="Y6" s="94">
        <f t="shared" si="0"/>
        <v>4.5989684530453826E-3</v>
      </c>
      <c r="Z6" s="94">
        <f t="shared" si="0"/>
        <v>1.1901741600232085E-2</v>
      </c>
      <c r="AA6" s="94">
        <f t="shared" si="0"/>
        <v>1.2487971736913543E-2</v>
      </c>
      <c r="AB6" s="94">
        <f t="shared" si="0"/>
        <v>9.8455319110070036E-3</v>
      </c>
      <c r="AC6" s="94">
        <f t="shared" si="0"/>
        <v>1.2288262498578371E-2</v>
      </c>
      <c r="AD6" s="94">
        <f t="shared" si="0"/>
        <v>8.2022339365598329E-3</v>
      </c>
      <c r="AE6" s="94">
        <f t="shared" si="0"/>
        <v>8.1922504785451409E-3</v>
      </c>
      <c r="AF6" s="94">
        <f t="shared" si="0"/>
        <v>1.023755205286128E-2</v>
      </c>
      <c r="AG6" s="94">
        <f t="shared" si="0"/>
        <v>1.0361501272011247E-2</v>
      </c>
      <c r="AH6" s="94">
        <f t="shared" si="0"/>
        <v>1.1339119320266792E-2</v>
      </c>
      <c r="AI6" s="94">
        <f t="shared" si="0"/>
        <v>1.151293642609855E-2</v>
      </c>
    </row>
    <row r="7" spans="1:35" ht="22.8" x14ac:dyDescent="0.25">
      <c r="A7" s="34">
        <v>5</v>
      </c>
      <c r="B7" s="80">
        <v>12</v>
      </c>
      <c r="C7" s="56">
        <v>26</v>
      </c>
      <c r="D7" s="56">
        <v>15</v>
      </c>
      <c r="E7" s="56">
        <v>41</v>
      </c>
      <c r="F7" s="81">
        <v>4.5</v>
      </c>
      <c r="G7" s="37">
        <v>1.74</v>
      </c>
      <c r="H7" s="37">
        <v>0.84375</v>
      </c>
      <c r="I7" s="37">
        <v>13.603385731559856</v>
      </c>
      <c r="J7" s="81">
        <v>0.9375</v>
      </c>
      <c r="K7" s="81">
        <v>20.837674515524068</v>
      </c>
      <c r="L7" s="37">
        <v>0.69444444444444442</v>
      </c>
      <c r="M7" s="37">
        <v>0.63888888888888884</v>
      </c>
      <c r="N7" s="81">
        <v>0.95</v>
      </c>
      <c r="O7" s="81">
        <v>0.8</v>
      </c>
      <c r="P7" s="81">
        <v>0.78333333333333333</v>
      </c>
      <c r="Q7" s="82">
        <v>0.71666666666666667</v>
      </c>
      <c r="R7" s="57"/>
      <c r="S7" s="57"/>
      <c r="T7" s="94">
        <f t="shared" si="1"/>
        <v>1.4380593540888194E-2</v>
      </c>
      <c r="U7" s="94">
        <f t="shared" si="0"/>
        <v>1.1361414190774513E-2</v>
      </c>
      <c r="V7" s="94">
        <f t="shared" si="0"/>
        <v>1.3571287750815076E-2</v>
      </c>
      <c r="W7" s="94">
        <f t="shared" si="0"/>
        <v>1.214209546470304E-2</v>
      </c>
      <c r="X7" s="94">
        <f t="shared" si="0"/>
        <v>1.2829732221383856E-2</v>
      </c>
      <c r="Y7" s="94">
        <f t="shared" si="0"/>
        <v>8.6980490307597448E-3</v>
      </c>
      <c r="Z7" s="94">
        <f t="shared" si="0"/>
        <v>1.1080931834698837E-2</v>
      </c>
      <c r="AA7" s="94">
        <f t="shared" si="0"/>
        <v>1.7669141806199752E-2</v>
      </c>
      <c r="AB7" s="94">
        <f t="shared" si="0"/>
        <v>1.2306914888758754E-2</v>
      </c>
      <c r="AC7" s="94">
        <f t="shared" si="0"/>
        <v>2.0968016156539621E-2</v>
      </c>
      <c r="AD7" s="94">
        <f t="shared" si="0"/>
        <v>1.5773526801076604E-2</v>
      </c>
      <c r="AE7" s="94">
        <f t="shared" si="0"/>
        <v>2.3552720125817279E-2</v>
      </c>
      <c r="AF7" s="94">
        <f t="shared" si="0"/>
        <v>1.1908989122716181E-2</v>
      </c>
      <c r="AG7" s="94">
        <f t="shared" si="0"/>
        <v>1.1841715739441424E-2</v>
      </c>
      <c r="AH7" s="94">
        <f t="shared" si="0"/>
        <v>1.268901447744141E-2</v>
      </c>
      <c r="AI7" s="94">
        <f t="shared" si="0"/>
        <v>1.178705396005328E-2</v>
      </c>
    </row>
    <row r="8" spans="1:35" ht="22.8" x14ac:dyDescent="0.25">
      <c r="A8" s="34">
        <v>6</v>
      </c>
      <c r="B8" s="80">
        <v>8</v>
      </c>
      <c r="C8" s="56">
        <v>26</v>
      </c>
      <c r="D8" s="56">
        <v>14</v>
      </c>
      <c r="E8" s="56">
        <v>40</v>
      </c>
      <c r="F8" s="81">
        <v>4</v>
      </c>
      <c r="G8" s="37">
        <v>1.77</v>
      </c>
      <c r="H8" s="37">
        <v>0.875</v>
      </c>
      <c r="I8" s="37">
        <v>8.0344332855093263</v>
      </c>
      <c r="J8" s="81">
        <v>0.90625</v>
      </c>
      <c r="K8" s="81">
        <v>8.985561132800397</v>
      </c>
      <c r="L8" s="37">
        <v>0.72222222222222221</v>
      </c>
      <c r="M8" s="37">
        <v>0.52777777777777779</v>
      </c>
      <c r="N8" s="81">
        <v>0.95</v>
      </c>
      <c r="O8" s="81">
        <v>0.8</v>
      </c>
      <c r="P8" s="81">
        <v>0.68333333333333335</v>
      </c>
      <c r="Q8" s="82">
        <v>0.73333333333333328</v>
      </c>
      <c r="R8" s="57"/>
      <c r="S8" s="57"/>
      <c r="T8" s="94">
        <f t="shared" si="1"/>
        <v>9.5870623605921294E-3</v>
      </c>
      <c r="U8" s="94">
        <f t="shared" si="0"/>
        <v>1.1361414190774513E-2</v>
      </c>
      <c r="V8" s="94">
        <f t="shared" si="0"/>
        <v>1.266653523409407E-2</v>
      </c>
      <c r="W8" s="94">
        <f t="shared" si="0"/>
        <v>1.1845946794832234E-2</v>
      </c>
      <c r="X8" s="94">
        <f t="shared" si="0"/>
        <v>1.1404206419007872E-2</v>
      </c>
      <c r="Y8" s="94">
        <f t="shared" si="0"/>
        <v>8.8480153933590509E-3</v>
      </c>
      <c r="Z8" s="94">
        <f t="shared" si="0"/>
        <v>1.149133671746546E-2</v>
      </c>
      <c r="AA8" s="94">
        <f t="shared" si="0"/>
        <v>1.0435750617933658E-2</v>
      </c>
      <c r="AB8" s="94">
        <f t="shared" si="0"/>
        <v>1.1896684392466796E-2</v>
      </c>
      <c r="AC8" s="94">
        <f t="shared" si="0"/>
        <v>9.0417666744803116E-3</v>
      </c>
      <c r="AD8" s="94">
        <f t="shared" si="0"/>
        <v>1.6404467873119666E-2</v>
      </c>
      <c r="AE8" s="94">
        <f t="shared" si="0"/>
        <v>1.945659488654471E-2</v>
      </c>
      <c r="AF8" s="94">
        <f t="shared" si="0"/>
        <v>1.1908989122716181E-2</v>
      </c>
      <c r="AG8" s="94">
        <f t="shared" si="0"/>
        <v>1.1841715739441424E-2</v>
      </c>
      <c r="AH8" s="94">
        <f t="shared" si="0"/>
        <v>1.1069140288831868E-2</v>
      </c>
      <c r="AI8" s="94">
        <f t="shared" si="0"/>
        <v>1.2061171494008007E-2</v>
      </c>
    </row>
    <row r="9" spans="1:35" ht="22.8" x14ac:dyDescent="0.25">
      <c r="A9" s="34">
        <v>7</v>
      </c>
      <c r="B9" s="80">
        <v>8</v>
      </c>
      <c r="C9" s="56">
        <v>27</v>
      </c>
      <c r="D9" s="56">
        <v>12</v>
      </c>
      <c r="E9" s="56">
        <v>39</v>
      </c>
      <c r="F9" s="81">
        <v>3.75</v>
      </c>
      <c r="G9" s="37">
        <v>2.2799999999999998</v>
      </c>
      <c r="H9" s="37">
        <v>0.90625</v>
      </c>
      <c r="I9" s="37">
        <v>9.3702542893146781</v>
      </c>
      <c r="J9" s="81">
        <v>0.875</v>
      </c>
      <c r="K9" s="81">
        <v>9.3642353098558573</v>
      </c>
      <c r="L9" s="37">
        <v>0.47222222222222221</v>
      </c>
      <c r="M9" s="37">
        <v>0.22222222222222221</v>
      </c>
      <c r="N9" s="81">
        <v>0.98333333333333328</v>
      </c>
      <c r="O9" s="81">
        <v>0.81666666666666665</v>
      </c>
      <c r="P9" s="81">
        <v>0.7</v>
      </c>
      <c r="Q9" s="82">
        <v>0.71666666666666667</v>
      </c>
      <c r="R9" s="57"/>
      <c r="S9" s="57"/>
      <c r="T9" s="94">
        <f t="shared" si="1"/>
        <v>9.5870623605921294E-3</v>
      </c>
      <c r="U9" s="94">
        <f t="shared" si="0"/>
        <v>1.1798391659650456E-2</v>
      </c>
      <c r="V9" s="94">
        <f t="shared" si="0"/>
        <v>1.0857030200652061E-2</v>
      </c>
      <c r="W9" s="94">
        <f t="shared" si="0"/>
        <v>1.1549798124961428E-2</v>
      </c>
      <c r="X9" s="94">
        <f t="shared" si="0"/>
        <v>1.0691443517819879E-2</v>
      </c>
      <c r="Y9" s="94">
        <f t="shared" si="0"/>
        <v>1.1397443557547252E-2</v>
      </c>
      <c r="Z9" s="94">
        <f t="shared" si="0"/>
        <v>1.1901741600232085E-2</v>
      </c>
      <c r="AA9" s="94">
        <f t="shared" si="0"/>
        <v>1.2170819461065727E-2</v>
      </c>
      <c r="AB9" s="94">
        <f t="shared" si="0"/>
        <v>1.1486453896174838E-2</v>
      </c>
      <c r="AC9" s="94">
        <f t="shared" si="0"/>
        <v>9.4228094946207201E-3</v>
      </c>
      <c r="AD9" s="94">
        <f t="shared" si="0"/>
        <v>1.0725998224732091E-2</v>
      </c>
      <c r="AE9" s="94">
        <f t="shared" si="0"/>
        <v>8.1922504785451409E-3</v>
      </c>
      <c r="AF9" s="94">
        <f t="shared" si="0"/>
        <v>1.2326848390179907E-2</v>
      </c>
      <c r="AG9" s="94">
        <f t="shared" si="0"/>
        <v>1.2088418150679786E-2</v>
      </c>
      <c r="AH9" s="94">
        <f t="shared" si="0"/>
        <v>1.133911932026679E-2</v>
      </c>
      <c r="AI9" s="94">
        <f t="shared" si="0"/>
        <v>1.178705396005328E-2</v>
      </c>
    </row>
    <row r="10" spans="1:35" ht="22.8" x14ac:dyDescent="0.25">
      <c r="A10" s="34">
        <v>9</v>
      </c>
      <c r="B10" s="80">
        <v>10</v>
      </c>
      <c r="C10" s="56">
        <v>27</v>
      </c>
      <c r="D10" s="56">
        <v>18</v>
      </c>
      <c r="E10" s="56">
        <v>45</v>
      </c>
      <c r="F10" s="81">
        <v>5</v>
      </c>
      <c r="G10" s="37">
        <v>2.44</v>
      </c>
      <c r="H10" s="37">
        <v>1</v>
      </c>
      <c r="I10" s="37">
        <v>8.9854828293039066</v>
      </c>
      <c r="J10" s="81">
        <v>0.875</v>
      </c>
      <c r="K10" s="81">
        <v>11.517893870835048</v>
      </c>
      <c r="L10" s="37">
        <v>0.25</v>
      </c>
      <c r="M10" s="37">
        <v>0.1111111111111111</v>
      </c>
      <c r="N10" s="81">
        <v>1</v>
      </c>
      <c r="O10" s="81">
        <v>0.85</v>
      </c>
      <c r="P10" s="81">
        <v>0.71666666666666667</v>
      </c>
      <c r="Q10" s="82">
        <v>0.78333333333333333</v>
      </c>
      <c r="R10" s="57"/>
      <c r="S10" s="57"/>
      <c r="T10" s="94">
        <f t="shared" si="1"/>
        <v>1.1983827950740163E-2</v>
      </c>
      <c r="U10" s="94">
        <f t="shared" si="0"/>
        <v>1.1798391659650456E-2</v>
      </c>
      <c r="V10" s="94">
        <f t="shared" si="0"/>
        <v>1.6285545300978092E-2</v>
      </c>
      <c r="W10" s="94">
        <f t="shared" si="0"/>
        <v>1.3326690144186264E-2</v>
      </c>
      <c r="X10" s="94">
        <f t="shared" si="0"/>
        <v>1.4255258023759839E-2</v>
      </c>
      <c r="Y10" s="94">
        <f t="shared" si="0"/>
        <v>1.2197264158076884E-2</v>
      </c>
      <c r="Z10" s="94">
        <f t="shared" si="0"/>
        <v>1.3132956248531955E-2</v>
      </c>
      <c r="AA10" s="94">
        <f t="shared" si="0"/>
        <v>1.1671048181763096E-2</v>
      </c>
      <c r="AB10" s="94">
        <f t="shared" si="0"/>
        <v>1.1486453896174838E-2</v>
      </c>
      <c r="AC10" s="94">
        <f t="shared" si="0"/>
        <v>1.1589939395255211E-2</v>
      </c>
      <c r="AD10" s="94">
        <f t="shared" si="0"/>
        <v>5.6784696483875774E-3</v>
      </c>
      <c r="AE10" s="94">
        <f t="shared" si="0"/>
        <v>4.0961252392725704E-3</v>
      </c>
      <c r="AF10" s="94">
        <f t="shared" si="0"/>
        <v>1.2535778023911771E-2</v>
      </c>
      <c r="AG10" s="94">
        <f t="shared" si="0"/>
        <v>1.2581822973156513E-2</v>
      </c>
      <c r="AH10" s="94">
        <f t="shared" si="0"/>
        <v>1.1609098351701715E-2</v>
      </c>
      <c r="AI10" s="94">
        <f t="shared" si="0"/>
        <v>1.2883524095872191E-2</v>
      </c>
    </row>
    <row r="11" spans="1:35" ht="22.8" x14ac:dyDescent="0.25">
      <c r="A11" s="34">
        <v>10</v>
      </c>
      <c r="B11" s="80">
        <v>10</v>
      </c>
      <c r="C11" s="56">
        <v>26</v>
      </c>
      <c r="D11" s="56">
        <v>11</v>
      </c>
      <c r="E11" s="56">
        <v>37</v>
      </c>
      <c r="F11" s="81">
        <v>6</v>
      </c>
      <c r="G11" s="37">
        <v>2.58</v>
      </c>
      <c r="H11" s="37">
        <v>0.78125</v>
      </c>
      <c r="I11" s="37">
        <v>8.5757409440175643</v>
      </c>
      <c r="J11" s="81">
        <v>0.9375</v>
      </c>
      <c r="K11" s="81">
        <v>9.2649783817171105</v>
      </c>
      <c r="L11" s="37">
        <v>0.86111111111111116</v>
      </c>
      <c r="M11" s="37">
        <v>0.3888888888888889</v>
      </c>
      <c r="N11" s="81">
        <v>0.93333333333333335</v>
      </c>
      <c r="O11" s="81">
        <v>0.85</v>
      </c>
      <c r="P11" s="81">
        <v>0.7</v>
      </c>
      <c r="Q11" s="82">
        <v>0.78333333333333333</v>
      </c>
      <c r="R11" s="57"/>
      <c r="S11" s="57"/>
      <c r="T11" s="94">
        <f t="shared" si="1"/>
        <v>1.1983827950740163E-2</v>
      </c>
      <c r="U11" s="94">
        <f t="shared" si="0"/>
        <v>1.1361414190774513E-2</v>
      </c>
      <c r="V11" s="94">
        <f t="shared" si="0"/>
        <v>9.9522776839310566E-3</v>
      </c>
      <c r="W11" s="94">
        <f t="shared" si="0"/>
        <v>1.0957500785219816E-2</v>
      </c>
      <c r="X11" s="94">
        <f t="shared" si="0"/>
        <v>1.7106309628511809E-2</v>
      </c>
      <c r="Y11" s="94">
        <f t="shared" si="0"/>
        <v>1.2897107183540311E-2</v>
      </c>
      <c r="Z11" s="94">
        <f t="shared" si="0"/>
        <v>1.026012206916559E-2</v>
      </c>
      <c r="AA11" s="94">
        <f t="shared" si="0"/>
        <v>1.1138843360262834E-2</v>
      </c>
      <c r="AB11" s="94">
        <f t="shared" si="0"/>
        <v>1.2306914888758754E-2</v>
      </c>
      <c r="AC11" s="94">
        <f t="shared" si="0"/>
        <v>9.3229317049320862E-3</v>
      </c>
      <c r="AD11" s="94">
        <f t="shared" si="0"/>
        <v>1.9559173233334989E-2</v>
      </c>
      <c r="AE11" s="94">
        <f t="shared" si="0"/>
        <v>1.4336438337453997E-2</v>
      </c>
      <c r="AF11" s="94">
        <f t="shared" si="0"/>
        <v>1.1700059488984319E-2</v>
      </c>
      <c r="AG11" s="94">
        <f t="shared" si="0"/>
        <v>1.2581822973156513E-2</v>
      </c>
      <c r="AH11" s="94">
        <f t="shared" si="0"/>
        <v>1.133911932026679E-2</v>
      </c>
      <c r="AI11" s="94">
        <f t="shared" si="0"/>
        <v>1.2883524095872191E-2</v>
      </c>
    </row>
    <row r="12" spans="1:35" ht="22.8" x14ac:dyDescent="0.25">
      <c r="A12" s="34">
        <v>11</v>
      </c>
      <c r="B12" s="80">
        <v>11</v>
      </c>
      <c r="C12" s="56">
        <v>28</v>
      </c>
      <c r="D12" s="56">
        <v>14</v>
      </c>
      <c r="E12" s="56">
        <v>42</v>
      </c>
      <c r="F12" s="81">
        <v>3.75</v>
      </c>
      <c r="G12" s="37">
        <v>1.03</v>
      </c>
      <c r="H12" s="37">
        <v>0.84375</v>
      </c>
      <c r="I12" s="37">
        <v>7.7156083900097157</v>
      </c>
      <c r="J12" s="81">
        <v>0.75</v>
      </c>
      <c r="K12" s="81">
        <v>9.5313741064336774</v>
      </c>
      <c r="L12" s="37">
        <v>0.33333333333333331</v>
      </c>
      <c r="M12" s="37">
        <v>5.5555555555555552E-2</v>
      </c>
      <c r="N12" s="81">
        <v>0.83333333333333337</v>
      </c>
      <c r="O12" s="81">
        <v>0.66666666666666663</v>
      </c>
      <c r="P12" s="81">
        <v>0.7</v>
      </c>
      <c r="Q12" s="82">
        <v>0.66666666666666663</v>
      </c>
      <c r="R12" s="57"/>
      <c r="S12" s="57"/>
      <c r="T12" s="94">
        <f t="shared" si="1"/>
        <v>1.3182210745814179E-2</v>
      </c>
      <c r="U12" s="94">
        <f t="shared" si="0"/>
        <v>1.2235369128526399E-2</v>
      </c>
      <c r="V12" s="94">
        <f t="shared" si="0"/>
        <v>1.266653523409407E-2</v>
      </c>
      <c r="W12" s="94">
        <f t="shared" si="0"/>
        <v>1.2438244134573846E-2</v>
      </c>
      <c r="X12" s="94">
        <f t="shared" si="0"/>
        <v>1.0691443517819879E-2</v>
      </c>
      <c r="Y12" s="94">
        <f t="shared" si="0"/>
        <v>5.1488451159095042E-3</v>
      </c>
      <c r="Z12" s="94">
        <f t="shared" si="0"/>
        <v>1.1080931834698837E-2</v>
      </c>
      <c r="AA12" s="94">
        <f t="shared" si="0"/>
        <v>1.0021635896709511E-2</v>
      </c>
      <c r="AB12" s="94">
        <f t="shared" si="0"/>
        <v>9.8455319110070036E-3</v>
      </c>
      <c r="AC12" s="94">
        <f t="shared" si="0"/>
        <v>9.5909937603082095E-3</v>
      </c>
      <c r="AD12" s="94">
        <f t="shared" si="0"/>
        <v>7.5712928645167692E-3</v>
      </c>
      <c r="AE12" s="94">
        <f t="shared" si="0"/>
        <v>2.0480626196362852E-3</v>
      </c>
      <c r="AF12" s="94">
        <f t="shared" si="0"/>
        <v>1.0446481686593142E-2</v>
      </c>
      <c r="AG12" s="94">
        <f t="shared" si="0"/>
        <v>9.8680964495345188E-3</v>
      </c>
      <c r="AH12" s="94">
        <f t="shared" si="0"/>
        <v>1.133911932026679E-2</v>
      </c>
      <c r="AI12" s="94">
        <f t="shared" si="0"/>
        <v>1.0964701358189097E-2</v>
      </c>
    </row>
    <row r="13" spans="1:35" ht="22.8" x14ac:dyDescent="0.25">
      <c r="A13" s="34">
        <v>12</v>
      </c>
      <c r="B13" s="80">
        <v>9</v>
      </c>
      <c r="C13" s="56">
        <v>27</v>
      </c>
      <c r="D13" s="56">
        <v>11</v>
      </c>
      <c r="E13" s="56">
        <v>38</v>
      </c>
      <c r="F13" s="81">
        <v>3</v>
      </c>
      <c r="G13" s="37">
        <v>1.7</v>
      </c>
      <c r="H13" s="37">
        <v>0.71875</v>
      </c>
      <c r="I13" s="37">
        <v>7.7768385460693157</v>
      </c>
      <c r="J13" s="81">
        <v>0.75</v>
      </c>
      <c r="K13" s="81">
        <v>7.578867590867465</v>
      </c>
      <c r="L13" s="37">
        <v>0.1388888888888889</v>
      </c>
      <c r="M13" s="37">
        <v>2.7777777777777776E-2</v>
      </c>
      <c r="N13" s="81">
        <v>0.93333333333333335</v>
      </c>
      <c r="O13" s="81">
        <v>0.7</v>
      </c>
      <c r="P13" s="81">
        <v>0.6166666666666667</v>
      </c>
      <c r="Q13" s="82">
        <v>0.65</v>
      </c>
      <c r="R13" s="57"/>
      <c r="S13" s="57"/>
      <c r="T13" s="94">
        <f t="shared" si="1"/>
        <v>1.0785445155666146E-2</v>
      </c>
      <c r="U13" s="94">
        <f t="shared" si="0"/>
        <v>1.1798391659650456E-2</v>
      </c>
      <c r="V13" s="94">
        <f t="shared" si="0"/>
        <v>9.9522776839310566E-3</v>
      </c>
      <c r="W13" s="94">
        <f t="shared" si="0"/>
        <v>1.1253649455090622E-2</v>
      </c>
      <c r="X13" s="94">
        <f t="shared" si="0"/>
        <v>8.5531548142559043E-3</v>
      </c>
      <c r="Y13" s="94">
        <f t="shared" si="0"/>
        <v>8.4980938806273366E-3</v>
      </c>
      <c r="Z13" s="94">
        <f t="shared" si="0"/>
        <v>9.4393123036323433E-3</v>
      </c>
      <c r="AA13" s="94">
        <f t="shared" si="0"/>
        <v>1.0101166414448403E-2</v>
      </c>
      <c r="AB13" s="94">
        <f t="shared" si="0"/>
        <v>9.8455319110070036E-3</v>
      </c>
      <c r="AC13" s="94">
        <f t="shared" si="0"/>
        <v>7.6262741303110724E-3</v>
      </c>
      <c r="AD13" s="94">
        <f t="shared" si="0"/>
        <v>3.1547053602153209E-3</v>
      </c>
      <c r="AE13" s="94">
        <f t="shared" si="0"/>
        <v>1.0240313098181426E-3</v>
      </c>
      <c r="AF13" s="94">
        <f t="shared" si="0"/>
        <v>1.1700059488984319E-2</v>
      </c>
      <c r="AG13" s="94">
        <f t="shared" si="0"/>
        <v>1.0361501272011246E-2</v>
      </c>
      <c r="AH13" s="94">
        <f t="shared" si="0"/>
        <v>9.9892241630921731E-3</v>
      </c>
      <c r="AI13" s="94">
        <f t="shared" si="0"/>
        <v>1.0690583824234372E-2</v>
      </c>
    </row>
    <row r="14" spans="1:35" ht="22.8" x14ac:dyDescent="0.25">
      <c r="A14" s="34">
        <v>13</v>
      </c>
      <c r="B14" s="80">
        <v>9</v>
      </c>
      <c r="C14" s="56">
        <v>26</v>
      </c>
      <c r="D14" s="56">
        <v>11</v>
      </c>
      <c r="E14" s="56">
        <v>37</v>
      </c>
      <c r="F14" s="81">
        <v>3.75</v>
      </c>
      <c r="G14" s="37">
        <v>1.82</v>
      </c>
      <c r="H14" s="37">
        <v>0.90625</v>
      </c>
      <c r="I14" s="37">
        <v>9.3605758368032017</v>
      </c>
      <c r="J14" s="81">
        <v>0.9375</v>
      </c>
      <c r="K14" s="81">
        <v>14.963339817447256</v>
      </c>
      <c r="L14" s="37">
        <v>0.58333333333333337</v>
      </c>
      <c r="M14" s="37">
        <v>0.22222222222222221</v>
      </c>
      <c r="N14" s="81">
        <v>0.91666666666666663</v>
      </c>
      <c r="O14" s="81">
        <v>0.71666666666666667</v>
      </c>
      <c r="P14" s="81">
        <v>0.68333333333333335</v>
      </c>
      <c r="Q14" s="82">
        <v>0.68333333333333335</v>
      </c>
      <c r="R14" s="57"/>
      <c r="S14" s="57"/>
      <c r="T14" s="94">
        <f t="shared" si="1"/>
        <v>1.0785445155666146E-2</v>
      </c>
      <c r="U14" s="94">
        <f t="shared" si="0"/>
        <v>1.1361414190774513E-2</v>
      </c>
      <c r="V14" s="94">
        <f t="shared" si="0"/>
        <v>9.9522776839310566E-3</v>
      </c>
      <c r="W14" s="94">
        <f t="shared" si="0"/>
        <v>1.0957500785219816E-2</v>
      </c>
      <c r="X14" s="94">
        <f t="shared" si="0"/>
        <v>1.0691443517819879E-2</v>
      </c>
      <c r="Y14" s="94">
        <f t="shared" si="0"/>
        <v>9.0979593310245611E-3</v>
      </c>
      <c r="Z14" s="94">
        <f t="shared" si="0"/>
        <v>1.1901741600232085E-2</v>
      </c>
      <c r="AA14" s="94">
        <f t="shared" si="0"/>
        <v>1.2158248329638268E-2</v>
      </c>
      <c r="AB14" s="94">
        <f t="shared" si="0"/>
        <v>1.2306914888758754E-2</v>
      </c>
      <c r="AC14" s="94">
        <f t="shared" si="0"/>
        <v>1.5056936934794801E-2</v>
      </c>
      <c r="AD14" s="94">
        <f t="shared" si="0"/>
        <v>1.3249762512904347E-2</v>
      </c>
      <c r="AE14" s="94">
        <f t="shared" si="0"/>
        <v>8.1922504785451409E-3</v>
      </c>
      <c r="AF14" s="94">
        <f t="shared" si="0"/>
        <v>1.1491129855252457E-2</v>
      </c>
      <c r="AG14" s="94">
        <f t="shared" si="0"/>
        <v>1.060820368324961E-2</v>
      </c>
      <c r="AH14" s="94">
        <f t="shared" si="0"/>
        <v>1.1069140288831868E-2</v>
      </c>
      <c r="AI14" s="94">
        <f t="shared" si="0"/>
        <v>1.1238818892143825E-2</v>
      </c>
    </row>
    <row r="15" spans="1:35" ht="22.8" x14ac:dyDescent="0.25">
      <c r="A15" s="34">
        <v>14</v>
      </c>
      <c r="B15" s="80">
        <v>10</v>
      </c>
      <c r="C15" s="56">
        <v>28</v>
      </c>
      <c r="D15" s="56">
        <v>13</v>
      </c>
      <c r="E15" s="56">
        <v>41</v>
      </c>
      <c r="F15" s="81">
        <v>3.75</v>
      </c>
      <c r="G15" s="37">
        <v>1.74</v>
      </c>
      <c r="H15" s="37">
        <v>0.875</v>
      </c>
      <c r="I15" s="37">
        <v>8.5321632080933671</v>
      </c>
      <c r="J15" s="81">
        <v>0.84375</v>
      </c>
      <c r="K15" s="81">
        <v>9.4060268245950187</v>
      </c>
      <c r="L15" s="37">
        <v>0.44444444444444442</v>
      </c>
      <c r="M15" s="37">
        <v>0.25</v>
      </c>
      <c r="N15" s="81">
        <v>0.95</v>
      </c>
      <c r="O15" s="81">
        <v>0.81666666666666665</v>
      </c>
      <c r="P15" s="81">
        <v>0.66666666666666663</v>
      </c>
      <c r="Q15" s="82">
        <v>0.66666666666666663</v>
      </c>
      <c r="R15" s="57"/>
      <c r="S15" s="57"/>
      <c r="T15" s="94">
        <f t="shared" si="1"/>
        <v>1.1983827950740163E-2</v>
      </c>
      <c r="U15" s="94">
        <f t="shared" si="0"/>
        <v>1.2235369128526399E-2</v>
      </c>
      <c r="V15" s="94">
        <f t="shared" si="0"/>
        <v>1.1761782717373066E-2</v>
      </c>
      <c r="W15" s="94">
        <f t="shared" si="0"/>
        <v>1.214209546470304E-2</v>
      </c>
      <c r="X15" s="94">
        <f t="shared" si="0"/>
        <v>1.0691443517819879E-2</v>
      </c>
      <c r="Y15" s="94">
        <f t="shared" si="0"/>
        <v>8.6980490307597448E-3</v>
      </c>
      <c r="Z15" s="94">
        <f t="shared" si="0"/>
        <v>1.149133671746546E-2</v>
      </c>
      <c r="AA15" s="94">
        <f t="shared" si="0"/>
        <v>1.108224118703684E-2</v>
      </c>
      <c r="AB15" s="94">
        <f t="shared" si="0"/>
        <v>1.107622339988288E-2</v>
      </c>
      <c r="AC15" s="94">
        <f t="shared" si="0"/>
        <v>9.4648624192694934E-3</v>
      </c>
      <c r="AD15" s="94">
        <f t="shared" si="0"/>
        <v>1.0095057152689026E-2</v>
      </c>
      <c r="AE15" s="94">
        <f t="shared" si="0"/>
        <v>9.2162817883632842E-3</v>
      </c>
      <c r="AF15" s="94">
        <f t="shared" si="0"/>
        <v>1.1908989122716181E-2</v>
      </c>
      <c r="AG15" s="94">
        <f t="shared" si="0"/>
        <v>1.2088418150679786E-2</v>
      </c>
      <c r="AH15" s="94">
        <f t="shared" si="0"/>
        <v>1.0799161257396944E-2</v>
      </c>
      <c r="AI15" s="94">
        <f t="shared" si="0"/>
        <v>1.0964701358189097E-2</v>
      </c>
    </row>
    <row r="16" spans="1:35" ht="22.8" x14ac:dyDescent="0.25">
      <c r="A16" s="34">
        <v>15</v>
      </c>
      <c r="B16" s="80">
        <v>8</v>
      </c>
      <c r="C16" s="56">
        <v>21</v>
      </c>
      <c r="D16" s="56">
        <v>8</v>
      </c>
      <c r="E16" s="56">
        <v>29</v>
      </c>
      <c r="F16" s="81">
        <v>4</v>
      </c>
      <c r="G16" s="37">
        <v>1.89</v>
      </c>
      <c r="H16" s="37">
        <v>0.96875</v>
      </c>
      <c r="I16" s="37">
        <v>7.9352889981057695</v>
      </c>
      <c r="J16" s="81">
        <v>0.71875</v>
      </c>
      <c r="K16" s="81">
        <v>12.002296091426185</v>
      </c>
      <c r="L16" s="37">
        <v>0.55555555555555558</v>
      </c>
      <c r="M16" s="37">
        <v>0.3611111111111111</v>
      </c>
      <c r="N16" s="81">
        <v>0.98333333333333328</v>
      </c>
      <c r="O16" s="81">
        <v>0.68333333333333335</v>
      </c>
      <c r="P16" s="81">
        <v>0.6</v>
      </c>
      <c r="Q16" s="82">
        <v>0.6</v>
      </c>
      <c r="R16" s="57"/>
      <c r="S16" s="57"/>
      <c r="T16" s="94">
        <f t="shared" si="1"/>
        <v>9.5870623605921294E-3</v>
      </c>
      <c r="U16" s="94">
        <f t="shared" si="0"/>
        <v>9.1765268463947988E-3</v>
      </c>
      <c r="V16" s="94">
        <f t="shared" si="0"/>
        <v>7.2380201337680404E-3</v>
      </c>
      <c r="W16" s="94">
        <f t="shared" si="0"/>
        <v>8.5883114262533707E-3</v>
      </c>
      <c r="X16" s="94">
        <f t="shared" si="0"/>
        <v>1.1404206419007872E-2</v>
      </c>
      <c r="Y16" s="94">
        <f t="shared" si="0"/>
        <v>9.4478808437562737E-3</v>
      </c>
      <c r="Z16" s="94">
        <f t="shared" si="0"/>
        <v>1.2722551365765332E-2</v>
      </c>
      <c r="AA16" s="94">
        <f t="shared" si="0"/>
        <v>1.0306974259755127E-2</v>
      </c>
      <c r="AB16" s="94">
        <f t="shared" si="0"/>
        <v>9.4353014147150454E-3</v>
      </c>
      <c r="AC16" s="94">
        <f t="shared" si="0"/>
        <v>1.2077371597925031E-2</v>
      </c>
      <c r="AD16" s="94">
        <f t="shared" si="0"/>
        <v>1.2618821440861284E-2</v>
      </c>
      <c r="AE16" s="94">
        <f t="shared" si="0"/>
        <v>1.3312407027635854E-2</v>
      </c>
      <c r="AF16" s="94">
        <f t="shared" si="0"/>
        <v>1.2326848390179907E-2</v>
      </c>
      <c r="AG16" s="94">
        <f t="shared" si="0"/>
        <v>1.0114798860772883E-2</v>
      </c>
      <c r="AH16" s="94">
        <f t="shared" si="0"/>
        <v>9.719245131657249E-3</v>
      </c>
      <c r="AI16" s="94">
        <f t="shared" si="0"/>
        <v>9.8682312223701881E-3</v>
      </c>
    </row>
    <row r="17" spans="1:35" ht="22.8" x14ac:dyDescent="0.25">
      <c r="A17" s="34">
        <v>16</v>
      </c>
      <c r="B17" s="80">
        <v>10</v>
      </c>
      <c r="C17" s="56">
        <v>27</v>
      </c>
      <c r="D17" s="56">
        <v>14</v>
      </c>
      <c r="E17" s="56">
        <v>41</v>
      </c>
      <c r="F17" s="81">
        <v>4.5</v>
      </c>
      <c r="G17" s="37">
        <v>2.29</v>
      </c>
      <c r="H17" s="37">
        <v>0.71875</v>
      </c>
      <c r="I17" s="37">
        <v>9.5669897258849463</v>
      </c>
      <c r="J17" s="81">
        <v>0.84375</v>
      </c>
      <c r="K17" s="81">
        <v>13.903192584963955</v>
      </c>
      <c r="L17" s="37">
        <v>0.72222222222222221</v>
      </c>
      <c r="M17" s="37">
        <v>0.27777777777777779</v>
      </c>
      <c r="N17" s="81">
        <v>0.98333333333333328</v>
      </c>
      <c r="O17" s="81">
        <v>0.85</v>
      </c>
      <c r="P17" s="81">
        <v>0.68333333333333335</v>
      </c>
      <c r="Q17" s="82">
        <v>0.81666666666666665</v>
      </c>
      <c r="R17" s="57"/>
      <c r="S17" s="57"/>
      <c r="T17" s="94">
        <f t="shared" si="1"/>
        <v>1.1983827950740163E-2</v>
      </c>
      <c r="U17" s="94">
        <f t="shared" si="0"/>
        <v>1.1798391659650456E-2</v>
      </c>
      <c r="V17" s="94">
        <f t="shared" si="0"/>
        <v>1.266653523409407E-2</v>
      </c>
      <c r="W17" s="94">
        <f t="shared" si="0"/>
        <v>1.214209546470304E-2</v>
      </c>
      <c r="X17" s="94">
        <f t="shared" si="0"/>
        <v>1.2829732221383856E-2</v>
      </c>
      <c r="Y17" s="94">
        <f t="shared" si="0"/>
        <v>1.1447432345080354E-2</v>
      </c>
      <c r="Z17" s="94">
        <f t="shared" si="0"/>
        <v>9.4393123036323433E-3</v>
      </c>
      <c r="AA17" s="94">
        <f t="shared" si="0"/>
        <v>1.2426354839953059E-2</v>
      </c>
      <c r="AB17" s="94">
        <f t="shared" si="0"/>
        <v>1.107622339988288E-2</v>
      </c>
      <c r="AC17" s="94">
        <f t="shared" si="0"/>
        <v>1.3990158380284801E-2</v>
      </c>
      <c r="AD17" s="94">
        <f t="shared" si="0"/>
        <v>1.6404467873119666E-2</v>
      </c>
      <c r="AE17" s="94">
        <f t="shared" si="0"/>
        <v>1.0240313098181427E-2</v>
      </c>
      <c r="AF17" s="94">
        <f t="shared" si="0"/>
        <v>1.2326848390179907E-2</v>
      </c>
      <c r="AG17" s="94">
        <f t="shared" si="0"/>
        <v>1.2581822973156513E-2</v>
      </c>
      <c r="AH17" s="94">
        <f t="shared" si="0"/>
        <v>1.1069140288831868E-2</v>
      </c>
      <c r="AI17" s="94">
        <f t="shared" si="0"/>
        <v>1.3431759163781644E-2</v>
      </c>
    </row>
    <row r="18" spans="1:35" ht="22.8" x14ac:dyDescent="0.25">
      <c r="A18" s="34">
        <v>17</v>
      </c>
      <c r="B18" s="80">
        <v>9</v>
      </c>
      <c r="C18" s="56">
        <v>29</v>
      </c>
      <c r="D18" s="56">
        <v>15</v>
      </c>
      <c r="E18" s="56">
        <v>44</v>
      </c>
      <c r="F18" s="81">
        <v>4</v>
      </c>
      <c r="G18" s="37">
        <v>3.26</v>
      </c>
      <c r="H18" s="37">
        <v>0.90625</v>
      </c>
      <c r="I18" s="37">
        <v>9.2883223368137866</v>
      </c>
      <c r="J18" s="81">
        <v>0.96875</v>
      </c>
      <c r="K18" s="81">
        <v>10.868040947973636</v>
      </c>
      <c r="L18" s="37">
        <v>0.55555555555555558</v>
      </c>
      <c r="M18" s="37">
        <v>0.3888888888888889</v>
      </c>
      <c r="N18" s="81">
        <v>1</v>
      </c>
      <c r="O18" s="81">
        <v>0.93333333333333335</v>
      </c>
      <c r="P18" s="81">
        <v>0.73333333333333328</v>
      </c>
      <c r="Q18" s="82">
        <v>0.71666666666666667</v>
      </c>
      <c r="R18" s="57"/>
      <c r="S18" s="57"/>
      <c r="T18" s="94">
        <f t="shared" si="1"/>
        <v>1.0785445155666146E-2</v>
      </c>
      <c r="U18" s="94">
        <f t="shared" si="0"/>
        <v>1.267234659740234E-2</v>
      </c>
      <c r="V18" s="94">
        <f t="shared" si="0"/>
        <v>1.3571287750815076E-2</v>
      </c>
      <c r="W18" s="94">
        <f t="shared" si="0"/>
        <v>1.3030541474315458E-2</v>
      </c>
      <c r="X18" s="94">
        <f t="shared" si="0"/>
        <v>1.1404206419007872E-2</v>
      </c>
      <c r="Y18" s="94">
        <f t="shared" si="0"/>
        <v>1.6296344735791245E-2</v>
      </c>
      <c r="Z18" s="94">
        <f t="shared" si="0"/>
        <v>1.1901741600232085E-2</v>
      </c>
      <c r="AA18" s="94">
        <f t="shared" si="0"/>
        <v>1.2064399830264663E-2</v>
      </c>
      <c r="AB18" s="94">
        <f t="shared" si="0"/>
        <v>1.2717145385050713E-2</v>
      </c>
      <c r="AC18" s="94">
        <f t="shared" si="0"/>
        <v>1.0936021580396308E-2</v>
      </c>
      <c r="AD18" s="94">
        <f t="shared" si="0"/>
        <v>1.2618821440861284E-2</v>
      </c>
      <c r="AE18" s="94">
        <f t="shared" si="0"/>
        <v>1.4336438337453997E-2</v>
      </c>
      <c r="AF18" s="94">
        <f t="shared" si="0"/>
        <v>1.2535778023911771E-2</v>
      </c>
      <c r="AG18" s="94">
        <f t="shared" si="0"/>
        <v>1.3815335029348327E-2</v>
      </c>
      <c r="AH18" s="94">
        <f t="shared" si="0"/>
        <v>1.1879077383136637E-2</v>
      </c>
      <c r="AI18" s="94">
        <f t="shared" si="0"/>
        <v>1.178705396005328E-2</v>
      </c>
    </row>
    <row r="19" spans="1:35" ht="22.8" x14ac:dyDescent="0.25">
      <c r="A19" s="34">
        <v>18</v>
      </c>
      <c r="B19" s="80">
        <v>12</v>
      </c>
      <c r="C19" s="56">
        <v>26</v>
      </c>
      <c r="D19" s="56">
        <v>13</v>
      </c>
      <c r="E19" s="56">
        <v>39</v>
      </c>
      <c r="F19" s="81">
        <v>3.125</v>
      </c>
      <c r="G19" s="37">
        <v>3.09</v>
      </c>
      <c r="H19" s="37">
        <v>0.8125</v>
      </c>
      <c r="I19" s="37">
        <v>8.2024102467032627</v>
      </c>
      <c r="J19" s="81">
        <v>0.625</v>
      </c>
      <c r="K19" s="81">
        <v>9.9965012245714</v>
      </c>
      <c r="L19" s="37">
        <v>0</v>
      </c>
      <c r="M19" s="37">
        <v>0.3611111111111111</v>
      </c>
      <c r="N19" s="81">
        <v>0.95</v>
      </c>
      <c r="O19" s="81">
        <v>0.8666666666666667</v>
      </c>
      <c r="P19" s="81">
        <v>0.8</v>
      </c>
      <c r="Q19" s="82">
        <v>0.83333333333333337</v>
      </c>
      <c r="R19" s="57"/>
      <c r="S19" s="57"/>
      <c r="T19" s="94">
        <f t="shared" si="1"/>
        <v>1.4380593540888194E-2</v>
      </c>
      <c r="U19" s="94">
        <f t="shared" si="1"/>
        <v>1.1361414190774513E-2</v>
      </c>
      <c r="V19" s="94">
        <f t="shared" si="1"/>
        <v>1.1761782717373066E-2</v>
      </c>
      <c r="W19" s="94">
        <f t="shared" si="1"/>
        <v>1.1549798124961428E-2</v>
      </c>
      <c r="X19" s="94">
        <f t="shared" si="1"/>
        <v>8.9095362648498998E-3</v>
      </c>
      <c r="Y19" s="94">
        <f t="shared" si="1"/>
        <v>1.5446535347728512E-2</v>
      </c>
      <c r="Z19" s="94">
        <f t="shared" si="1"/>
        <v>1.0670526951932213E-2</v>
      </c>
      <c r="AA19" s="94">
        <f t="shared" si="1"/>
        <v>1.0653932238750628E-2</v>
      </c>
      <c r="AB19" s="94">
        <f t="shared" si="1"/>
        <v>8.2046099258391691E-3</v>
      </c>
      <c r="AC19" s="94">
        <f t="shared" si="1"/>
        <v>1.005903029292084E-2</v>
      </c>
      <c r="AD19" s="94">
        <f t="shared" si="1"/>
        <v>0</v>
      </c>
      <c r="AE19" s="94">
        <f t="shared" si="1"/>
        <v>1.3312407027635854E-2</v>
      </c>
      <c r="AF19" s="94">
        <f t="shared" si="1"/>
        <v>1.1908989122716181E-2</v>
      </c>
      <c r="AG19" s="94">
        <f t="shared" si="1"/>
        <v>1.2828525384394876E-2</v>
      </c>
      <c r="AH19" s="94">
        <f t="shared" si="1"/>
        <v>1.2958993508876334E-2</v>
      </c>
      <c r="AI19" s="94">
        <f t="shared" si="1"/>
        <v>1.3705876697736373E-2</v>
      </c>
    </row>
    <row r="20" spans="1:35" ht="22.8" x14ac:dyDescent="0.25">
      <c r="A20" s="34">
        <v>19</v>
      </c>
      <c r="B20" s="80">
        <v>10</v>
      </c>
      <c r="C20" s="56">
        <v>29</v>
      </c>
      <c r="D20" s="56">
        <v>15</v>
      </c>
      <c r="E20" s="56">
        <v>44</v>
      </c>
      <c r="F20" s="81">
        <v>3.75</v>
      </c>
      <c r="G20" s="37">
        <v>3.33</v>
      </c>
      <c r="H20" s="37">
        <v>0.90625</v>
      </c>
      <c r="I20" s="37">
        <v>10.181154332256705</v>
      </c>
      <c r="J20" s="81">
        <v>0.875</v>
      </c>
      <c r="K20" s="81">
        <v>14.066817382567194</v>
      </c>
      <c r="L20" s="37">
        <v>0.3888888888888889</v>
      </c>
      <c r="M20" s="37">
        <v>0.55555555555555558</v>
      </c>
      <c r="N20" s="81">
        <v>0.95</v>
      </c>
      <c r="O20" s="81">
        <v>0.95</v>
      </c>
      <c r="P20" s="81">
        <v>0.78333333333333333</v>
      </c>
      <c r="Q20" s="82">
        <v>0.83333333333333337</v>
      </c>
      <c r="R20" s="57"/>
      <c r="S20" s="57"/>
      <c r="T20" s="94">
        <f t="shared" si="1"/>
        <v>1.1983827950740163E-2</v>
      </c>
      <c r="U20" s="94">
        <f t="shared" si="1"/>
        <v>1.267234659740234E-2</v>
      </c>
      <c r="V20" s="94">
        <f t="shared" si="1"/>
        <v>1.3571287750815076E-2</v>
      </c>
      <c r="W20" s="94">
        <f t="shared" si="1"/>
        <v>1.3030541474315458E-2</v>
      </c>
      <c r="X20" s="94">
        <f t="shared" si="1"/>
        <v>1.0691443517819879E-2</v>
      </c>
      <c r="Y20" s="94">
        <f t="shared" si="1"/>
        <v>1.6646266248522959E-2</v>
      </c>
      <c r="Z20" s="94">
        <f t="shared" si="1"/>
        <v>1.1901741600232085E-2</v>
      </c>
      <c r="AA20" s="94">
        <f t="shared" si="1"/>
        <v>1.3224079886972448E-2</v>
      </c>
      <c r="AB20" s="94">
        <f t="shared" si="1"/>
        <v>1.1486453896174838E-2</v>
      </c>
      <c r="AC20" s="94">
        <f t="shared" si="1"/>
        <v>1.4154806666599054E-2</v>
      </c>
      <c r="AD20" s="94">
        <f t="shared" si="1"/>
        <v>8.8331750086028983E-3</v>
      </c>
      <c r="AE20" s="94">
        <f t="shared" si="1"/>
        <v>2.0480626196362855E-2</v>
      </c>
      <c r="AF20" s="94">
        <f t="shared" si="1"/>
        <v>1.1908989122716181E-2</v>
      </c>
      <c r="AG20" s="94">
        <f t="shared" si="1"/>
        <v>1.406203744058669E-2</v>
      </c>
      <c r="AH20" s="94">
        <f t="shared" si="1"/>
        <v>1.268901447744141E-2</v>
      </c>
      <c r="AI20" s="94">
        <f t="shared" si="1"/>
        <v>1.3705876697736373E-2</v>
      </c>
    </row>
    <row r="21" spans="1:35" ht="22.8" x14ac:dyDescent="0.25">
      <c r="A21" s="34">
        <v>20</v>
      </c>
      <c r="B21" s="80">
        <v>7</v>
      </c>
      <c r="C21" s="56">
        <v>26</v>
      </c>
      <c r="D21" s="56">
        <v>15</v>
      </c>
      <c r="E21" s="56">
        <v>41</v>
      </c>
      <c r="F21" s="81">
        <v>5</v>
      </c>
      <c r="G21" s="37">
        <v>2.21</v>
      </c>
      <c r="H21" s="37">
        <v>0.96875</v>
      </c>
      <c r="I21" s="37">
        <v>10.059056395612954</v>
      </c>
      <c r="J21" s="81">
        <v>1</v>
      </c>
      <c r="K21" s="81">
        <v>12.386297658215598</v>
      </c>
      <c r="L21" s="37">
        <v>0.3888888888888889</v>
      </c>
      <c r="M21" s="37">
        <v>0.33333333333333331</v>
      </c>
      <c r="N21" s="81">
        <v>0.98333333333333328</v>
      </c>
      <c r="O21" s="81">
        <v>0.8</v>
      </c>
      <c r="P21" s="81">
        <v>0.71666666666666667</v>
      </c>
      <c r="Q21" s="82">
        <v>0.6166666666666667</v>
      </c>
      <c r="R21" s="57"/>
      <c r="S21" s="57"/>
      <c r="T21" s="94">
        <f t="shared" si="1"/>
        <v>8.3886795655181128E-3</v>
      </c>
      <c r="U21" s="94">
        <f t="shared" si="1"/>
        <v>1.1361414190774513E-2</v>
      </c>
      <c r="V21" s="94">
        <f t="shared" si="1"/>
        <v>1.3571287750815076E-2</v>
      </c>
      <c r="W21" s="94">
        <f t="shared" si="1"/>
        <v>1.214209546470304E-2</v>
      </c>
      <c r="X21" s="94">
        <f t="shared" si="1"/>
        <v>1.4255258023759839E-2</v>
      </c>
      <c r="Y21" s="94">
        <f t="shared" si="1"/>
        <v>1.1047522044815537E-2</v>
      </c>
      <c r="Z21" s="94">
        <f t="shared" si="1"/>
        <v>1.2722551365765332E-2</v>
      </c>
      <c r="AA21" s="94">
        <f t="shared" si="1"/>
        <v>1.3065489533116809E-2</v>
      </c>
      <c r="AB21" s="94">
        <f t="shared" si="1"/>
        <v>1.3127375881342673E-2</v>
      </c>
      <c r="AC21" s="94">
        <f t="shared" si="1"/>
        <v>1.2463775131130157E-2</v>
      </c>
      <c r="AD21" s="94">
        <f t="shared" si="1"/>
        <v>8.8331750086028983E-3</v>
      </c>
      <c r="AE21" s="94">
        <f t="shared" si="1"/>
        <v>1.228837571781771E-2</v>
      </c>
      <c r="AF21" s="94">
        <f t="shared" si="1"/>
        <v>1.2326848390179907E-2</v>
      </c>
      <c r="AG21" s="94">
        <f t="shared" si="1"/>
        <v>1.1841715739441424E-2</v>
      </c>
      <c r="AH21" s="94">
        <f t="shared" si="1"/>
        <v>1.1609098351701715E-2</v>
      </c>
      <c r="AI21" s="94">
        <f t="shared" si="1"/>
        <v>1.0142348756324917E-2</v>
      </c>
    </row>
    <row r="22" spans="1:35" ht="27.6" customHeight="1" x14ac:dyDescent="0.25">
      <c r="A22" s="34">
        <v>21</v>
      </c>
      <c r="B22" s="80">
        <v>10</v>
      </c>
      <c r="C22" s="56">
        <v>27</v>
      </c>
      <c r="D22" s="56">
        <v>14</v>
      </c>
      <c r="E22" s="56">
        <v>41</v>
      </c>
      <c r="F22" s="81">
        <v>4.5</v>
      </c>
      <c r="G22" s="37">
        <v>2.08</v>
      </c>
      <c r="H22" s="37">
        <v>1</v>
      </c>
      <c r="I22" s="37">
        <v>8.9618282129554423</v>
      </c>
      <c r="J22" s="81">
        <v>0.9375</v>
      </c>
      <c r="K22" s="81">
        <v>11.719665598874911</v>
      </c>
      <c r="L22" s="37">
        <v>0.5</v>
      </c>
      <c r="M22" s="37">
        <v>0.44444444444444442</v>
      </c>
      <c r="N22" s="81">
        <v>0.91666666666666663</v>
      </c>
      <c r="O22" s="81">
        <v>0.7</v>
      </c>
      <c r="P22" s="81">
        <v>0.71666666666666667</v>
      </c>
      <c r="Q22" s="82">
        <v>0.65</v>
      </c>
      <c r="R22" s="57"/>
      <c r="S22" s="57"/>
      <c r="T22" s="94">
        <f t="shared" si="1"/>
        <v>1.1983827950740163E-2</v>
      </c>
      <c r="U22" s="94">
        <f t="shared" si="1"/>
        <v>1.1798391659650456E-2</v>
      </c>
      <c r="V22" s="94">
        <f t="shared" si="1"/>
        <v>1.266653523409407E-2</v>
      </c>
      <c r="W22" s="94">
        <f t="shared" si="1"/>
        <v>1.214209546470304E-2</v>
      </c>
      <c r="X22" s="94">
        <f t="shared" si="1"/>
        <v>1.2829732221383856E-2</v>
      </c>
      <c r="Y22" s="94">
        <f t="shared" si="1"/>
        <v>1.0397667806885212E-2</v>
      </c>
      <c r="Z22" s="94">
        <f t="shared" si="1"/>
        <v>1.3132956248531955E-2</v>
      </c>
      <c r="AA22" s="94">
        <f t="shared" si="1"/>
        <v>1.1640323715157505E-2</v>
      </c>
      <c r="AB22" s="94">
        <f t="shared" si="1"/>
        <v>1.2306914888758754E-2</v>
      </c>
      <c r="AC22" s="94">
        <f t="shared" si="1"/>
        <v>1.179297322469337E-2</v>
      </c>
      <c r="AD22" s="94">
        <f t="shared" si="1"/>
        <v>1.1356939296775155E-2</v>
      </c>
      <c r="AE22" s="94">
        <f t="shared" si="1"/>
        <v>1.6384500957090282E-2</v>
      </c>
      <c r="AF22" s="94">
        <f t="shared" si="1"/>
        <v>1.1491129855252457E-2</v>
      </c>
      <c r="AG22" s="94">
        <f t="shared" si="1"/>
        <v>1.0361501272011246E-2</v>
      </c>
      <c r="AH22" s="94">
        <f t="shared" si="1"/>
        <v>1.1609098351701715E-2</v>
      </c>
      <c r="AI22" s="94">
        <f t="shared" si="1"/>
        <v>1.0690583824234372E-2</v>
      </c>
    </row>
    <row r="23" spans="1:35" ht="26.4" customHeight="1" x14ac:dyDescent="0.25">
      <c r="A23" s="34">
        <v>22</v>
      </c>
      <c r="B23" s="80">
        <v>9</v>
      </c>
      <c r="C23" s="56">
        <v>29</v>
      </c>
      <c r="D23" s="56">
        <v>18</v>
      </c>
      <c r="E23" s="56">
        <v>47</v>
      </c>
      <c r="F23" s="81">
        <v>4.375</v>
      </c>
      <c r="G23" s="37">
        <v>2.76</v>
      </c>
      <c r="H23" s="37">
        <v>1</v>
      </c>
      <c r="I23" s="37">
        <v>10.385227014571772</v>
      </c>
      <c r="J23" s="81">
        <v>1</v>
      </c>
      <c r="K23" s="81">
        <v>12.492680070271325</v>
      </c>
      <c r="L23" s="37">
        <v>0.55555555555555558</v>
      </c>
      <c r="M23" s="37">
        <v>0.30555555555555558</v>
      </c>
      <c r="N23" s="81">
        <v>0.95</v>
      </c>
      <c r="O23" s="81">
        <v>0.78333333333333333</v>
      </c>
      <c r="P23" s="81">
        <v>0.78333333333333333</v>
      </c>
      <c r="Q23" s="82">
        <v>0.7</v>
      </c>
      <c r="R23" s="57"/>
      <c r="S23" s="57"/>
      <c r="T23" s="94">
        <f t="shared" si="1"/>
        <v>1.0785445155666146E-2</v>
      </c>
      <c r="U23" s="94">
        <f t="shared" si="1"/>
        <v>1.267234659740234E-2</v>
      </c>
      <c r="V23" s="94">
        <f t="shared" si="1"/>
        <v>1.6285545300978092E-2</v>
      </c>
      <c r="W23" s="94">
        <f t="shared" si="1"/>
        <v>1.3918987483927876E-2</v>
      </c>
      <c r="X23" s="94">
        <f t="shared" si="1"/>
        <v>1.247335077078986E-2</v>
      </c>
      <c r="Y23" s="94">
        <f t="shared" si="1"/>
        <v>1.3796905359136146E-2</v>
      </c>
      <c r="Z23" s="94">
        <f t="shared" si="1"/>
        <v>1.3132956248531955E-2</v>
      </c>
      <c r="AA23" s="94">
        <f t="shared" si="1"/>
        <v>1.3489145454747317E-2</v>
      </c>
      <c r="AB23" s="94">
        <f t="shared" si="1"/>
        <v>1.3127375881342673E-2</v>
      </c>
      <c r="AC23" s="94">
        <f t="shared" si="1"/>
        <v>1.2570822975317104E-2</v>
      </c>
      <c r="AD23" s="94">
        <f t="shared" si="1"/>
        <v>1.2618821440861284E-2</v>
      </c>
      <c r="AE23" s="94">
        <f t="shared" si="1"/>
        <v>1.1264344407999571E-2</v>
      </c>
      <c r="AF23" s="94">
        <f t="shared" si="1"/>
        <v>1.1908989122716181E-2</v>
      </c>
      <c r="AG23" s="94">
        <f t="shared" si="1"/>
        <v>1.1595013328203061E-2</v>
      </c>
      <c r="AH23" s="94">
        <f t="shared" si="1"/>
        <v>1.268901447744141E-2</v>
      </c>
      <c r="AI23" s="94">
        <f t="shared" si="1"/>
        <v>1.1512936426098552E-2</v>
      </c>
    </row>
    <row r="24" spans="1:35" s="38" customFormat="1" ht="26.4" customHeight="1" x14ac:dyDescent="0.25">
      <c r="A24" s="36">
        <v>23</v>
      </c>
      <c r="B24" s="83">
        <v>7</v>
      </c>
      <c r="C24" s="58">
        <v>17</v>
      </c>
      <c r="D24" s="58">
        <v>7</v>
      </c>
      <c r="E24" s="58">
        <v>24</v>
      </c>
      <c r="F24" s="84">
        <v>1.875</v>
      </c>
      <c r="G24" s="46">
        <v>0.96</v>
      </c>
      <c r="H24" s="46">
        <v>0.75</v>
      </c>
      <c r="I24" s="46">
        <v>8.0748267276764683</v>
      </c>
      <c r="J24" s="84">
        <v>0.78125</v>
      </c>
      <c r="K24" s="84">
        <v>7.9073886639676108</v>
      </c>
      <c r="L24" s="46">
        <v>0.25</v>
      </c>
      <c r="M24" s="46">
        <v>0.16666666666666666</v>
      </c>
      <c r="N24" s="84">
        <v>0.83333333333333337</v>
      </c>
      <c r="O24" s="84">
        <v>0.7</v>
      </c>
      <c r="P24" s="84">
        <v>0.65</v>
      </c>
      <c r="Q24" s="85">
        <v>0.6166666666666667</v>
      </c>
      <c r="R24" s="74"/>
      <c r="S24" s="74"/>
      <c r="T24" s="94">
        <f t="shared" si="1"/>
        <v>8.3886795655181128E-3</v>
      </c>
      <c r="U24" s="94">
        <f t="shared" si="1"/>
        <v>7.428616970891028E-3</v>
      </c>
      <c r="V24" s="94">
        <f t="shared" si="1"/>
        <v>6.3332676170470351E-3</v>
      </c>
      <c r="W24" s="94">
        <f t="shared" si="1"/>
        <v>7.1075680768993409E-3</v>
      </c>
      <c r="X24" s="94">
        <f t="shared" si="1"/>
        <v>5.3457217589099396E-3</v>
      </c>
      <c r="Y24" s="94">
        <f t="shared" si="1"/>
        <v>4.7989236031777899E-3</v>
      </c>
      <c r="Z24" s="94">
        <f t="shared" si="1"/>
        <v>9.8497171863989666E-3</v>
      </c>
      <c r="AA24" s="94">
        <f t="shared" si="1"/>
        <v>1.0488216781267976E-2</v>
      </c>
      <c r="AB24" s="94">
        <f t="shared" si="1"/>
        <v>1.0255762407298962E-2</v>
      </c>
      <c r="AC24" s="94">
        <f t="shared" si="1"/>
        <v>7.9568501340487111E-3</v>
      </c>
      <c r="AD24" s="94">
        <f t="shared" si="1"/>
        <v>5.6784696483875774E-3</v>
      </c>
      <c r="AE24" s="94">
        <f t="shared" si="1"/>
        <v>6.1441878589088552E-3</v>
      </c>
      <c r="AF24" s="94">
        <f t="shared" si="1"/>
        <v>1.0446481686593142E-2</v>
      </c>
      <c r="AG24" s="94">
        <f t="shared" si="1"/>
        <v>1.0361501272011246E-2</v>
      </c>
      <c r="AH24" s="94">
        <f t="shared" si="1"/>
        <v>1.0529182225962021E-2</v>
      </c>
      <c r="AI24" s="94">
        <f t="shared" si="1"/>
        <v>1.0142348756324917E-2</v>
      </c>
    </row>
    <row r="25" spans="1:35" ht="22.8" x14ac:dyDescent="0.25">
      <c r="A25" s="34">
        <v>24</v>
      </c>
      <c r="B25" s="83">
        <v>10</v>
      </c>
      <c r="C25" s="56">
        <v>25</v>
      </c>
      <c r="D25" s="56">
        <v>10</v>
      </c>
      <c r="E25" s="56">
        <v>35</v>
      </c>
      <c r="F25" s="81">
        <v>3.75</v>
      </c>
      <c r="G25" s="37">
        <v>1.77</v>
      </c>
      <c r="H25" s="37">
        <v>0.90625</v>
      </c>
      <c r="I25" s="37">
        <v>8.4388185654008439</v>
      </c>
      <c r="J25" s="81">
        <v>0.90625</v>
      </c>
      <c r="K25" s="81">
        <v>9.8108867011739243</v>
      </c>
      <c r="L25" s="37">
        <v>0.30555555555555558</v>
      </c>
      <c r="M25" s="37">
        <v>0.19444444444444445</v>
      </c>
      <c r="N25" s="81">
        <v>0.83333333333333337</v>
      </c>
      <c r="O25" s="81">
        <v>0.8</v>
      </c>
      <c r="P25" s="81">
        <v>0.66666666666666663</v>
      </c>
      <c r="Q25" s="82">
        <v>0.71666666666666667</v>
      </c>
      <c r="R25" s="57"/>
      <c r="S25" s="57"/>
      <c r="T25" s="94">
        <f t="shared" si="1"/>
        <v>1.1983827950740163E-2</v>
      </c>
      <c r="U25" s="94">
        <f t="shared" si="1"/>
        <v>1.092443672189857E-2</v>
      </c>
      <c r="V25" s="94">
        <f t="shared" si="1"/>
        <v>9.0475251672100503E-3</v>
      </c>
      <c r="W25" s="94">
        <f t="shared" si="1"/>
        <v>1.0365203445478205E-2</v>
      </c>
      <c r="X25" s="94">
        <f t="shared" si="1"/>
        <v>1.0691443517819879E-2</v>
      </c>
      <c r="Y25" s="94">
        <f t="shared" si="1"/>
        <v>8.8480153933590509E-3</v>
      </c>
      <c r="Z25" s="94">
        <f t="shared" si="1"/>
        <v>1.1901741600232085E-2</v>
      </c>
      <c r="AA25" s="94">
        <f t="shared" si="1"/>
        <v>1.096099786121121E-2</v>
      </c>
      <c r="AB25" s="94">
        <f t="shared" si="1"/>
        <v>1.1896684392466796E-2</v>
      </c>
      <c r="AC25" s="94">
        <f t="shared" si="1"/>
        <v>9.8722547329807356E-3</v>
      </c>
      <c r="AD25" s="94">
        <f t="shared" si="1"/>
        <v>6.9403517924737064E-3</v>
      </c>
      <c r="AE25" s="94">
        <f t="shared" si="1"/>
        <v>7.1682191687269985E-3</v>
      </c>
      <c r="AF25" s="94">
        <f t="shared" si="1"/>
        <v>1.0446481686593142E-2</v>
      </c>
      <c r="AG25" s="94">
        <f t="shared" si="1"/>
        <v>1.1841715739441424E-2</v>
      </c>
      <c r="AH25" s="94">
        <f t="shared" si="1"/>
        <v>1.0799161257396944E-2</v>
      </c>
      <c r="AI25" s="94">
        <f t="shared" si="1"/>
        <v>1.178705396005328E-2</v>
      </c>
    </row>
    <row r="26" spans="1:35" ht="24" customHeight="1" x14ac:dyDescent="0.25">
      <c r="A26" s="34">
        <v>25</v>
      </c>
      <c r="B26" s="83">
        <v>10</v>
      </c>
      <c r="C26" s="56">
        <v>28</v>
      </c>
      <c r="D26" s="56">
        <v>13</v>
      </c>
      <c r="E26" s="56">
        <v>41</v>
      </c>
      <c r="F26" s="81">
        <v>3.75</v>
      </c>
      <c r="G26" s="37">
        <v>3.49</v>
      </c>
      <c r="H26" s="46">
        <v>0.96</v>
      </c>
      <c r="I26" s="46">
        <v>8.3086152031040985</v>
      </c>
      <c r="J26" s="81">
        <v>0.9</v>
      </c>
      <c r="K26" s="81">
        <v>9.9088386841062217</v>
      </c>
      <c r="L26" s="46">
        <v>0.22222222222222221</v>
      </c>
      <c r="M26" s="37">
        <v>0.25</v>
      </c>
      <c r="N26" s="81">
        <v>0.91666666666666663</v>
      </c>
      <c r="O26" s="81">
        <v>0.65</v>
      </c>
      <c r="P26" s="81">
        <v>0.58333333333333337</v>
      </c>
      <c r="Q26" s="82">
        <v>0.7</v>
      </c>
      <c r="R26" s="57"/>
      <c r="S26" s="57"/>
      <c r="T26" s="94">
        <f t="shared" si="1"/>
        <v>1.1983827950740163E-2</v>
      </c>
      <c r="U26" s="94">
        <f t="shared" si="1"/>
        <v>1.2235369128526399E-2</v>
      </c>
      <c r="V26" s="94">
        <f t="shared" si="1"/>
        <v>1.1761782717373066E-2</v>
      </c>
      <c r="W26" s="94">
        <f t="shared" si="1"/>
        <v>1.214209546470304E-2</v>
      </c>
      <c r="X26" s="94">
        <f t="shared" si="1"/>
        <v>1.0691443517819879E-2</v>
      </c>
      <c r="Y26" s="94">
        <f t="shared" si="1"/>
        <v>1.7446086849052592E-2</v>
      </c>
      <c r="Z26" s="94">
        <f t="shared" si="1"/>
        <v>1.2607637998590677E-2</v>
      </c>
      <c r="AA26" s="94">
        <f t="shared" si="1"/>
        <v>1.0791879546295839E-2</v>
      </c>
      <c r="AB26" s="94">
        <f t="shared" si="1"/>
        <v>1.1814638293208404E-2</v>
      </c>
      <c r="AC26" s="94">
        <f t="shared" si="1"/>
        <v>9.9708194149062245E-3</v>
      </c>
      <c r="AD26" s="94">
        <f t="shared" si="1"/>
        <v>5.0475285763445128E-3</v>
      </c>
      <c r="AE26" s="94">
        <f t="shared" si="1"/>
        <v>9.2162817883632842E-3</v>
      </c>
      <c r="AF26" s="94">
        <f t="shared" si="1"/>
        <v>1.1491129855252457E-2</v>
      </c>
      <c r="AG26" s="94">
        <f t="shared" si="1"/>
        <v>9.621394038296158E-3</v>
      </c>
      <c r="AH26" s="94">
        <f t="shared" si="1"/>
        <v>9.4492661002223265E-3</v>
      </c>
      <c r="AI26" s="94">
        <f t="shared" si="1"/>
        <v>1.1512936426098552E-2</v>
      </c>
    </row>
    <row r="27" spans="1:35" ht="22.8" x14ac:dyDescent="0.25">
      <c r="A27" s="34">
        <v>26</v>
      </c>
      <c r="B27" s="83">
        <v>9</v>
      </c>
      <c r="C27" s="58">
        <v>30</v>
      </c>
      <c r="D27" s="58">
        <v>12</v>
      </c>
      <c r="E27" s="58">
        <v>42</v>
      </c>
      <c r="F27" s="81">
        <v>4</v>
      </c>
      <c r="G27" s="37">
        <v>3.2</v>
      </c>
      <c r="H27" s="46">
        <v>0.78125</v>
      </c>
      <c r="I27" s="46">
        <v>7.7425748706990003</v>
      </c>
      <c r="J27" s="81">
        <v>0.875</v>
      </c>
      <c r="K27" s="81">
        <v>12.558869701726845</v>
      </c>
      <c r="L27" s="46">
        <v>0.77777777777777779</v>
      </c>
      <c r="M27" s="37">
        <v>0.30555555555555558</v>
      </c>
      <c r="N27" s="81">
        <v>0.75</v>
      </c>
      <c r="O27" s="81">
        <v>0.68333333333333335</v>
      </c>
      <c r="P27" s="81">
        <v>0.6333333333333333</v>
      </c>
      <c r="Q27" s="82">
        <v>0.7</v>
      </c>
      <c r="R27" s="57"/>
      <c r="S27" s="57"/>
      <c r="T27" s="94">
        <f t="shared" si="1"/>
        <v>1.0785445155666146E-2</v>
      </c>
      <c r="U27" s="94">
        <f t="shared" si="1"/>
        <v>1.3109324066278284E-2</v>
      </c>
      <c r="V27" s="94">
        <f t="shared" si="1"/>
        <v>1.0857030200652061E-2</v>
      </c>
      <c r="W27" s="94">
        <f t="shared" si="1"/>
        <v>1.2438244134573846E-2</v>
      </c>
      <c r="X27" s="94">
        <f t="shared" si="1"/>
        <v>1.1404206419007872E-2</v>
      </c>
      <c r="Y27" s="94">
        <f t="shared" si="1"/>
        <v>1.5996412010592636E-2</v>
      </c>
      <c r="Z27" s="94">
        <f t="shared" si="1"/>
        <v>1.026012206916559E-2</v>
      </c>
      <c r="AA27" s="94">
        <f t="shared" si="1"/>
        <v>1.0056662071862928E-2</v>
      </c>
      <c r="AB27" s="94">
        <f t="shared" si="1"/>
        <v>1.1486453896174838E-2</v>
      </c>
      <c r="AC27" s="94">
        <f t="shared" si="1"/>
        <v>1.2637426629228714E-2</v>
      </c>
      <c r="AD27" s="94">
        <f t="shared" si="1"/>
        <v>1.7666350017205797E-2</v>
      </c>
      <c r="AE27" s="94">
        <f t="shared" si="1"/>
        <v>1.1264344407999571E-2</v>
      </c>
      <c r="AF27" s="94">
        <f t="shared" si="1"/>
        <v>9.4018335179338278E-3</v>
      </c>
      <c r="AG27" s="94">
        <f t="shared" si="1"/>
        <v>1.0114798860772883E-2</v>
      </c>
      <c r="AH27" s="94">
        <f t="shared" si="1"/>
        <v>1.0259203194527096E-2</v>
      </c>
      <c r="AI27" s="94">
        <f t="shared" si="1"/>
        <v>1.1512936426098552E-2</v>
      </c>
    </row>
    <row r="28" spans="1:35" ht="22.8" x14ac:dyDescent="0.25">
      <c r="A28" s="34">
        <v>27</v>
      </c>
      <c r="B28" s="83">
        <v>10</v>
      </c>
      <c r="C28" s="58">
        <v>25</v>
      </c>
      <c r="D28" s="58">
        <v>4</v>
      </c>
      <c r="E28" s="58">
        <v>29</v>
      </c>
      <c r="F28" s="81">
        <v>3.75</v>
      </c>
      <c r="G28" s="37">
        <v>1.18</v>
      </c>
      <c r="H28" s="46">
        <v>0.89</v>
      </c>
      <c r="I28" s="46">
        <v>8.6191292955585617</v>
      </c>
      <c r="J28" s="81">
        <v>0.89</v>
      </c>
      <c r="K28" s="81">
        <v>8.9028168512517354</v>
      </c>
      <c r="L28" s="46">
        <v>0.63888888888888884</v>
      </c>
      <c r="M28" s="37">
        <v>0.16666666666666666</v>
      </c>
      <c r="N28" s="81">
        <v>0.8666666666666667</v>
      </c>
      <c r="O28" s="81">
        <v>0.68333333333333335</v>
      </c>
      <c r="P28" s="81">
        <v>0.7</v>
      </c>
      <c r="Q28" s="82">
        <v>0.6</v>
      </c>
      <c r="R28" s="57"/>
      <c r="S28" s="57"/>
      <c r="T28" s="94">
        <f t="shared" si="1"/>
        <v>1.1983827950740163E-2</v>
      </c>
      <c r="U28" s="94">
        <f t="shared" si="1"/>
        <v>1.092443672189857E-2</v>
      </c>
      <c r="V28" s="94">
        <f t="shared" si="1"/>
        <v>3.6190100668840202E-3</v>
      </c>
      <c r="W28" s="94">
        <f t="shared" si="1"/>
        <v>8.5883114262533707E-3</v>
      </c>
      <c r="X28" s="94">
        <f t="shared" si="1"/>
        <v>1.0691443517819879E-2</v>
      </c>
      <c r="Y28" s="94">
        <f t="shared" si="1"/>
        <v>5.898676928906034E-3</v>
      </c>
      <c r="Z28" s="94">
        <f t="shared" si="1"/>
        <v>1.1688331061193441E-2</v>
      </c>
      <c r="AA28" s="94">
        <f t="shared" si="1"/>
        <v>1.1195199546233253E-2</v>
      </c>
      <c r="AB28" s="94">
        <f t="shared" si="1"/>
        <v>1.1683364534394978E-2</v>
      </c>
      <c r="AC28" s="94">
        <f t="shared" si="1"/>
        <v>8.9585048195607014E-3</v>
      </c>
      <c r="AD28" s="94">
        <f t="shared" si="1"/>
        <v>1.4511644656990475E-2</v>
      </c>
      <c r="AE28" s="94">
        <f t="shared" si="1"/>
        <v>6.1441878589088552E-3</v>
      </c>
      <c r="AF28" s="94">
        <f t="shared" si="1"/>
        <v>1.0864340954056868E-2</v>
      </c>
      <c r="AG28" s="94">
        <f t="shared" si="1"/>
        <v>1.0114798860772883E-2</v>
      </c>
      <c r="AH28" s="94">
        <f t="shared" si="1"/>
        <v>1.133911932026679E-2</v>
      </c>
      <c r="AI28" s="94">
        <f t="shared" si="1"/>
        <v>9.8682312223701881E-3</v>
      </c>
    </row>
    <row r="29" spans="1:35" ht="22.8" x14ac:dyDescent="0.25">
      <c r="A29" s="34">
        <v>29</v>
      </c>
      <c r="B29" s="83">
        <v>9</v>
      </c>
      <c r="C29" s="58">
        <v>26</v>
      </c>
      <c r="D29" s="58">
        <v>9</v>
      </c>
      <c r="E29" s="58">
        <v>35</v>
      </c>
      <c r="F29" s="81">
        <v>4.5</v>
      </c>
      <c r="G29" s="37">
        <v>1.48</v>
      </c>
      <c r="H29" s="46">
        <v>0.84375</v>
      </c>
      <c r="I29" s="46">
        <v>8.1349804157878864</v>
      </c>
      <c r="J29" s="81">
        <v>0.90625</v>
      </c>
      <c r="K29" s="81">
        <v>10.09995472434089</v>
      </c>
      <c r="L29" s="46">
        <v>0.3611111111111111</v>
      </c>
      <c r="M29" s="37">
        <v>0.1388888888888889</v>
      </c>
      <c r="N29" s="81">
        <v>0.85</v>
      </c>
      <c r="O29" s="81">
        <v>0.8</v>
      </c>
      <c r="P29" s="81">
        <v>0.68333333333333335</v>
      </c>
      <c r="Q29" s="82">
        <v>0.58333333333333337</v>
      </c>
      <c r="R29" s="57"/>
      <c r="S29" s="57"/>
      <c r="T29" s="94">
        <f t="shared" si="1"/>
        <v>1.0785445155666146E-2</v>
      </c>
      <c r="U29" s="94">
        <f t="shared" si="1"/>
        <v>1.1361414190774513E-2</v>
      </c>
      <c r="V29" s="94">
        <f t="shared" si="1"/>
        <v>8.1427726504890458E-3</v>
      </c>
      <c r="W29" s="94">
        <f t="shared" si="1"/>
        <v>1.0365203445478205E-2</v>
      </c>
      <c r="X29" s="94">
        <f t="shared" si="1"/>
        <v>1.2829732221383856E-2</v>
      </c>
      <c r="Y29" s="94">
        <f t="shared" si="1"/>
        <v>7.3983405548990935E-3</v>
      </c>
      <c r="Z29" s="94">
        <f t="shared" si="1"/>
        <v>1.1080931834698837E-2</v>
      </c>
      <c r="AA29" s="94">
        <f t="shared" si="1"/>
        <v>1.0566349098205863E-2</v>
      </c>
      <c r="AB29" s="94">
        <f t="shared" si="1"/>
        <v>1.1896684392466796E-2</v>
      </c>
      <c r="AC29" s="94">
        <f t="shared" si="1"/>
        <v>1.0163130904195922E-2</v>
      </c>
      <c r="AD29" s="94">
        <f t="shared" si="1"/>
        <v>8.2022339365598329E-3</v>
      </c>
      <c r="AE29" s="94">
        <f t="shared" si="1"/>
        <v>5.1201565490907137E-3</v>
      </c>
      <c r="AF29" s="94">
        <f t="shared" si="1"/>
        <v>1.0655411320325004E-2</v>
      </c>
      <c r="AG29" s="94">
        <f t="shared" si="1"/>
        <v>1.1841715739441424E-2</v>
      </c>
      <c r="AH29" s="94">
        <f t="shared" si="1"/>
        <v>1.1069140288831868E-2</v>
      </c>
      <c r="AI29" s="94">
        <f t="shared" si="1"/>
        <v>9.5941136884154614E-3</v>
      </c>
    </row>
    <row r="30" spans="1:35" ht="22.8" x14ac:dyDescent="0.25">
      <c r="A30" s="34">
        <v>30</v>
      </c>
      <c r="B30" s="83">
        <v>10</v>
      </c>
      <c r="C30" s="58">
        <v>26</v>
      </c>
      <c r="D30" s="58">
        <v>8</v>
      </c>
      <c r="E30" s="58">
        <v>34</v>
      </c>
      <c r="F30" s="81">
        <v>3.75</v>
      </c>
      <c r="G30" s="37">
        <v>1.18</v>
      </c>
      <c r="H30" s="46">
        <v>1</v>
      </c>
      <c r="I30" s="46">
        <v>8.9437938455518609</v>
      </c>
      <c r="J30" s="81">
        <v>0.9375</v>
      </c>
      <c r="K30" s="81">
        <v>9.6574813288694301</v>
      </c>
      <c r="L30" s="46">
        <v>0.80555555555555558</v>
      </c>
      <c r="M30" s="37">
        <v>0.5</v>
      </c>
      <c r="N30" s="81">
        <v>0.8666666666666667</v>
      </c>
      <c r="O30" s="81">
        <v>0.7</v>
      </c>
      <c r="P30" s="81">
        <v>0.71666666666666667</v>
      </c>
      <c r="Q30" s="82">
        <v>0.6166666666666667</v>
      </c>
      <c r="R30" s="57"/>
      <c r="S30" s="57"/>
      <c r="T30" s="94">
        <f t="shared" si="1"/>
        <v>1.1983827950740163E-2</v>
      </c>
      <c r="U30" s="94">
        <f t="shared" si="1"/>
        <v>1.1361414190774513E-2</v>
      </c>
      <c r="V30" s="94">
        <f t="shared" si="1"/>
        <v>7.2380201337680404E-3</v>
      </c>
      <c r="W30" s="94">
        <f t="shared" si="1"/>
        <v>1.0069054775607399E-2</v>
      </c>
      <c r="X30" s="94">
        <f t="shared" si="1"/>
        <v>1.0691443517819879E-2</v>
      </c>
      <c r="Y30" s="94">
        <f t="shared" si="1"/>
        <v>5.898676928906034E-3</v>
      </c>
      <c r="Z30" s="94">
        <f t="shared" si="1"/>
        <v>1.3132956248531955E-2</v>
      </c>
      <c r="AA30" s="94">
        <f t="shared" si="1"/>
        <v>1.1616899267646639E-2</v>
      </c>
      <c r="AB30" s="94">
        <f t="shared" si="1"/>
        <v>1.2306914888758754E-2</v>
      </c>
      <c r="AC30" s="94">
        <f t="shared" si="1"/>
        <v>9.7178897954449169E-3</v>
      </c>
      <c r="AD30" s="94">
        <f t="shared" si="1"/>
        <v>1.8297291089248862E-2</v>
      </c>
      <c r="AE30" s="94">
        <f t="shared" si="1"/>
        <v>1.8432563576726568E-2</v>
      </c>
      <c r="AF30" s="94">
        <f t="shared" si="1"/>
        <v>1.0864340954056868E-2</v>
      </c>
      <c r="AG30" s="94">
        <f t="shared" si="1"/>
        <v>1.0361501272011246E-2</v>
      </c>
      <c r="AH30" s="94">
        <f t="shared" si="1"/>
        <v>1.1609098351701715E-2</v>
      </c>
      <c r="AI30" s="94">
        <f t="shared" si="1"/>
        <v>1.0142348756324917E-2</v>
      </c>
    </row>
    <row r="31" spans="1:35" s="2" customFormat="1" ht="22.8" x14ac:dyDescent="0.25">
      <c r="A31" s="47">
        <v>31</v>
      </c>
      <c r="B31" s="86">
        <v>8</v>
      </c>
      <c r="C31" s="87">
        <v>28</v>
      </c>
      <c r="D31" s="87">
        <v>15</v>
      </c>
      <c r="E31" s="87">
        <v>43</v>
      </c>
      <c r="F31" s="88">
        <v>4.5</v>
      </c>
      <c r="G31" s="89">
        <v>3.09</v>
      </c>
      <c r="H31" s="87">
        <v>0.84375</v>
      </c>
      <c r="I31" s="90">
        <v>7.544428299988823</v>
      </c>
      <c r="J31" s="88">
        <v>0.96875</v>
      </c>
      <c r="K31" s="88">
        <v>10.100351883226899</v>
      </c>
      <c r="L31" s="87">
        <v>0.3125</v>
      </c>
      <c r="M31" s="89">
        <v>6.25E-2</v>
      </c>
      <c r="N31" s="88">
        <v>0.91666666666666663</v>
      </c>
      <c r="O31" s="88">
        <v>0.8666666666666667</v>
      </c>
      <c r="P31" s="88">
        <v>0.66666666666666663</v>
      </c>
      <c r="Q31" s="91">
        <v>0.71666666666666667</v>
      </c>
      <c r="R31" s="57"/>
      <c r="S31" s="57"/>
      <c r="T31" s="94">
        <f t="shared" si="1"/>
        <v>9.5870623605921294E-3</v>
      </c>
      <c r="U31" s="94">
        <f t="shared" si="1"/>
        <v>1.2235369128526399E-2</v>
      </c>
      <c r="V31" s="94">
        <f t="shared" si="1"/>
        <v>1.3571287750815076E-2</v>
      </c>
      <c r="W31" s="94">
        <f t="shared" si="1"/>
        <v>1.2734392804444652E-2</v>
      </c>
      <c r="X31" s="94">
        <f t="shared" si="1"/>
        <v>1.2829732221383856E-2</v>
      </c>
      <c r="Y31" s="94">
        <f t="shared" si="1"/>
        <v>1.5446535347728512E-2</v>
      </c>
      <c r="Z31" s="94">
        <f t="shared" si="1"/>
        <v>1.1080931834698837E-2</v>
      </c>
      <c r="AA31" s="94">
        <f t="shared" si="1"/>
        <v>9.7992938015382999E-3</v>
      </c>
      <c r="AB31" s="94">
        <f t="shared" si="1"/>
        <v>1.2717145385050713E-2</v>
      </c>
      <c r="AC31" s="94">
        <f t="shared" si="1"/>
        <v>1.0163530547348634E-2</v>
      </c>
      <c r="AD31" s="94">
        <f t="shared" si="1"/>
        <v>7.0980870604844719E-3</v>
      </c>
      <c r="AE31" s="94">
        <f t="shared" si="1"/>
        <v>2.304070447090821E-3</v>
      </c>
      <c r="AF31" s="94">
        <f t="shared" si="1"/>
        <v>1.1491129855252457E-2</v>
      </c>
      <c r="AG31" s="94">
        <f t="shared" si="1"/>
        <v>1.2828525384394876E-2</v>
      </c>
      <c r="AH31" s="94">
        <f t="shared" si="1"/>
        <v>1.0799161257396944E-2</v>
      </c>
      <c r="AI31" s="94">
        <f t="shared" si="1"/>
        <v>1.178705396005328E-2</v>
      </c>
    </row>
    <row r="32" spans="1:35" ht="24" customHeight="1" x14ac:dyDescent="0.25">
      <c r="A32" s="48"/>
      <c r="B32" s="56"/>
      <c r="C32" s="56"/>
      <c r="D32" s="56"/>
      <c r="E32" s="56"/>
      <c r="F32" s="3"/>
      <c r="G32" s="56"/>
      <c r="H32" s="56"/>
      <c r="I32" s="37"/>
      <c r="J32" s="57"/>
      <c r="K32" s="57"/>
      <c r="L32" s="56"/>
      <c r="S32" s="95" t="s">
        <v>117</v>
      </c>
    </row>
    <row r="33" spans="2:35" ht="22.8" x14ac:dyDescent="0.25">
      <c r="B33" s="56"/>
      <c r="C33" s="56"/>
      <c r="D33" s="56"/>
      <c r="E33" s="56"/>
      <c r="F33" s="3"/>
      <c r="G33" s="56"/>
      <c r="H33" s="56"/>
      <c r="I33" s="37"/>
      <c r="K33" s="57"/>
      <c r="L33" s="56"/>
      <c r="S33" s="96" t="s">
        <v>115</v>
      </c>
      <c r="T33" s="92">
        <f>MAX(T3:T31)</f>
        <v>1.5578976335962211E-2</v>
      </c>
      <c r="U33" s="92">
        <f t="shared" ref="U33:AI33" si="2">MAX(U3:U31)</f>
        <v>1.3109324066278284E-2</v>
      </c>
      <c r="V33" s="92">
        <f t="shared" si="2"/>
        <v>1.6285545300978092E-2</v>
      </c>
      <c r="W33" s="92">
        <f t="shared" si="2"/>
        <v>1.3918987483927876E-2</v>
      </c>
      <c r="X33" s="92">
        <f t="shared" si="2"/>
        <v>1.7106309628511809E-2</v>
      </c>
      <c r="Y33" s="92">
        <f t="shared" si="2"/>
        <v>1.993142682409579E-2</v>
      </c>
      <c r="Z33" s="92">
        <f t="shared" si="2"/>
        <v>1.3132956248531955E-2</v>
      </c>
      <c r="AA33" s="92">
        <f t="shared" si="2"/>
        <v>1.7669141806199752E-2</v>
      </c>
      <c r="AB33" s="92">
        <f t="shared" si="2"/>
        <v>1.3127375881342673E-2</v>
      </c>
      <c r="AC33" s="92">
        <f t="shared" si="2"/>
        <v>2.0968016156539621E-2</v>
      </c>
      <c r="AD33" s="92">
        <f t="shared" si="2"/>
        <v>1.9559173233334989E-2</v>
      </c>
      <c r="AE33" s="92">
        <f t="shared" si="2"/>
        <v>2.3552720125817279E-2</v>
      </c>
      <c r="AF33" s="92">
        <f t="shared" si="2"/>
        <v>1.2535778023911771E-2</v>
      </c>
      <c r="AG33" s="92">
        <f t="shared" si="2"/>
        <v>1.406203744058669E-2</v>
      </c>
      <c r="AH33" s="92">
        <f t="shared" si="2"/>
        <v>1.4848846728920798E-2</v>
      </c>
      <c r="AI33" s="92">
        <f t="shared" si="2"/>
        <v>1.3705876697736373E-2</v>
      </c>
    </row>
    <row r="34" spans="2:35" ht="22.8" x14ac:dyDescent="0.25">
      <c r="S34" s="96" t="s">
        <v>116</v>
      </c>
      <c r="T34" s="92">
        <f>MIN(T3:T31)</f>
        <v>8.3886795655181128E-3</v>
      </c>
      <c r="U34" s="92">
        <f t="shared" ref="U34:AI34" si="3">MIN(U3:U31)</f>
        <v>7.428616970891028E-3</v>
      </c>
      <c r="V34" s="92">
        <f t="shared" si="3"/>
        <v>3.6190100668840202E-3</v>
      </c>
      <c r="W34" s="92">
        <f t="shared" si="3"/>
        <v>7.1075680768993409E-3</v>
      </c>
      <c r="X34" s="92">
        <f t="shared" si="3"/>
        <v>5.3457217589099396E-3</v>
      </c>
      <c r="Y34" s="92">
        <f t="shared" si="3"/>
        <v>4.5989684530453826E-3</v>
      </c>
      <c r="Z34" s="92">
        <f t="shared" si="3"/>
        <v>9.4393123036323433E-3</v>
      </c>
      <c r="AA34" s="92">
        <f t="shared" si="3"/>
        <v>9.7992938015382999E-3</v>
      </c>
      <c r="AB34" s="92">
        <f t="shared" si="3"/>
        <v>8.2046099258391691E-3</v>
      </c>
      <c r="AC34" s="92">
        <f t="shared" si="3"/>
        <v>7.6262741303110724E-3</v>
      </c>
      <c r="AD34" s="92">
        <f t="shared" si="3"/>
        <v>0</v>
      </c>
      <c r="AE34" s="92">
        <f t="shared" si="3"/>
        <v>0</v>
      </c>
      <c r="AF34" s="92">
        <f t="shared" si="3"/>
        <v>9.4018335179338278E-3</v>
      </c>
      <c r="AG34" s="92">
        <f t="shared" si="3"/>
        <v>9.621394038296158E-3</v>
      </c>
      <c r="AH34" s="92">
        <f t="shared" si="3"/>
        <v>9.4492661002223265E-3</v>
      </c>
      <c r="AI34" s="92">
        <f t="shared" si="3"/>
        <v>9.5941136884154614E-3</v>
      </c>
    </row>
    <row r="36" spans="2:35" ht="18.600000000000001" x14ac:dyDescent="0.25">
      <c r="S36" s="33" t="s">
        <v>118</v>
      </c>
      <c r="T36" s="92" t="s">
        <v>123</v>
      </c>
      <c r="U36" s="92" t="s">
        <v>124</v>
      </c>
      <c r="V36" s="29" t="s">
        <v>125</v>
      </c>
      <c r="W36" s="29" t="s">
        <v>126</v>
      </c>
    </row>
    <row r="37" spans="2:35" x14ac:dyDescent="0.25">
      <c r="S37" s="33">
        <f>IF(A3="","",A3)</f>
        <v>1</v>
      </c>
      <c r="T37" s="92">
        <f t="shared" ref="T37:T65" si="4">SUMXMY2(T$33:AI$33,T3:AI3)</f>
        <v>1.0681557273465841E-3</v>
      </c>
      <c r="U37" s="29">
        <f>SUMXMY2(T$34:AI$34,T3:AI3)</f>
        <v>2.9306565906266161E-4</v>
      </c>
      <c r="V37" s="29">
        <f>U37/(T37+U37)</f>
        <v>0.21529610244791778</v>
      </c>
      <c r="W37" s="29">
        <f>RANK(V37,V$37:V$65)</f>
        <v>25</v>
      </c>
    </row>
    <row r="38" spans="2:35" x14ac:dyDescent="0.25">
      <c r="S38" s="33">
        <f t="shared" ref="S38:S67" si="5">IF(A4="","",A4)</f>
        <v>2</v>
      </c>
      <c r="T38" s="92">
        <f t="shared" si="4"/>
        <v>6.1550662965310411E-4</v>
      </c>
      <c r="U38" s="29">
        <f t="shared" ref="U38:U65" si="6">SUMXMY2(T$34:AI$34,T4:AI4)</f>
        <v>4.8100119366102737E-4</v>
      </c>
      <c r="V38" s="29">
        <f t="shared" ref="V38:V65" si="7">U38/(T38+U38)</f>
        <v>0.43866644946246625</v>
      </c>
      <c r="W38" s="29">
        <f t="shared" ref="W38:W65" si="8">RANK(V38,V$37:V$65)</f>
        <v>13</v>
      </c>
    </row>
    <row r="39" spans="2:35" x14ac:dyDescent="0.25">
      <c r="S39" s="33">
        <f t="shared" si="5"/>
        <v>3</v>
      </c>
      <c r="T39" s="92">
        <f t="shared" si="4"/>
        <v>5.3135705465903239E-4</v>
      </c>
      <c r="U39" s="29">
        <f t="shared" si="6"/>
        <v>7.3255597459530482E-4</v>
      </c>
      <c r="V39" s="29">
        <f t="shared" si="7"/>
        <v>0.57959365687327891</v>
      </c>
      <c r="W39" s="29">
        <f t="shared" si="8"/>
        <v>10</v>
      </c>
    </row>
    <row r="40" spans="2:35" x14ac:dyDescent="0.25">
      <c r="S40" s="33">
        <f t="shared" si="5"/>
        <v>4</v>
      </c>
      <c r="T40" s="92">
        <f t="shared" si="4"/>
        <v>8.1940821729579343E-4</v>
      </c>
      <c r="U40" s="29">
        <f t="shared" si="6"/>
        <v>3.51912186506591E-4</v>
      </c>
      <c r="V40" s="29">
        <f t="shared" si="7"/>
        <v>0.30044058428778364</v>
      </c>
      <c r="W40" s="29">
        <f t="shared" si="8"/>
        <v>22</v>
      </c>
    </row>
    <row r="41" spans="2:35" x14ac:dyDescent="0.25">
      <c r="S41" s="33">
        <f t="shared" si="5"/>
        <v>5</v>
      </c>
      <c r="T41" s="92">
        <f t="shared" si="4"/>
        <v>1.9237826870179581E-4</v>
      </c>
      <c r="U41" s="29">
        <f t="shared" si="6"/>
        <v>1.3380928943022641E-3</v>
      </c>
      <c r="V41" s="29">
        <f t="shared" si="7"/>
        <v>0.87430127835653604</v>
      </c>
      <c r="W41" s="29">
        <f t="shared" si="8"/>
        <v>1</v>
      </c>
    </row>
    <row r="42" spans="2:35" x14ac:dyDescent="0.25">
      <c r="S42" s="33">
        <f t="shared" si="5"/>
        <v>6</v>
      </c>
      <c r="T42" s="92">
        <f t="shared" si="4"/>
        <v>4.5952017120440644E-4</v>
      </c>
      <c r="U42" s="29">
        <f t="shared" si="6"/>
        <v>8.6381518564912756E-4</v>
      </c>
      <c r="V42" s="29">
        <f t="shared" si="7"/>
        <v>0.65275606910632411</v>
      </c>
      <c r="W42" s="29">
        <f t="shared" si="8"/>
        <v>6</v>
      </c>
    </row>
    <row r="43" spans="2:35" x14ac:dyDescent="0.25">
      <c r="S43" s="33">
        <f t="shared" si="5"/>
        <v>7</v>
      </c>
      <c r="T43" s="92">
        <f t="shared" si="4"/>
        <v>6.883225492293624E-4</v>
      </c>
      <c r="U43" s="29">
        <f t="shared" si="6"/>
        <v>3.9831758945880298E-4</v>
      </c>
      <c r="V43" s="29">
        <f t="shared" si="7"/>
        <v>0.36655887747683202</v>
      </c>
      <c r="W43" s="29">
        <f t="shared" si="8"/>
        <v>19</v>
      </c>
    </row>
    <row r="44" spans="2:35" x14ac:dyDescent="0.25">
      <c r="S44" s="33">
        <f t="shared" si="5"/>
        <v>9</v>
      </c>
      <c r="T44" s="92">
        <f t="shared" si="4"/>
        <v>7.9415457986339931E-4</v>
      </c>
      <c r="U44" s="29">
        <f t="shared" si="6"/>
        <v>4.9497426652374992E-4</v>
      </c>
      <c r="V44" s="29">
        <f t="shared" si="7"/>
        <v>0.38396027511985409</v>
      </c>
      <c r="W44" s="29">
        <f t="shared" si="8"/>
        <v>17</v>
      </c>
    </row>
    <row r="45" spans="2:35" x14ac:dyDescent="0.25">
      <c r="S45" s="33">
        <f t="shared" si="5"/>
        <v>10</v>
      </c>
      <c r="T45" s="92">
        <f t="shared" si="4"/>
        <v>4.0234549859305689E-4</v>
      </c>
      <c r="U45" s="29">
        <f t="shared" si="6"/>
        <v>9.292029243967697E-4</v>
      </c>
      <c r="V45" s="29">
        <f t="shared" si="7"/>
        <v>0.69783637482019611</v>
      </c>
      <c r="W45" s="29">
        <f t="shared" si="8"/>
        <v>3</v>
      </c>
    </row>
    <row r="46" spans="2:35" x14ac:dyDescent="0.25">
      <c r="S46" s="33">
        <f t="shared" si="5"/>
        <v>11</v>
      </c>
      <c r="T46" s="92">
        <f t="shared" si="4"/>
        <v>1.1323217348581493E-3</v>
      </c>
      <c r="U46" s="29">
        <f t="shared" si="6"/>
        <v>2.6265407447465542E-4</v>
      </c>
      <c r="V46" s="29">
        <f t="shared" si="7"/>
        <v>0.18828575572237255</v>
      </c>
      <c r="W46" s="29">
        <f t="shared" si="8"/>
        <v>27</v>
      </c>
    </row>
    <row r="47" spans="2:35" x14ac:dyDescent="0.25">
      <c r="S47" s="33">
        <f t="shared" si="5"/>
        <v>12</v>
      </c>
      <c r="T47" s="92">
        <f t="shared" si="4"/>
        <v>1.3592268891712586E-3</v>
      </c>
      <c r="U47" s="29">
        <f t="shared" si="6"/>
        <v>1.2873845240180418E-4</v>
      </c>
      <c r="V47" s="29">
        <f t="shared" si="7"/>
        <v>8.6519792366738277E-2</v>
      </c>
      <c r="W47" s="29">
        <f t="shared" si="8"/>
        <v>28</v>
      </c>
    </row>
    <row r="48" spans="2:35" x14ac:dyDescent="0.25">
      <c r="S48" s="33">
        <f t="shared" si="5"/>
        <v>13</v>
      </c>
      <c r="T48" s="92">
        <f t="shared" si="4"/>
        <v>6.1007369148578469E-4</v>
      </c>
      <c r="U48" s="29">
        <f t="shared" si="6"/>
        <v>4.6197035471371437E-4</v>
      </c>
      <c r="V48" s="29">
        <f t="shared" si="7"/>
        <v>0.43092478928589223</v>
      </c>
      <c r="W48" s="29">
        <f t="shared" si="8"/>
        <v>14</v>
      </c>
    </row>
    <row r="49" spans="19:23" x14ac:dyDescent="0.25">
      <c r="S49" s="33">
        <f t="shared" si="5"/>
        <v>14</v>
      </c>
      <c r="T49" s="92">
        <f t="shared" si="4"/>
        <v>7.105668825088229E-4</v>
      </c>
      <c r="U49" s="29">
        <f t="shared" si="6"/>
        <v>3.9346649602074973E-4</v>
      </c>
      <c r="V49" s="29">
        <f t="shared" si="7"/>
        <v>0.35639003645414724</v>
      </c>
      <c r="W49" s="29">
        <f t="shared" si="8"/>
        <v>20</v>
      </c>
    </row>
    <row r="50" spans="19:23" x14ac:dyDescent="0.25">
      <c r="S50" s="33">
        <f t="shared" si="5"/>
        <v>15</v>
      </c>
      <c r="T50" s="92">
        <f t="shared" si="4"/>
        <v>6.6080455565346624E-4</v>
      </c>
      <c r="U50" s="29">
        <f t="shared" si="6"/>
        <v>4.5776462597779964E-4</v>
      </c>
      <c r="V50" s="29">
        <f t="shared" si="7"/>
        <v>0.40924122843275407</v>
      </c>
      <c r="W50" s="29">
        <f t="shared" si="8"/>
        <v>15</v>
      </c>
    </row>
    <row r="51" spans="19:23" x14ac:dyDescent="0.25">
      <c r="S51" s="33">
        <f t="shared" si="5"/>
        <v>16</v>
      </c>
      <c r="T51" s="92">
        <f t="shared" si="4"/>
        <v>4.1896139228713629E-4</v>
      </c>
      <c r="U51" s="29">
        <f t="shared" si="6"/>
        <v>7.0642465229773025E-4</v>
      </c>
      <c r="V51" s="29">
        <f t="shared" si="7"/>
        <v>0.62771762249665786</v>
      </c>
      <c r="W51" s="29">
        <f t="shared" si="8"/>
        <v>8</v>
      </c>
    </row>
    <row r="52" spans="19:23" x14ac:dyDescent="0.25">
      <c r="S52" s="33">
        <f t="shared" si="5"/>
        <v>17</v>
      </c>
      <c r="T52" s="92">
        <f t="shared" si="4"/>
        <v>3.5646205576011971E-4</v>
      </c>
      <c r="U52" s="29">
        <f t="shared" si="6"/>
        <v>7.8630798461602801E-4</v>
      </c>
      <c r="V52" s="29">
        <f t="shared" si="7"/>
        <v>0.68807192771453063</v>
      </c>
      <c r="W52" s="29">
        <f t="shared" si="8"/>
        <v>4</v>
      </c>
    </row>
    <row r="53" spans="19:23" x14ac:dyDescent="0.25">
      <c r="S53" s="33">
        <f t="shared" si="5"/>
        <v>18</v>
      </c>
      <c r="T53" s="92">
        <f t="shared" si="4"/>
        <v>8.0929769349232699E-4</v>
      </c>
      <c r="U53" s="29">
        <f t="shared" si="6"/>
        <v>4.989596446761008E-4</v>
      </c>
      <c r="V53" s="29">
        <f t="shared" si="7"/>
        <v>0.38139258242162727</v>
      </c>
      <c r="W53" s="29">
        <f t="shared" si="8"/>
        <v>18</v>
      </c>
    </row>
    <row r="54" spans="19:23" x14ac:dyDescent="0.25">
      <c r="S54" s="33">
        <f t="shared" si="5"/>
        <v>19</v>
      </c>
      <c r="T54" s="92">
        <f t="shared" si="4"/>
        <v>2.7314481100680036E-4</v>
      </c>
      <c r="U54" s="29">
        <f t="shared" si="6"/>
        <v>9.7033905503678825E-4</v>
      </c>
      <c r="V54" s="29">
        <f t="shared" si="7"/>
        <v>0.78033907920665735</v>
      </c>
      <c r="W54" s="29">
        <f t="shared" si="8"/>
        <v>2</v>
      </c>
    </row>
    <row r="55" spans="19:23" x14ac:dyDescent="0.25">
      <c r="S55" s="33">
        <f t="shared" si="5"/>
        <v>20</v>
      </c>
      <c r="T55" s="92">
        <f t="shared" si="4"/>
        <v>5.1611719093866838E-4</v>
      </c>
      <c r="U55" s="29">
        <f t="shared" si="6"/>
        <v>5.7738774087014817E-4</v>
      </c>
      <c r="V55" s="29">
        <f t="shared" si="7"/>
        <v>0.52801567151148066</v>
      </c>
      <c r="W55" s="29">
        <f t="shared" si="8"/>
        <v>12</v>
      </c>
    </row>
    <row r="56" spans="19:23" x14ac:dyDescent="0.25">
      <c r="S56" s="33">
        <f t="shared" si="5"/>
        <v>21</v>
      </c>
      <c r="T56" s="92">
        <f t="shared" si="4"/>
        <v>4.1431433272542067E-4</v>
      </c>
      <c r="U56" s="29">
        <f t="shared" si="6"/>
        <v>6.8829419311656071E-4</v>
      </c>
      <c r="V56" s="29">
        <f t="shared" si="7"/>
        <v>0.62424167506863859</v>
      </c>
      <c r="W56" s="29">
        <f t="shared" si="8"/>
        <v>9</v>
      </c>
    </row>
    <row r="57" spans="19:23" x14ac:dyDescent="0.25">
      <c r="S57" s="33">
        <f t="shared" si="5"/>
        <v>22</v>
      </c>
      <c r="T57" s="92">
        <f t="shared" si="4"/>
        <v>3.8537637015988689E-4</v>
      </c>
      <c r="U57" s="29">
        <f t="shared" si="6"/>
        <v>7.6190203434497734E-4</v>
      </c>
      <c r="V57" s="29">
        <f t="shared" si="7"/>
        <v>0.66409515890242399</v>
      </c>
      <c r="W57" s="29">
        <f t="shared" si="8"/>
        <v>5</v>
      </c>
    </row>
    <row r="58" spans="19:23" x14ac:dyDescent="0.25">
      <c r="S58" s="33">
        <f t="shared" si="5"/>
        <v>23</v>
      </c>
      <c r="T58" s="92">
        <f t="shared" si="4"/>
        <v>1.3817483827473923E-3</v>
      </c>
      <c r="U58" s="29">
        <f t="shared" si="6"/>
        <v>8.5468621182146427E-5</v>
      </c>
      <c r="V58" s="29">
        <f t="shared" si="7"/>
        <v>5.8252201925987866E-2</v>
      </c>
      <c r="W58" s="29">
        <f t="shared" si="8"/>
        <v>29</v>
      </c>
    </row>
    <row r="59" spans="19:23" x14ac:dyDescent="0.25">
      <c r="S59" s="33">
        <f t="shared" si="5"/>
        <v>24</v>
      </c>
      <c r="T59" s="92">
        <f t="shared" si="4"/>
        <v>8.7491861196332336E-4</v>
      </c>
      <c r="U59" s="29">
        <f t="shared" si="6"/>
        <v>2.5015108143215274E-4</v>
      </c>
      <c r="V59" s="29">
        <f t="shared" si="7"/>
        <v>0.22234274276573329</v>
      </c>
      <c r="W59" s="29">
        <f t="shared" si="8"/>
        <v>24</v>
      </c>
    </row>
    <row r="60" spans="19:23" x14ac:dyDescent="0.25">
      <c r="S60" s="33">
        <f t="shared" si="5"/>
        <v>25</v>
      </c>
      <c r="T60" s="92">
        <f t="shared" si="4"/>
        <v>7.2576875239791698E-4</v>
      </c>
      <c r="U60" s="29">
        <f t="shared" si="6"/>
        <v>4.6932350906757602E-4</v>
      </c>
      <c r="V60" s="29">
        <f t="shared" si="7"/>
        <v>0.39270901854227031</v>
      </c>
      <c r="W60" s="29">
        <f t="shared" si="8"/>
        <v>16</v>
      </c>
    </row>
    <row r="61" spans="19:23" x14ac:dyDescent="0.25">
      <c r="S61" s="33">
        <f t="shared" si="5"/>
        <v>26</v>
      </c>
      <c r="T61" s="92">
        <f t="shared" si="4"/>
        <v>4.4679508448375489E-4</v>
      </c>
      <c r="U61" s="29">
        <f t="shared" si="6"/>
        <v>7.6561573840799781E-4</v>
      </c>
      <c r="V61" s="29">
        <f t="shared" si="7"/>
        <v>0.63148210487094447</v>
      </c>
      <c r="W61" s="29">
        <f t="shared" si="8"/>
        <v>7</v>
      </c>
    </row>
    <row r="62" spans="19:23" x14ac:dyDescent="0.25">
      <c r="S62" s="33">
        <f t="shared" si="5"/>
        <v>27</v>
      </c>
      <c r="T62" s="92">
        <f t="shared" si="4"/>
        <v>1.0088916691463876E-3</v>
      </c>
      <c r="U62" s="29">
        <f t="shared" si="6"/>
        <v>3.3285557924333885E-4</v>
      </c>
      <c r="V62" s="29">
        <f t="shared" si="7"/>
        <v>0.2480762152803439</v>
      </c>
      <c r="W62" s="29">
        <f t="shared" si="8"/>
        <v>23</v>
      </c>
    </row>
    <row r="63" spans="19:23" x14ac:dyDescent="0.25">
      <c r="S63" s="33">
        <f t="shared" si="5"/>
        <v>29</v>
      </c>
      <c r="T63" s="92">
        <f t="shared" si="4"/>
        <v>9.6165309200924097E-4</v>
      </c>
      <c r="U63" s="29">
        <f t="shared" si="6"/>
        <v>2.4210315959998969E-4</v>
      </c>
      <c r="V63" s="29">
        <f t="shared" si="7"/>
        <v>0.20112307560300208</v>
      </c>
      <c r="W63" s="29">
        <f t="shared" si="8"/>
        <v>26</v>
      </c>
    </row>
    <row r="64" spans="19:23" x14ac:dyDescent="0.25">
      <c r="S64" s="33">
        <f t="shared" si="5"/>
        <v>30</v>
      </c>
      <c r="T64" s="92">
        <f t="shared" si="4"/>
        <v>5.8208741070311086E-4</v>
      </c>
      <c r="U64" s="29">
        <f t="shared" si="6"/>
        <v>8.0087844875987788E-4</v>
      </c>
      <c r="V64" s="29">
        <f t="shared" si="7"/>
        <v>0.57910211107515142</v>
      </c>
      <c r="W64" s="29">
        <f t="shared" si="8"/>
        <v>11</v>
      </c>
    </row>
    <row r="65" spans="18:23" x14ac:dyDescent="0.25">
      <c r="S65" s="33">
        <f t="shared" si="5"/>
        <v>31</v>
      </c>
      <c r="T65" s="92">
        <f t="shared" si="4"/>
        <v>8.9636962163184956E-4</v>
      </c>
      <c r="U65" s="29">
        <f t="shared" si="6"/>
        <v>4.3539929162928322E-4</v>
      </c>
      <c r="V65" s="29">
        <f t="shared" si="7"/>
        <v>0.32693306420789703</v>
      </c>
      <c r="W65" s="29">
        <f t="shared" si="8"/>
        <v>21</v>
      </c>
    </row>
    <row r="66" spans="18:23" x14ac:dyDescent="0.25">
      <c r="S66" s="33" t="str">
        <f t="shared" si="5"/>
        <v/>
      </c>
    </row>
    <row r="67" spans="18:23" x14ac:dyDescent="0.25">
      <c r="S67" s="33" t="str">
        <f t="shared" si="5"/>
        <v/>
      </c>
    </row>
    <row r="69" spans="18:23" x14ac:dyDescent="0.25">
      <c r="R69" s="33" t="s">
        <v>127</v>
      </c>
      <c r="S69" s="33">
        <v>3</v>
      </c>
      <c r="T69" s="92">
        <v>5.3135705465903239E-4</v>
      </c>
      <c r="U69" s="29">
        <v>7.3255597459530482E-4</v>
      </c>
      <c r="V69" s="29">
        <v>0.57959365687327891</v>
      </c>
      <c r="W69" s="29">
        <v>10</v>
      </c>
    </row>
    <row r="70" spans="18:23" x14ac:dyDescent="0.25">
      <c r="S70" s="33">
        <v>4</v>
      </c>
      <c r="T70" s="92">
        <v>8.1940821729579343E-4</v>
      </c>
      <c r="U70" s="29">
        <v>3.51912186506591E-4</v>
      </c>
      <c r="V70" s="29">
        <v>0.30044058428778364</v>
      </c>
      <c r="W70" s="29">
        <v>22</v>
      </c>
    </row>
    <row r="71" spans="18:23" x14ac:dyDescent="0.25">
      <c r="S71" s="33">
        <v>5</v>
      </c>
      <c r="T71" s="92">
        <v>1.9237826870179581E-4</v>
      </c>
      <c r="U71" s="29">
        <v>1.3380928943022641E-3</v>
      </c>
      <c r="V71" s="29">
        <v>0.87430127835653604</v>
      </c>
      <c r="W71" s="29">
        <v>1</v>
      </c>
    </row>
    <row r="72" spans="18:23" x14ac:dyDescent="0.25">
      <c r="S72" s="33">
        <v>6</v>
      </c>
      <c r="T72" s="92">
        <v>4.5952017120440644E-4</v>
      </c>
      <c r="U72" s="29">
        <v>8.6381518564912756E-4</v>
      </c>
      <c r="V72" s="29">
        <v>0.65275606910632411</v>
      </c>
      <c r="W72" s="29">
        <v>6</v>
      </c>
    </row>
    <row r="73" spans="18:23" x14ac:dyDescent="0.25">
      <c r="S73" s="33">
        <v>10</v>
      </c>
      <c r="T73" s="92">
        <v>4.0234549859305689E-4</v>
      </c>
      <c r="U73" s="29">
        <v>9.292029243967697E-4</v>
      </c>
      <c r="V73" s="29">
        <v>0.69783637482019611</v>
      </c>
      <c r="W73" s="29">
        <v>3</v>
      </c>
    </row>
    <row r="74" spans="18:23" x14ac:dyDescent="0.25">
      <c r="S74" s="33">
        <v>16</v>
      </c>
      <c r="T74" s="92">
        <v>4.1896139228713629E-4</v>
      </c>
      <c r="U74" s="29">
        <v>7.0642465229773025E-4</v>
      </c>
      <c r="V74" s="29">
        <v>0.62771762249665786</v>
      </c>
      <c r="W74" s="29">
        <v>8</v>
      </c>
    </row>
    <row r="75" spans="18:23" x14ac:dyDescent="0.25">
      <c r="S75" s="33">
        <v>17</v>
      </c>
      <c r="T75" s="92">
        <v>3.5646205576011971E-4</v>
      </c>
      <c r="U75" s="29">
        <v>7.8630798461602801E-4</v>
      </c>
      <c r="V75" s="29">
        <v>0.68807192771453063</v>
      </c>
      <c r="W75" s="29">
        <v>4</v>
      </c>
    </row>
    <row r="76" spans="18:23" x14ac:dyDescent="0.25">
      <c r="S76" s="33">
        <v>18</v>
      </c>
      <c r="T76" s="92">
        <v>8.0929769349232699E-4</v>
      </c>
      <c r="U76" s="29">
        <v>4.989596446761008E-4</v>
      </c>
      <c r="V76" s="29">
        <v>0.38139258242162727</v>
      </c>
      <c r="W76" s="29">
        <v>18</v>
      </c>
    </row>
    <row r="77" spans="18:23" x14ac:dyDescent="0.25">
      <c r="S77" s="33">
        <v>20</v>
      </c>
      <c r="T77" s="92">
        <v>5.1611719093866838E-4</v>
      </c>
      <c r="U77" s="29">
        <v>5.7738774087014817E-4</v>
      </c>
      <c r="V77" s="29">
        <v>0.52801567151148066</v>
      </c>
      <c r="W77" s="29">
        <v>12</v>
      </c>
    </row>
    <row r="78" spans="18:23" x14ac:dyDescent="0.25">
      <c r="V78" s="99">
        <f>AVERAGE(V69:V77)</f>
        <v>0.59223619639871272</v>
      </c>
      <c r="W78" s="99">
        <f>AVERAGE(W69:W77)</f>
        <v>9.3333333333333339</v>
      </c>
    </row>
    <row r="80" spans="18:23" x14ac:dyDescent="0.25">
      <c r="R80" s="33" t="s">
        <v>128</v>
      </c>
      <c r="S80" s="33">
        <v>1</v>
      </c>
      <c r="T80" s="92">
        <v>1.0681557273465841E-3</v>
      </c>
      <c r="U80" s="29">
        <v>2.9306565906266161E-4</v>
      </c>
      <c r="V80" s="29">
        <v>0.21529610244791778</v>
      </c>
      <c r="W80" s="29">
        <v>25</v>
      </c>
    </row>
    <row r="81" spans="18:23" x14ac:dyDescent="0.25">
      <c r="S81" s="33">
        <v>2</v>
      </c>
      <c r="T81" s="92">
        <v>6.1550662965310411E-4</v>
      </c>
      <c r="U81" s="29">
        <v>4.8100119366102737E-4</v>
      </c>
      <c r="V81" s="29">
        <v>0.43866644946246625</v>
      </c>
      <c r="W81" s="29">
        <v>13</v>
      </c>
    </row>
    <row r="82" spans="18:23" x14ac:dyDescent="0.25">
      <c r="S82" s="33">
        <v>7</v>
      </c>
      <c r="T82" s="92">
        <v>6.883225492293624E-4</v>
      </c>
      <c r="U82" s="29">
        <v>3.9831758945880298E-4</v>
      </c>
      <c r="V82" s="29">
        <v>0.36655887747683202</v>
      </c>
      <c r="W82" s="29">
        <v>19</v>
      </c>
    </row>
    <row r="83" spans="18:23" x14ac:dyDescent="0.25">
      <c r="S83" s="33">
        <v>9</v>
      </c>
      <c r="T83" s="92">
        <v>7.9415457986339931E-4</v>
      </c>
      <c r="U83" s="29">
        <v>4.9497426652374992E-4</v>
      </c>
      <c r="V83" s="29">
        <v>0.38396027511985409</v>
      </c>
      <c r="W83" s="29">
        <v>17</v>
      </c>
    </row>
    <row r="84" spans="18:23" x14ac:dyDescent="0.25">
      <c r="S84" s="33">
        <v>11</v>
      </c>
      <c r="T84" s="92">
        <v>1.1323217348581493E-3</v>
      </c>
      <c r="U84" s="29">
        <v>2.6265407447465542E-4</v>
      </c>
      <c r="V84" s="29">
        <v>0.18828575572237255</v>
      </c>
      <c r="W84" s="29">
        <v>27</v>
      </c>
    </row>
    <row r="85" spans="18:23" x14ac:dyDescent="0.25">
      <c r="S85" s="33">
        <v>12</v>
      </c>
      <c r="T85" s="92">
        <v>1.3592268891712586E-3</v>
      </c>
      <c r="U85" s="29">
        <v>1.2873845240180418E-4</v>
      </c>
      <c r="V85" s="29">
        <v>8.6519792366738277E-2</v>
      </c>
      <c r="W85" s="29">
        <v>28</v>
      </c>
    </row>
    <row r="86" spans="18:23" x14ac:dyDescent="0.25">
      <c r="S86" s="33">
        <v>13</v>
      </c>
      <c r="T86" s="92">
        <v>6.1007369148578469E-4</v>
      </c>
      <c r="U86" s="29">
        <v>4.6197035471371437E-4</v>
      </c>
      <c r="V86" s="29">
        <v>0.43092478928589223</v>
      </c>
      <c r="W86" s="29">
        <v>14</v>
      </c>
    </row>
    <row r="87" spans="18:23" x14ac:dyDescent="0.25">
      <c r="S87" s="33">
        <v>14</v>
      </c>
      <c r="T87" s="92">
        <v>7.105668825088229E-4</v>
      </c>
      <c r="U87" s="29">
        <v>3.9346649602074973E-4</v>
      </c>
      <c r="V87" s="29">
        <v>0.35639003645414724</v>
      </c>
      <c r="W87" s="29">
        <v>20</v>
      </c>
    </row>
    <row r="88" spans="18:23" x14ac:dyDescent="0.25">
      <c r="S88" s="33">
        <v>15</v>
      </c>
      <c r="T88" s="92">
        <v>6.6080455565346624E-4</v>
      </c>
      <c r="U88" s="29">
        <v>4.5776462597779964E-4</v>
      </c>
      <c r="V88" s="29">
        <v>0.40924122843275407</v>
      </c>
      <c r="W88" s="29">
        <v>15</v>
      </c>
    </row>
    <row r="89" spans="18:23" x14ac:dyDescent="0.25">
      <c r="S89" s="33">
        <v>19</v>
      </c>
      <c r="T89" s="92">
        <v>2.7314481100680036E-4</v>
      </c>
      <c r="U89" s="29">
        <v>9.7033905503678825E-4</v>
      </c>
      <c r="V89" s="29">
        <v>0.78033907920665735</v>
      </c>
      <c r="W89" s="29">
        <v>2</v>
      </c>
    </row>
    <row r="90" spans="18:23" x14ac:dyDescent="0.25">
      <c r="V90" s="99">
        <f>AVERAGE(V80:V89)</f>
        <v>0.36561823859756315</v>
      </c>
      <c r="W90" s="99">
        <f>AVERAGE(W80:W89)</f>
        <v>18</v>
      </c>
    </row>
    <row r="91" spans="18:23" x14ac:dyDescent="0.25">
      <c r="R91" s="33" t="s">
        <v>129</v>
      </c>
      <c r="S91" s="33">
        <v>21</v>
      </c>
      <c r="T91" s="92">
        <v>4.1431433272542067E-4</v>
      </c>
      <c r="U91" s="29">
        <v>6.8829419311656071E-4</v>
      </c>
      <c r="V91" s="29">
        <v>0.62424167506863859</v>
      </c>
      <c r="W91" s="29">
        <v>9</v>
      </c>
    </row>
    <row r="92" spans="18:23" x14ac:dyDescent="0.25">
      <c r="S92" s="33">
        <v>22</v>
      </c>
      <c r="T92" s="92">
        <v>3.8537637015988689E-4</v>
      </c>
      <c r="U92" s="29">
        <v>7.6190203434497734E-4</v>
      </c>
      <c r="V92" s="29">
        <v>0.66409515890242399</v>
      </c>
      <c r="W92" s="29">
        <v>5</v>
      </c>
    </row>
    <row r="93" spans="18:23" x14ac:dyDescent="0.25">
      <c r="S93" s="33">
        <v>23</v>
      </c>
      <c r="T93" s="92">
        <v>1.3817483827473923E-3</v>
      </c>
      <c r="U93" s="29">
        <v>8.5468621182146427E-5</v>
      </c>
      <c r="V93" s="29">
        <v>5.8252201925987866E-2</v>
      </c>
      <c r="W93" s="29">
        <v>29</v>
      </c>
    </row>
    <row r="94" spans="18:23" x14ac:dyDescent="0.25">
      <c r="S94" s="33">
        <v>24</v>
      </c>
      <c r="T94" s="92">
        <v>8.7491861196332336E-4</v>
      </c>
      <c r="U94" s="29">
        <v>2.5015108143215274E-4</v>
      </c>
      <c r="V94" s="29">
        <v>0.22234274276573329</v>
      </c>
      <c r="W94" s="29">
        <v>24</v>
      </c>
    </row>
    <row r="95" spans="18:23" x14ac:dyDescent="0.25">
      <c r="S95" s="33">
        <v>25</v>
      </c>
      <c r="T95" s="92">
        <v>7.2576875239791698E-4</v>
      </c>
      <c r="U95" s="29">
        <v>4.6932350906757602E-4</v>
      </c>
      <c r="V95" s="29">
        <v>0.39270901854227031</v>
      </c>
      <c r="W95" s="29">
        <v>16</v>
      </c>
    </row>
    <row r="96" spans="18:23" x14ac:dyDescent="0.25">
      <c r="S96" s="33">
        <v>26</v>
      </c>
      <c r="T96" s="92">
        <v>4.4679508448375489E-4</v>
      </c>
      <c r="U96" s="29">
        <v>7.6561573840799781E-4</v>
      </c>
      <c r="V96" s="29">
        <v>0.63148210487094447</v>
      </c>
      <c r="W96" s="29">
        <v>7</v>
      </c>
    </row>
    <row r="97" spans="19:23" x14ac:dyDescent="0.25">
      <c r="S97" s="33">
        <v>27</v>
      </c>
      <c r="T97" s="92">
        <v>1.0088916691463876E-3</v>
      </c>
      <c r="U97" s="29">
        <v>3.3285557924333885E-4</v>
      </c>
      <c r="V97" s="29">
        <v>0.2480762152803439</v>
      </c>
      <c r="W97" s="29">
        <v>23</v>
      </c>
    </row>
    <row r="98" spans="19:23" x14ac:dyDescent="0.25">
      <c r="S98" s="33">
        <v>29</v>
      </c>
      <c r="T98" s="92">
        <v>9.6165309200924097E-4</v>
      </c>
      <c r="U98" s="29">
        <v>2.4210315959998969E-4</v>
      </c>
      <c r="V98" s="29">
        <v>0.20112307560300208</v>
      </c>
      <c r="W98" s="29">
        <v>26</v>
      </c>
    </row>
    <row r="99" spans="19:23" x14ac:dyDescent="0.25">
      <c r="S99" s="33">
        <v>30</v>
      </c>
      <c r="T99" s="92">
        <v>5.8208741070311086E-4</v>
      </c>
      <c r="U99" s="29">
        <v>8.0087844875987788E-4</v>
      </c>
      <c r="V99" s="29">
        <v>0.57910211107515142</v>
      </c>
      <c r="W99" s="29">
        <v>11</v>
      </c>
    </row>
    <row r="100" spans="19:23" x14ac:dyDescent="0.25">
      <c r="S100" s="33">
        <v>31</v>
      </c>
      <c r="T100" s="92">
        <v>8.9636962163184956E-4</v>
      </c>
      <c r="U100" s="29">
        <v>4.3539929162928322E-4</v>
      </c>
      <c r="V100" s="29">
        <v>0.32693306420789703</v>
      </c>
      <c r="W100" s="29">
        <v>21</v>
      </c>
    </row>
    <row r="101" spans="19:23" x14ac:dyDescent="0.25">
      <c r="V101" s="99">
        <f>AVERAGE(V91:V100)</f>
        <v>0.39483573682423934</v>
      </c>
      <c r="W101" s="99">
        <f>AVERAGE(W91:W100)</f>
        <v>17.100000000000001</v>
      </c>
    </row>
    <row r="102" spans="19:23" x14ac:dyDescent="0.25">
      <c r="V102" s="99"/>
      <c r="W102" s="99"/>
    </row>
  </sheetData>
  <phoneticPr fontId="2" type="noConversion"/>
  <dataValidations count="1">
    <dataValidation allowBlank="1" showInputMessage="1" showErrorMessage="1" sqref="B3:B21" xr:uid="{00000000-0002-0000-0100-000000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2"/>
  <sheetViews>
    <sheetView topLeftCell="M4" zoomScale="40" zoomScaleNormal="40" workbookViewId="0">
      <selection activeCell="Y45" sqref="Y45"/>
    </sheetView>
  </sheetViews>
  <sheetFormatPr defaultColWidth="9" defaultRowHeight="13.8" x14ac:dyDescent="0.25"/>
  <cols>
    <col min="1" max="1" width="9" style="49"/>
    <col min="2" max="2" width="22.88671875" style="38" customWidth="1"/>
    <col min="3" max="3" width="21.77734375" style="38" customWidth="1"/>
    <col min="4" max="5" width="12.44140625" style="38" bestFit="1" customWidth="1"/>
    <col min="6" max="6" width="16.44140625" style="38" customWidth="1"/>
    <col min="7" max="7" width="25.6640625" style="50" customWidth="1"/>
    <col min="8" max="8" width="14" style="29" customWidth="1"/>
    <col min="9" max="9" width="20" style="29" customWidth="1"/>
    <col min="10" max="10" width="12" style="33" customWidth="1"/>
    <col min="11" max="11" width="16" style="26" customWidth="1"/>
    <col min="12" max="12" width="12.109375" style="29" customWidth="1"/>
    <col min="13" max="13" width="25.6640625" style="29" customWidth="1"/>
    <col min="14" max="14" width="12.88671875" style="33" customWidth="1"/>
    <col min="15" max="16" width="14" style="33" customWidth="1"/>
    <col min="17" max="17" width="13.44140625" style="33" customWidth="1"/>
    <col min="18" max="18" width="9" style="33"/>
    <col min="19" max="19" width="19.77734375" style="33" customWidth="1"/>
    <col min="20" max="20" width="12.6640625" style="92" bestFit="1" customWidth="1"/>
    <col min="21" max="35" width="20.6640625" style="29" customWidth="1"/>
    <col min="36" max="16384" width="9" style="29"/>
  </cols>
  <sheetData>
    <row r="1" spans="1:35" ht="27.75" customHeight="1" x14ac:dyDescent="0.25">
      <c r="A1" s="60" t="s">
        <v>114</v>
      </c>
      <c r="B1" s="61" t="s">
        <v>55</v>
      </c>
      <c r="C1" s="61" t="s">
        <v>56</v>
      </c>
      <c r="D1" s="61" t="s">
        <v>57</v>
      </c>
      <c r="E1" s="61" t="s">
        <v>58</v>
      </c>
      <c r="F1" s="61" t="s">
        <v>59</v>
      </c>
      <c r="G1" s="61" t="s">
        <v>60</v>
      </c>
      <c r="H1" s="61" t="s">
        <v>61</v>
      </c>
      <c r="I1" s="61" t="s">
        <v>62</v>
      </c>
      <c r="J1" s="61" t="s">
        <v>63</v>
      </c>
      <c r="K1" s="61" t="s">
        <v>64</v>
      </c>
      <c r="L1" s="61" t="s">
        <v>65</v>
      </c>
      <c r="M1" s="61" t="s">
        <v>66</v>
      </c>
      <c r="N1" s="61" t="s">
        <v>67</v>
      </c>
      <c r="O1" s="61" t="s">
        <v>68</v>
      </c>
      <c r="P1" s="61" t="s">
        <v>69</v>
      </c>
      <c r="Q1" s="61" t="s">
        <v>70</v>
      </c>
      <c r="T1" s="92" t="s">
        <v>55</v>
      </c>
      <c r="U1" s="92" t="s">
        <v>56</v>
      </c>
      <c r="V1" s="92" t="s">
        <v>57</v>
      </c>
      <c r="W1" s="92" t="s">
        <v>58</v>
      </c>
      <c r="X1" s="92" t="s">
        <v>59</v>
      </c>
      <c r="Y1" s="92" t="s">
        <v>60</v>
      </c>
      <c r="Z1" s="92" t="s">
        <v>61</v>
      </c>
      <c r="AA1" s="92" t="s">
        <v>62</v>
      </c>
      <c r="AB1" s="92" t="s">
        <v>63</v>
      </c>
      <c r="AC1" s="92" t="s">
        <v>64</v>
      </c>
      <c r="AD1" s="92" t="s">
        <v>65</v>
      </c>
      <c r="AE1" s="92" t="s">
        <v>66</v>
      </c>
      <c r="AF1" s="92" t="s">
        <v>67</v>
      </c>
      <c r="AG1" s="92" t="s">
        <v>68</v>
      </c>
      <c r="AH1" s="92" t="s">
        <v>69</v>
      </c>
      <c r="AI1" s="92" t="s">
        <v>70</v>
      </c>
    </row>
    <row r="2" spans="1:35" ht="22.8" x14ac:dyDescent="0.25">
      <c r="A2" s="100" t="s">
        <v>112</v>
      </c>
      <c r="B2" s="100">
        <v>6.25E-2</v>
      </c>
      <c r="C2" s="100">
        <v>6.25E-2</v>
      </c>
      <c r="D2" s="100">
        <v>6.25E-2</v>
      </c>
      <c r="E2" s="100">
        <v>6.25E-2</v>
      </c>
      <c r="F2" s="100">
        <v>6.25E-2</v>
      </c>
      <c r="G2" s="100">
        <v>6.25E-2</v>
      </c>
      <c r="H2" s="100">
        <v>6.25E-2</v>
      </c>
      <c r="I2" s="100">
        <v>6.25E-2</v>
      </c>
      <c r="J2" s="100">
        <v>6.25E-2</v>
      </c>
      <c r="K2" s="100">
        <v>6.25E-2</v>
      </c>
      <c r="L2" s="100">
        <v>6.25E-2</v>
      </c>
      <c r="M2" s="100">
        <v>6.25E-2</v>
      </c>
      <c r="N2" s="100">
        <v>6.25E-2</v>
      </c>
      <c r="O2" s="100">
        <v>6.25E-2</v>
      </c>
      <c r="P2" s="100">
        <v>6.25E-2</v>
      </c>
      <c r="Q2" s="100">
        <v>6.25E-2</v>
      </c>
      <c r="R2" s="64"/>
      <c r="S2" s="59" t="s">
        <v>113</v>
      </c>
      <c r="T2" s="93"/>
    </row>
    <row r="3" spans="1:35" ht="22.8" x14ac:dyDescent="0.25">
      <c r="A3" s="101">
        <v>1</v>
      </c>
      <c r="B3" s="63">
        <v>10</v>
      </c>
      <c r="C3" s="63">
        <v>26</v>
      </c>
      <c r="D3" s="63">
        <v>11</v>
      </c>
      <c r="E3" s="63">
        <v>37</v>
      </c>
      <c r="F3" s="13">
        <v>4.5</v>
      </c>
      <c r="G3" s="3">
        <v>3.21</v>
      </c>
      <c r="H3" s="12">
        <v>0.90625</v>
      </c>
      <c r="I3" s="11">
        <v>9.5422987068540035</v>
      </c>
      <c r="J3" s="3">
        <v>0.96875</v>
      </c>
      <c r="K3" s="3">
        <v>12.561795931598994</v>
      </c>
      <c r="L3" s="12">
        <v>0.1111111111111111</v>
      </c>
      <c r="M3" s="12">
        <v>0.27777777777777779</v>
      </c>
      <c r="N3" s="3">
        <v>0.96666666666666667</v>
      </c>
      <c r="O3" s="3">
        <v>0.83333333333333337</v>
      </c>
      <c r="P3" s="3">
        <v>0.81666666666666665</v>
      </c>
      <c r="Q3" s="3">
        <v>0.73333333333333328</v>
      </c>
      <c r="R3" s="59"/>
      <c r="S3" s="59"/>
      <c r="T3" s="94">
        <f>B$2*B3/SQRT(SUMSQ(B$3:B$31))</f>
        <v>1.1454881479428736E-2</v>
      </c>
      <c r="U3" s="94">
        <f t="shared" ref="U3:AI18" si="0">C$2*C3/SQRT(SUMSQ(C$3:C$31))</f>
        <v>1.1097127925408602E-2</v>
      </c>
      <c r="V3" s="94">
        <f t="shared" si="0"/>
        <v>1.0586950974958289E-2</v>
      </c>
      <c r="W3" s="94">
        <f t="shared" si="0"/>
        <v>1.098255753711022E-2</v>
      </c>
      <c r="X3" s="94">
        <f t="shared" si="0"/>
        <v>1.2181575611664294E-2</v>
      </c>
      <c r="Y3" s="94">
        <f t="shared" si="0"/>
        <v>1.0659604533521425E-2</v>
      </c>
      <c r="Z3" s="94">
        <f t="shared" si="0"/>
        <v>1.1710199871677183E-2</v>
      </c>
      <c r="AA3" s="94">
        <f t="shared" si="0"/>
        <v>1.1558534538973557E-2</v>
      </c>
      <c r="AB3" s="94">
        <f t="shared" si="0"/>
        <v>1.219100071805483E-2</v>
      </c>
      <c r="AC3" s="94">
        <f t="shared" si="0"/>
        <v>1.1886424703598681E-2</v>
      </c>
      <c r="AD3" s="94">
        <f t="shared" si="0"/>
        <v>2.5317733582334656E-3</v>
      </c>
      <c r="AE3" s="94">
        <f t="shared" si="0"/>
        <v>7.265845632455391E-3</v>
      </c>
      <c r="AF3" s="94">
        <f t="shared" si="0"/>
        <v>1.18396424450212E-2</v>
      </c>
      <c r="AG3" s="94">
        <f t="shared" si="0"/>
        <v>1.1468449782277684E-2</v>
      </c>
      <c r="AH3" s="94">
        <f t="shared" si="0"/>
        <v>1.2445177442770064E-2</v>
      </c>
      <c r="AI3" s="94">
        <f t="shared" si="0"/>
        <v>1.1332139619293578E-2</v>
      </c>
    </row>
    <row r="4" spans="1:35" ht="22.8" x14ac:dyDescent="0.25">
      <c r="A4" s="101">
        <v>2</v>
      </c>
      <c r="B4" s="63">
        <v>12</v>
      </c>
      <c r="C4" s="63">
        <v>25</v>
      </c>
      <c r="D4" s="63">
        <v>15</v>
      </c>
      <c r="E4" s="63">
        <v>40</v>
      </c>
      <c r="F4" s="13">
        <v>3.75</v>
      </c>
      <c r="G4" s="3">
        <v>5.03</v>
      </c>
      <c r="H4" s="12">
        <v>0.84375</v>
      </c>
      <c r="I4" s="11">
        <v>8.930047957664959</v>
      </c>
      <c r="J4" s="3">
        <v>0.9375</v>
      </c>
      <c r="K4" s="3">
        <v>12.041905832296392</v>
      </c>
      <c r="L4" s="12">
        <v>0.3611111111111111</v>
      </c>
      <c r="M4" s="12">
        <v>0.3611111111111111</v>
      </c>
      <c r="N4" s="3">
        <v>1</v>
      </c>
      <c r="O4" s="3">
        <v>0.8833333333333333</v>
      </c>
      <c r="P4" s="3">
        <v>0.8666666666666667</v>
      </c>
      <c r="Q4" s="3">
        <v>0.8666666666666667</v>
      </c>
      <c r="R4" s="59"/>
      <c r="S4" s="59"/>
      <c r="T4" s="94">
        <f t="shared" ref="T4:AI31" si="1">B$2*B4/SQRT(SUMSQ(B$3:B$31))</f>
        <v>1.3745857775314483E-2</v>
      </c>
      <c r="U4" s="94">
        <f t="shared" si="0"/>
        <v>1.0670315312892887E-2</v>
      </c>
      <c r="V4" s="94">
        <f t="shared" si="0"/>
        <v>1.4436751329488575E-2</v>
      </c>
      <c r="W4" s="94">
        <f t="shared" si="0"/>
        <v>1.1873035175254291E-2</v>
      </c>
      <c r="X4" s="94">
        <f t="shared" si="0"/>
        <v>1.0151313009720246E-2</v>
      </c>
      <c r="Y4" s="94">
        <f t="shared" si="0"/>
        <v>1.6703367851592762E-2</v>
      </c>
      <c r="Z4" s="94">
        <f t="shared" si="0"/>
        <v>1.0902599880527032E-2</v>
      </c>
      <c r="AA4" s="94">
        <f t="shared" si="0"/>
        <v>1.0816918535490983E-2</v>
      </c>
      <c r="AB4" s="94">
        <f t="shared" si="0"/>
        <v>1.1797742630375642E-2</v>
      </c>
      <c r="AC4" s="94">
        <f t="shared" si="0"/>
        <v>1.1394485927236134E-2</v>
      </c>
      <c r="AD4" s="94">
        <f t="shared" si="0"/>
        <v>8.228263414258764E-3</v>
      </c>
      <c r="AE4" s="94">
        <f t="shared" si="0"/>
        <v>9.4455993221920082E-3</v>
      </c>
      <c r="AF4" s="94">
        <f t="shared" si="0"/>
        <v>1.2247905977608138E-2</v>
      </c>
      <c r="AG4" s="94">
        <f t="shared" si="0"/>
        <v>1.2156556769214344E-2</v>
      </c>
      <c r="AH4" s="94">
        <f t="shared" si="0"/>
        <v>1.3207127082123335E-2</v>
      </c>
      <c r="AI4" s="94">
        <f t="shared" si="0"/>
        <v>1.3392528640983319E-2</v>
      </c>
    </row>
    <row r="5" spans="1:35" ht="22.8" x14ac:dyDescent="0.25">
      <c r="A5" s="101">
        <v>3</v>
      </c>
      <c r="B5" s="63">
        <v>13</v>
      </c>
      <c r="C5" s="63">
        <v>29</v>
      </c>
      <c r="D5" s="63">
        <v>13</v>
      </c>
      <c r="E5" s="63">
        <v>42</v>
      </c>
      <c r="F5" s="13">
        <v>3.125</v>
      </c>
      <c r="G5" s="3">
        <v>5.91</v>
      </c>
      <c r="H5" s="12">
        <v>0.9375</v>
      </c>
      <c r="I5" s="11">
        <v>9.1911764705882355</v>
      </c>
      <c r="J5" s="3">
        <v>0.9375</v>
      </c>
      <c r="K5" s="3">
        <v>10.52004067749062</v>
      </c>
      <c r="L5" s="12">
        <v>0.61111111111111116</v>
      </c>
      <c r="M5" s="12">
        <v>0.5</v>
      </c>
      <c r="N5" s="3">
        <v>1</v>
      </c>
      <c r="O5" s="3">
        <v>0.96666666666666667</v>
      </c>
      <c r="P5" s="3">
        <v>0.91666666666666663</v>
      </c>
      <c r="Q5" s="3">
        <v>0.9</v>
      </c>
      <c r="R5" s="59"/>
      <c r="S5" s="59"/>
      <c r="T5" s="94">
        <f t="shared" si="1"/>
        <v>1.4891345923257358E-2</v>
      </c>
      <c r="U5" s="94">
        <f t="shared" si="0"/>
        <v>1.2377565762955749E-2</v>
      </c>
      <c r="V5" s="94">
        <f t="shared" si="0"/>
        <v>1.2511851152223433E-2</v>
      </c>
      <c r="W5" s="94">
        <f t="shared" si="0"/>
        <v>1.2466686934017005E-2</v>
      </c>
      <c r="X5" s="94">
        <f t="shared" si="0"/>
        <v>8.4594275081002045E-3</v>
      </c>
      <c r="Y5" s="94">
        <f t="shared" si="0"/>
        <v>1.9625627038352529E-2</v>
      </c>
      <c r="Z5" s="94">
        <f t="shared" si="0"/>
        <v>1.2113999867252258E-2</v>
      </c>
      <c r="AA5" s="94">
        <f t="shared" si="0"/>
        <v>1.1133222083352731E-2</v>
      </c>
      <c r="AB5" s="94">
        <f t="shared" si="0"/>
        <v>1.1797742630375642E-2</v>
      </c>
      <c r="AC5" s="94">
        <f t="shared" si="0"/>
        <v>9.9544421890533311E-3</v>
      </c>
      <c r="AD5" s="94">
        <f t="shared" si="0"/>
        <v>1.3924753470284061E-2</v>
      </c>
      <c r="AE5" s="94">
        <f t="shared" si="0"/>
        <v>1.3078522138419703E-2</v>
      </c>
      <c r="AF5" s="94">
        <f t="shared" si="0"/>
        <v>1.2247905977608138E-2</v>
      </c>
      <c r="AG5" s="94">
        <f t="shared" si="0"/>
        <v>1.3303401747442113E-2</v>
      </c>
      <c r="AH5" s="94">
        <f t="shared" si="0"/>
        <v>1.3969076721476603E-2</v>
      </c>
      <c r="AI5" s="94">
        <f t="shared" si="0"/>
        <v>1.3907625896405755E-2</v>
      </c>
    </row>
    <row r="6" spans="1:35" ht="22.8" x14ac:dyDescent="0.25">
      <c r="A6" s="101">
        <v>4</v>
      </c>
      <c r="B6" s="63">
        <v>10</v>
      </c>
      <c r="C6" s="63">
        <v>25</v>
      </c>
      <c r="D6" s="63">
        <v>13</v>
      </c>
      <c r="E6" s="63">
        <v>38</v>
      </c>
      <c r="F6" s="13">
        <v>4.375</v>
      </c>
      <c r="G6" s="3">
        <v>2.75</v>
      </c>
      <c r="H6" s="12">
        <v>0.78125</v>
      </c>
      <c r="I6" s="11">
        <v>9.1743119266055047</v>
      </c>
      <c r="J6" s="3">
        <v>0.9375</v>
      </c>
      <c r="K6" s="3">
        <v>12.824897400820793</v>
      </c>
      <c r="L6" s="12">
        <v>0.27777777777777779</v>
      </c>
      <c r="M6" s="12">
        <v>0.61111111111111116</v>
      </c>
      <c r="N6" s="3">
        <v>0.93333333333333335</v>
      </c>
      <c r="O6" s="3">
        <v>0.75</v>
      </c>
      <c r="P6" s="3">
        <v>0.68333333333333335</v>
      </c>
      <c r="Q6" s="3">
        <v>0.68333333333333335</v>
      </c>
      <c r="R6" s="59"/>
      <c r="S6" s="59"/>
      <c r="T6" s="94">
        <f t="shared" si="1"/>
        <v>1.1454881479428736E-2</v>
      </c>
      <c r="U6" s="94">
        <f t="shared" si="0"/>
        <v>1.0670315312892887E-2</v>
      </c>
      <c r="V6" s="94">
        <f t="shared" si="0"/>
        <v>1.2511851152223433E-2</v>
      </c>
      <c r="W6" s="94">
        <f t="shared" si="0"/>
        <v>1.1279383416491576E-2</v>
      </c>
      <c r="X6" s="94">
        <f t="shared" si="0"/>
        <v>1.1843198511340285E-2</v>
      </c>
      <c r="Y6" s="94">
        <f t="shared" si="0"/>
        <v>9.1320599586242734E-3</v>
      </c>
      <c r="Z6" s="94">
        <f t="shared" si="0"/>
        <v>1.0094999889376882E-2</v>
      </c>
      <c r="AA6" s="94">
        <f t="shared" si="0"/>
        <v>1.1112794152924561E-2</v>
      </c>
      <c r="AB6" s="94">
        <f t="shared" si="0"/>
        <v>1.1797742630375642E-2</v>
      </c>
      <c r="AC6" s="94">
        <f t="shared" si="0"/>
        <v>1.2135380809902266E-2</v>
      </c>
      <c r="AD6" s="94">
        <f t="shared" si="0"/>
        <v>6.3294333955836645E-3</v>
      </c>
      <c r="AE6" s="94">
        <f t="shared" si="0"/>
        <v>1.5984860391401859E-2</v>
      </c>
      <c r="AF6" s="94">
        <f t="shared" si="0"/>
        <v>1.1431378912434263E-2</v>
      </c>
      <c r="AG6" s="94">
        <f t="shared" si="0"/>
        <v>1.0321604804049915E-2</v>
      </c>
      <c r="AH6" s="94">
        <f t="shared" si="0"/>
        <v>1.0413311737828014E-2</v>
      </c>
      <c r="AI6" s="94">
        <f t="shared" si="0"/>
        <v>1.0559493736159926E-2</v>
      </c>
    </row>
    <row r="7" spans="1:35" ht="22.8" x14ac:dyDescent="0.25">
      <c r="A7" s="101">
        <v>5</v>
      </c>
      <c r="B7" s="63">
        <v>13</v>
      </c>
      <c r="C7" s="63">
        <v>28</v>
      </c>
      <c r="D7" s="63">
        <v>14</v>
      </c>
      <c r="E7" s="63">
        <v>42</v>
      </c>
      <c r="F7" s="13">
        <v>3.75</v>
      </c>
      <c r="G7" s="3">
        <v>7.4</v>
      </c>
      <c r="H7" s="12">
        <v>0.90625</v>
      </c>
      <c r="I7" s="11">
        <v>13.948343033043145</v>
      </c>
      <c r="J7" s="3">
        <v>0.9375</v>
      </c>
      <c r="K7" s="3">
        <v>23.402761525860051</v>
      </c>
      <c r="L7" s="12">
        <v>0.5</v>
      </c>
      <c r="M7" s="12">
        <v>0.5</v>
      </c>
      <c r="N7" s="3">
        <v>0.96666666666666667</v>
      </c>
      <c r="O7" s="3">
        <v>1</v>
      </c>
      <c r="P7" s="3">
        <v>0.96666666666666667</v>
      </c>
      <c r="Q7" s="3">
        <v>0.96666666666666667</v>
      </c>
      <c r="R7" s="59"/>
      <c r="S7" s="59"/>
      <c r="T7" s="94">
        <f t="shared" si="1"/>
        <v>1.4891345923257358E-2</v>
      </c>
      <c r="U7" s="94">
        <f t="shared" si="0"/>
        <v>1.1950753150440033E-2</v>
      </c>
      <c r="V7" s="94">
        <f t="shared" si="0"/>
        <v>1.3474301240856003E-2</v>
      </c>
      <c r="W7" s="94">
        <f t="shared" si="0"/>
        <v>1.2466686934017005E-2</v>
      </c>
      <c r="X7" s="94">
        <f t="shared" si="0"/>
        <v>1.0151313009720246E-2</v>
      </c>
      <c r="Y7" s="94">
        <f t="shared" si="0"/>
        <v>2.4573543161388954E-2</v>
      </c>
      <c r="Z7" s="94">
        <f t="shared" si="0"/>
        <v>1.1710199871677183E-2</v>
      </c>
      <c r="AA7" s="94">
        <f t="shared" si="0"/>
        <v>1.6895552074164079E-2</v>
      </c>
      <c r="AB7" s="94">
        <f t="shared" si="0"/>
        <v>1.1797742630375642E-2</v>
      </c>
      <c r="AC7" s="94">
        <f t="shared" si="0"/>
        <v>2.2144537632048818E-2</v>
      </c>
      <c r="AD7" s="94">
        <f t="shared" si="0"/>
        <v>1.1392980112050595E-2</v>
      </c>
      <c r="AE7" s="94">
        <f t="shared" si="0"/>
        <v>1.3078522138419703E-2</v>
      </c>
      <c r="AF7" s="94">
        <f t="shared" si="0"/>
        <v>1.18396424450212E-2</v>
      </c>
      <c r="AG7" s="94">
        <f t="shared" si="0"/>
        <v>1.376213973873322E-2</v>
      </c>
      <c r="AH7" s="94">
        <f t="shared" si="0"/>
        <v>1.4731026360829872E-2</v>
      </c>
      <c r="AI7" s="94">
        <f t="shared" si="0"/>
        <v>1.4937820407250627E-2</v>
      </c>
    </row>
    <row r="8" spans="1:35" ht="22.8" x14ac:dyDescent="0.25">
      <c r="A8" s="101">
        <v>6</v>
      </c>
      <c r="B8" s="63">
        <v>9</v>
      </c>
      <c r="C8" s="63">
        <v>24</v>
      </c>
      <c r="D8" s="63">
        <v>11</v>
      </c>
      <c r="E8" s="63">
        <v>35</v>
      </c>
      <c r="F8" s="13">
        <v>4.5</v>
      </c>
      <c r="G8" s="3">
        <v>3.95</v>
      </c>
      <c r="H8" s="12">
        <v>0.90625</v>
      </c>
      <c r="I8" s="11">
        <v>9.690570072846354</v>
      </c>
      <c r="J8" s="3">
        <v>0.96875</v>
      </c>
      <c r="K8" s="3">
        <v>11.019479596189393</v>
      </c>
      <c r="L8" s="12">
        <v>0.83333333333333337</v>
      </c>
      <c r="M8" s="12">
        <v>0.47222222222222221</v>
      </c>
      <c r="N8" s="3">
        <v>1</v>
      </c>
      <c r="O8" s="3">
        <v>0.8666666666666667</v>
      </c>
      <c r="P8" s="3">
        <v>0.68333333333333335</v>
      </c>
      <c r="Q8" s="3">
        <v>0.75</v>
      </c>
      <c r="R8" s="59"/>
      <c r="S8" s="59"/>
      <c r="T8" s="94">
        <f t="shared" si="1"/>
        <v>1.0309393331485863E-2</v>
      </c>
      <c r="U8" s="94">
        <f t="shared" si="0"/>
        <v>1.0243502700377171E-2</v>
      </c>
      <c r="V8" s="94">
        <f t="shared" si="0"/>
        <v>1.0586950974958289E-2</v>
      </c>
      <c r="W8" s="94">
        <f t="shared" si="0"/>
        <v>1.0388905778347505E-2</v>
      </c>
      <c r="X8" s="94">
        <f t="shared" si="0"/>
        <v>1.2181575611664294E-2</v>
      </c>
      <c r="Y8" s="94">
        <f t="shared" si="0"/>
        <v>1.3116958849660321E-2</v>
      </c>
      <c r="Z8" s="94">
        <f t="shared" si="0"/>
        <v>1.1710199871677183E-2</v>
      </c>
      <c r="AA8" s="94">
        <f t="shared" si="0"/>
        <v>1.1738134838399564E-2</v>
      </c>
      <c r="AB8" s="94">
        <f t="shared" si="0"/>
        <v>1.219100071805483E-2</v>
      </c>
      <c r="AC8" s="94">
        <f t="shared" si="0"/>
        <v>1.0427029320183715E-2</v>
      </c>
      <c r="AD8" s="94">
        <f t="shared" si="0"/>
        <v>1.8988300186750993E-2</v>
      </c>
      <c r="AE8" s="94">
        <f t="shared" si="0"/>
        <v>1.2351937575174164E-2</v>
      </c>
      <c r="AF8" s="94">
        <f t="shared" si="0"/>
        <v>1.2247905977608138E-2</v>
      </c>
      <c r="AG8" s="94">
        <f t="shared" si="0"/>
        <v>1.1927187773568791E-2</v>
      </c>
      <c r="AH8" s="94">
        <f t="shared" si="0"/>
        <v>1.0413311737828014E-2</v>
      </c>
      <c r="AI8" s="94">
        <f t="shared" si="0"/>
        <v>1.1589688247004796E-2</v>
      </c>
    </row>
    <row r="9" spans="1:35" ht="22.8" x14ac:dyDescent="0.25">
      <c r="A9" s="101">
        <v>7</v>
      </c>
      <c r="B9" s="63">
        <v>8</v>
      </c>
      <c r="C9" s="63">
        <v>27</v>
      </c>
      <c r="D9" s="63">
        <v>13</v>
      </c>
      <c r="E9" s="63">
        <v>40</v>
      </c>
      <c r="F9" s="13">
        <v>4.375</v>
      </c>
      <c r="G9" s="3">
        <v>4</v>
      </c>
      <c r="H9" s="12">
        <v>0.75</v>
      </c>
      <c r="I9" s="11">
        <v>9.3519853485562869</v>
      </c>
      <c r="J9" s="3">
        <v>0.96875</v>
      </c>
      <c r="K9" s="3">
        <v>12.073531702757439</v>
      </c>
      <c r="L9" s="12">
        <v>0.58333333333333337</v>
      </c>
      <c r="M9" s="12">
        <v>0.52777777777777779</v>
      </c>
      <c r="N9" s="3">
        <v>1</v>
      </c>
      <c r="O9" s="3">
        <v>0.95</v>
      </c>
      <c r="P9" s="3">
        <v>0.8</v>
      </c>
      <c r="Q9" s="3">
        <v>0.85</v>
      </c>
      <c r="R9" s="59"/>
      <c r="S9" s="59"/>
      <c r="T9" s="94">
        <f t="shared" si="1"/>
        <v>9.1639051835429898E-3</v>
      </c>
      <c r="U9" s="94">
        <f t="shared" si="0"/>
        <v>1.1523940537924318E-2</v>
      </c>
      <c r="V9" s="94">
        <f t="shared" si="0"/>
        <v>1.2511851152223433E-2</v>
      </c>
      <c r="W9" s="94">
        <f t="shared" si="0"/>
        <v>1.1873035175254291E-2</v>
      </c>
      <c r="X9" s="94">
        <f t="shared" si="0"/>
        <v>1.1843198511340285E-2</v>
      </c>
      <c r="Y9" s="94">
        <f t="shared" si="0"/>
        <v>1.3282996303453488E-2</v>
      </c>
      <c r="Z9" s="94">
        <f t="shared" si="0"/>
        <v>9.6911998938018062E-3</v>
      </c>
      <c r="AA9" s="94">
        <f t="shared" si="0"/>
        <v>1.1328009002864299E-2</v>
      </c>
      <c r="AB9" s="94">
        <f t="shared" si="0"/>
        <v>1.219100071805483E-2</v>
      </c>
      <c r="AC9" s="94">
        <f t="shared" si="0"/>
        <v>1.1424411467339472E-2</v>
      </c>
      <c r="AD9" s="94">
        <f t="shared" si="0"/>
        <v>1.3291810130725695E-2</v>
      </c>
      <c r="AE9" s="94">
        <f t="shared" si="0"/>
        <v>1.3805106701665243E-2</v>
      </c>
      <c r="AF9" s="94">
        <f t="shared" si="0"/>
        <v>1.2247905977608138E-2</v>
      </c>
      <c r="AG9" s="94">
        <f t="shared" si="0"/>
        <v>1.3074032751796558E-2</v>
      </c>
      <c r="AH9" s="94">
        <f t="shared" si="0"/>
        <v>1.2191194229652308E-2</v>
      </c>
      <c r="AI9" s="94">
        <f t="shared" si="0"/>
        <v>1.3134980013272101E-2</v>
      </c>
    </row>
    <row r="10" spans="1:35" ht="22.8" x14ac:dyDescent="0.25">
      <c r="A10" s="101">
        <v>9</v>
      </c>
      <c r="B10" s="63">
        <v>10</v>
      </c>
      <c r="C10" s="63">
        <v>30</v>
      </c>
      <c r="D10" s="63">
        <v>16</v>
      </c>
      <c r="E10" s="63">
        <v>46</v>
      </c>
      <c r="F10" s="13">
        <v>4.375</v>
      </c>
      <c r="G10" s="3">
        <v>4.4400000000000004</v>
      </c>
      <c r="H10" s="12">
        <v>0.9375</v>
      </c>
      <c r="I10" s="11">
        <v>10.168112798264643</v>
      </c>
      <c r="J10" s="3">
        <v>0.90625</v>
      </c>
      <c r="K10" s="3">
        <v>10.957868883430946</v>
      </c>
      <c r="L10" s="12">
        <v>0.41666666666666669</v>
      </c>
      <c r="M10" s="12">
        <v>0.25</v>
      </c>
      <c r="N10" s="3">
        <v>1</v>
      </c>
      <c r="O10" s="3">
        <v>1</v>
      </c>
      <c r="P10" s="3">
        <v>0.91666666666666663</v>
      </c>
      <c r="Q10" s="3">
        <v>0.8666666666666667</v>
      </c>
      <c r="R10" s="59"/>
      <c r="S10" s="59"/>
      <c r="T10" s="94">
        <f t="shared" si="1"/>
        <v>1.1454881479428736E-2</v>
      </c>
      <c r="U10" s="94">
        <f t="shared" si="0"/>
        <v>1.2804378375471465E-2</v>
      </c>
      <c r="V10" s="94">
        <f t="shared" si="0"/>
        <v>1.5399201418121147E-2</v>
      </c>
      <c r="W10" s="94">
        <f t="shared" si="0"/>
        <v>1.3653990451542435E-2</v>
      </c>
      <c r="X10" s="94">
        <f t="shared" si="0"/>
        <v>1.1843198511340285E-2</v>
      </c>
      <c r="Y10" s="94">
        <f t="shared" si="0"/>
        <v>1.4744125896833373E-2</v>
      </c>
      <c r="Z10" s="94">
        <f t="shared" si="0"/>
        <v>1.2113999867252258E-2</v>
      </c>
      <c r="AA10" s="94">
        <f t="shared" si="0"/>
        <v>1.2316579745140766E-2</v>
      </c>
      <c r="AB10" s="94">
        <f t="shared" si="0"/>
        <v>1.1404484542696453E-2</v>
      </c>
      <c r="AC10" s="94">
        <f t="shared" si="0"/>
        <v>1.0368731040055142E-2</v>
      </c>
      <c r="AD10" s="94">
        <f t="shared" si="0"/>
        <v>9.4941500933754964E-3</v>
      </c>
      <c r="AE10" s="94">
        <f t="shared" si="0"/>
        <v>6.5392610692098516E-3</v>
      </c>
      <c r="AF10" s="94">
        <f t="shared" si="0"/>
        <v>1.2247905977608138E-2</v>
      </c>
      <c r="AG10" s="94">
        <f t="shared" si="0"/>
        <v>1.376213973873322E-2</v>
      </c>
      <c r="AH10" s="94">
        <f t="shared" si="0"/>
        <v>1.3969076721476603E-2</v>
      </c>
      <c r="AI10" s="94">
        <f t="shared" si="0"/>
        <v>1.3392528640983319E-2</v>
      </c>
    </row>
    <row r="11" spans="1:35" ht="22.8" x14ac:dyDescent="0.25">
      <c r="A11" s="101">
        <v>10</v>
      </c>
      <c r="B11" s="63">
        <v>10</v>
      </c>
      <c r="C11" s="63">
        <v>30</v>
      </c>
      <c r="D11" s="63">
        <v>16</v>
      </c>
      <c r="E11" s="63">
        <v>46</v>
      </c>
      <c r="F11" s="13">
        <v>6</v>
      </c>
      <c r="G11" s="3">
        <v>2.77</v>
      </c>
      <c r="H11" s="12">
        <v>1</v>
      </c>
      <c r="I11" s="11">
        <v>9.253636389925104</v>
      </c>
      <c r="J11" s="3">
        <v>0.96875</v>
      </c>
      <c r="K11" s="3">
        <v>9.9193651606297202</v>
      </c>
      <c r="L11" s="12">
        <v>0.58333333333333337</v>
      </c>
      <c r="M11" s="12">
        <v>0.72222222222222221</v>
      </c>
      <c r="N11" s="3">
        <v>0.91666666666666663</v>
      </c>
      <c r="O11" s="3">
        <v>0.8</v>
      </c>
      <c r="P11" s="3">
        <v>0.81666666666666665</v>
      </c>
      <c r="Q11" s="3">
        <v>0.76666666666666672</v>
      </c>
      <c r="R11" s="59"/>
      <c r="S11" s="59"/>
      <c r="T11" s="94">
        <f t="shared" si="1"/>
        <v>1.1454881479428736E-2</v>
      </c>
      <c r="U11" s="94">
        <f t="shared" si="0"/>
        <v>1.2804378375471465E-2</v>
      </c>
      <c r="V11" s="94">
        <f t="shared" si="0"/>
        <v>1.5399201418121147E-2</v>
      </c>
      <c r="W11" s="94">
        <f t="shared" si="0"/>
        <v>1.3653990451542435E-2</v>
      </c>
      <c r="X11" s="94">
        <f t="shared" si="0"/>
        <v>1.6242100815552392E-2</v>
      </c>
      <c r="Y11" s="94">
        <f t="shared" si="0"/>
        <v>9.1984749401415409E-3</v>
      </c>
      <c r="Z11" s="94">
        <f t="shared" si="0"/>
        <v>1.2921599858402409E-2</v>
      </c>
      <c r="AA11" s="94">
        <f t="shared" si="0"/>
        <v>1.120887944403021E-2</v>
      </c>
      <c r="AB11" s="94">
        <f t="shared" si="0"/>
        <v>1.219100071805483E-2</v>
      </c>
      <c r="AC11" s="94">
        <f t="shared" si="0"/>
        <v>9.3860613348076376E-3</v>
      </c>
      <c r="AD11" s="94">
        <f t="shared" si="0"/>
        <v>1.3291810130725695E-2</v>
      </c>
      <c r="AE11" s="94">
        <f t="shared" si="0"/>
        <v>1.8891198644384016E-2</v>
      </c>
      <c r="AF11" s="94">
        <f t="shared" si="0"/>
        <v>1.1227247146140793E-2</v>
      </c>
      <c r="AG11" s="94">
        <f t="shared" si="0"/>
        <v>1.1009711790986577E-2</v>
      </c>
      <c r="AH11" s="94">
        <f t="shared" si="0"/>
        <v>1.2445177442770064E-2</v>
      </c>
      <c r="AI11" s="94">
        <f t="shared" si="0"/>
        <v>1.1847236874716014E-2</v>
      </c>
    </row>
    <row r="12" spans="1:35" ht="22.8" x14ac:dyDescent="0.25">
      <c r="A12" s="101">
        <v>11</v>
      </c>
      <c r="B12" s="63">
        <v>11</v>
      </c>
      <c r="C12" s="63">
        <v>27</v>
      </c>
      <c r="D12" s="63">
        <v>9</v>
      </c>
      <c r="E12" s="63">
        <v>36</v>
      </c>
      <c r="F12" s="13">
        <v>4.375</v>
      </c>
      <c r="G12" s="3">
        <v>3.98</v>
      </c>
      <c r="H12" s="12">
        <v>0.96875</v>
      </c>
      <c r="I12" s="11">
        <v>9.1034563768243615</v>
      </c>
      <c r="J12" s="3">
        <v>0.875</v>
      </c>
      <c r="K12" s="3">
        <v>8.3115649489432446</v>
      </c>
      <c r="L12" s="12">
        <v>0.22222222222222221</v>
      </c>
      <c r="M12" s="12">
        <v>0.16666666666666666</v>
      </c>
      <c r="N12" s="3">
        <v>0.93333333333333335</v>
      </c>
      <c r="O12" s="3">
        <v>0.81666666666666665</v>
      </c>
      <c r="P12" s="3">
        <v>0.66666666666666663</v>
      </c>
      <c r="Q12" s="3">
        <v>0.81666666666666665</v>
      </c>
      <c r="R12" s="59"/>
      <c r="S12" s="59"/>
      <c r="T12" s="94">
        <f t="shared" si="1"/>
        <v>1.260036962737161E-2</v>
      </c>
      <c r="U12" s="94">
        <f t="shared" si="0"/>
        <v>1.1523940537924318E-2</v>
      </c>
      <c r="V12" s="94">
        <f t="shared" si="0"/>
        <v>8.6620507976931452E-3</v>
      </c>
      <c r="W12" s="94">
        <f t="shared" si="0"/>
        <v>1.0685731657728861E-2</v>
      </c>
      <c r="X12" s="94">
        <f t="shared" si="0"/>
        <v>1.1843198511340285E-2</v>
      </c>
      <c r="Y12" s="94">
        <f t="shared" si="0"/>
        <v>1.3216581321936221E-2</v>
      </c>
      <c r="Z12" s="94">
        <f t="shared" si="0"/>
        <v>1.2517799862827333E-2</v>
      </c>
      <c r="AA12" s="94">
        <f t="shared" si="0"/>
        <v>1.1026967210739756E-2</v>
      </c>
      <c r="AB12" s="94">
        <f t="shared" si="0"/>
        <v>1.1011226455017266E-2</v>
      </c>
      <c r="AC12" s="94">
        <f t="shared" si="0"/>
        <v>7.8647027441488045E-3</v>
      </c>
      <c r="AD12" s="94">
        <f t="shared" si="0"/>
        <v>5.0635467164669313E-3</v>
      </c>
      <c r="AE12" s="94">
        <f t="shared" si="0"/>
        <v>4.3595073794732344E-3</v>
      </c>
      <c r="AF12" s="94">
        <f t="shared" si="0"/>
        <v>1.1431378912434263E-2</v>
      </c>
      <c r="AG12" s="94">
        <f t="shared" si="0"/>
        <v>1.1239080786632129E-2</v>
      </c>
      <c r="AH12" s="94">
        <f t="shared" si="0"/>
        <v>1.0159328524710257E-2</v>
      </c>
      <c r="AI12" s="94">
        <f t="shared" si="0"/>
        <v>1.2619882757849666E-2</v>
      </c>
    </row>
    <row r="13" spans="1:35" ht="22.8" x14ac:dyDescent="0.25">
      <c r="A13" s="101">
        <v>12</v>
      </c>
      <c r="B13" s="63">
        <v>10</v>
      </c>
      <c r="C13" s="63">
        <v>28</v>
      </c>
      <c r="D13" s="63">
        <v>11</v>
      </c>
      <c r="E13" s="63">
        <v>39</v>
      </c>
      <c r="F13" s="13">
        <v>3.75</v>
      </c>
      <c r="G13" s="3">
        <v>2.79</v>
      </c>
      <c r="H13" s="12">
        <v>0.84375</v>
      </c>
      <c r="I13" s="11">
        <v>7.9183529825796235</v>
      </c>
      <c r="J13" s="3">
        <v>0.96875</v>
      </c>
      <c r="K13" s="3">
        <v>12.796169404771733</v>
      </c>
      <c r="L13" s="12">
        <v>0.52777777777777779</v>
      </c>
      <c r="M13" s="12">
        <v>8.3333333333333329E-2</v>
      </c>
      <c r="N13" s="3">
        <v>0.98333333333333328</v>
      </c>
      <c r="O13" s="3">
        <v>0.81666666666666665</v>
      </c>
      <c r="P13" s="3">
        <v>0.75</v>
      </c>
      <c r="Q13" s="3">
        <v>0.75</v>
      </c>
      <c r="R13" s="59"/>
      <c r="S13" s="59"/>
      <c r="T13" s="94">
        <f t="shared" si="1"/>
        <v>1.1454881479428736E-2</v>
      </c>
      <c r="U13" s="94">
        <f t="shared" si="0"/>
        <v>1.1950753150440033E-2</v>
      </c>
      <c r="V13" s="94">
        <f t="shared" si="0"/>
        <v>1.0586950974958289E-2</v>
      </c>
      <c r="W13" s="94">
        <f t="shared" si="0"/>
        <v>1.1576209295872934E-2</v>
      </c>
      <c r="X13" s="94">
        <f t="shared" si="0"/>
        <v>1.0151313009720246E-2</v>
      </c>
      <c r="Y13" s="94">
        <f t="shared" si="0"/>
        <v>9.2648899216588084E-3</v>
      </c>
      <c r="Z13" s="94">
        <f t="shared" si="0"/>
        <v>1.0902599880527032E-2</v>
      </c>
      <c r="AA13" s="94">
        <f t="shared" si="0"/>
        <v>9.5914579130907916E-3</v>
      </c>
      <c r="AB13" s="94">
        <f t="shared" si="0"/>
        <v>1.219100071805483E-2</v>
      </c>
      <c r="AC13" s="94">
        <f t="shared" si="0"/>
        <v>1.2108197343160583E-2</v>
      </c>
      <c r="AD13" s="94">
        <f t="shared" si="0"/>
        <v>1.2025923451608961E-2</v>
      </c>
      <c r="AE13" s="94">
        <f t="shared" si="0"/>
        <v>2.1797536897366172E-3</v>
      </c>
      <c r="AF13" s="94">
        <f t="shared" si="0"/>
        <v>1.2043774211314669E-2</v>
      </c>
      <c r="AG13" s="94">
        <f t="shared" si="0"/>
        <v>1.1239080786632129E-2</v>
      </c>
      <c r="AH13" s="94">
        <f t="shared" si="0"/>
        <v>1.1429244590299039E-2</v>
      </c>
      <c r="AI13" s="94">
        <f t="shared" si="0"/>
        <v>1.1589688247004796E-2</v>
      </c>
    </row>
    <row r="14" spans="1:35" ht="22.8" x14ac:dyDescent="0.25">
      <c r="A14" s="101">
        <v>13</v>
      </c>
      <c r="B14" s="63">
        <v>10</v>
      </c>
      <c r="C14" s="63">
        <v>27</v>
      </c>
      <c r="D14" s="63">
        <v>12</v>
      </c>
      <c r="E14" s="63">
        <v>39</v>
      </c>
      <c r="F14" s="13">
        <v>4</v>
      </c>
      <c r="G14" s="3">
        <v>1.9</v>
      </c>
      <c r="H14" s="12">
        <v>0.9375</v>
      </c>
      <c r="I14" s="11">
        <v>9.407042739330846</v>
      </c>
      <c r="J14" s="3">
        <v>0.75</v>
      </c>
      <c r="K14" s="3">
        <v>9.0412507063477108</v>
      </c>
      <c r="L14" s="12">
        <v>0.1388888888888889</v>
      </c>
      <c r="M14" s="12">
        <v>0.44444444444444442</v>
      </c>
      <c r="N14" s="3">
        <v>0.76666666666666672</v>
      </c>
      <c r="O14" s="3">
        <v>0.71666666666666667</v>
      </c>
      <c r="P14" s="3">
        <v>0.68333333333333335</v>
      </c>
      <c r="Q14" s="3">
        <v>0.71666666666666667</v>
      </c>
      <c r="R14" s="59"/>
      <c r="S14" s="59"/>
      <c r="T14" s="94">
        <f t="shared" si="1"/>
        <v>1.1454881479428736E-2</v>
      </c>
      <c r="U14" s="94">
        <f t="shared" si="0"/>
        <v>1.1523940537924318E-2</v>
      </c>
      <c r="V14" s="94">
        <f t="shared" si="0"/>
        <v>1.1549401063590861E-2</v>
      </c>
      <c r="W14" s="94">
        <f t="shared" si="0"/>
        <v>1.1576209295872934E-2</v>
      </c>
      <c r="X14" s="94">
        <f t="shared" si="0"/>
        <v>1.0828067210368261E-2</v>
      </c>
      <c r="Y14" s="94">
        <f t="shared" si="0"/>
        <v>6.3094232441404064E-3</v>
      </c>
      <c r="Z14" s="94">
        <f t="shared" si="0"/>
        <v>1.2113999867252258E-2</v>
      </c>
      <c r="AA14" s="94">
        <f t="shared" si="0"/>
        <v>1.1394699720944252E-2</v>
      </c>
      <c r="AB14" s="94">
        <f t="shared" si="0"/>
        <v>9.4381941043005131E-3</v>
      </c>
      <c r="AC14" s="94">
        <f t="shared" si="0"/>
        <v>8.5551577443656827E-3</v>
      </c>
      <c r="AD14" s="94">
        <f t="shared" si="0"/>
        <v>3.1647166977918323E-3</v>
      </c>
      <c r="AE14" s="94">
        <f t="shared" si="0"/>
        <v>1.1625353011928624E-2</v>
      </c>
      <c r="AF14" s="94">
        <f t="shared" si="0"/>
        <v>9.3900612494995737E-3</v>
      </c>
      <c r="AG14" s="94">
        <f t="shared" si="0"/>
        <v>9.8628668127588078E-3</v>
      </c>
      <c r="AH14" s="94">
        <f t="shared" si="0"/>
        <v>1.0413311737828014E-2</v>
      </c>
      <c r="AI14" s="94">
        <f t="shared" si="0"/>
        <v>1.107459099158236E-2</v>
      </c>
    </row>
    <row r="15" spans="1:35" ht="22.8" x14ac:dyDescent="0.25">
      <c r="A15" s="101">
        <v>14</v>
      </c>
      <c r="B15" s="63">
        <v>10</v>
      </c>
      <c r="C15" s="63">
        <v>29</v>
      </c>
      <c r="D15" s="63">
        <v>13</v>
      </c>
      <c r="E15" s="63">
        <v>42</v>
      </c>
      <c r="F15" s="13">
        <v>3.75</v>
      </c>
      <c r="G15" s="3">
        <v>2.59</v>
      </c>
      <c r="H15" s="12">
        <v>1</v>
      </c>
      <c r="I15" s="11">
        <v>8.7079568956133659</v>
      </c>
      <c r="J15" s="3">
        <v>0.90625</v>
      </c>
      <c r="K15" s="3">
        <v>9.21600406775352</v>
      </c>
      <c r="L15" s="12">
        <v>0.27777777777777779</v>
      </c>
      <c r="M15" s="12">
        <v>0.22222222222222221</v>
      </c>
      <c r="N15" s="3">
        <v>0.95</v>
      </c>
      <c r="O15" s="3">
        <v>0.8833333333333333</v>
      </c>
      <c r="P15" s="3">
        <v>0.78333333333333333</v>
      </c>
      <c r="Q15" s="3">
        <v>0.68333333333333335</v>
      </c>
      <c r="R15" s="59"/>
      <c r="S15" s="59"/>
      <c r="T15" s="94">
        <f t="shared" si="1"/>
        <v>1.1454881479428736E-2</v>
      </c>
      <c r="U15" s="94">
        <f t="shared" si="0"/>
        <v>1.2377565762955749E-2</v>
      </c>
      <c r="V15" s="94">
        <f t="shared" si="0"/>
        <v>1.2511851152223433E-2</v>
      </c>
      <c r="W15" s="94">
        <f t="shared" si="0"/>
        <v>1.2466686934017005E-2</v>
      </c>
      <c r="X15" s="94">
        <f t="shared" si="0"/>
        <v>1.0151313009720246E-2</v>
      </c>
      <c r="Y15" s="94">
        <f t="shared" si="0"/>
        <v>8.6007401064861332E-3</v>
      </c>
      <c r="Z15" s="94">
        <f t="shared" si="0"/>
        <v>1.2921599858402409E-2</v>
      </c>
      <c r="AA15" s="94">
        <f t="shared" si="0"/>
        <v>1.0547900839610554E-2</v>
      </c>
      <c r="AB15" s="94">
        <f t="shared" si="0"/>
        <v>1.1404484542696453E-2</v>
      </c>
      <c r="AC15" s="94">
        <f t="shared" si="0"/>
        <v>8.7205156823039805E-3</v>
      </c>
      <c r="AD15" s="94">
        <f t="shared" si="0"/>
        <v>6.3294333955836645E-3</v>
      </c>
      <c r="AE15" s="94">
        <f t="shared" si="0"/>
        <v>5.8126765059643122E-3</v>
      </c>
      <c r="AF15" s="94">
        <f t="shared" si="0"/>
        <v>1.163551067872773E-2</v>
      </c>
      <c r="AG15" s="94">
        <f t="shared" si="0"/>
        <v>1.2156556769214344E-2</v>
      </c>
      <c r="AH15" s="94">
        <f t="shared" si="0"/>
        <v>1.1937211016534551E-2</v>
      </c>
      <c r="AI15" s="94">
        <f t="shared" si="0"/>
        <v>1.0559493736159926E-2</v>
      </c>
    </row>
    <row r="16" spans="1:35" ht="22.8" x14ac:dyDescent="0.25">
      <c r="A16" s="101">
        <v>15</v>
      </c>
      <c r="B16" s="63">
        <v>8</v>
      </c>
      <c r="C16" s="63">
        <v>28</v>
      </c>
      <c r="D16" s="63">
        <v>12</v>
      </c>
      <c r="E16" s="63">
        <v>40</v>
      </c>
      <c r="F16" s="13">
        <v>5.25</v>
      </c>
      <c r="G16" s="3">
        <v>4.32</v>
      </c>
      <c r="H16" s="12">
        <v>0.875</v>
      </c>
      <c r="I16" s="11">
        <v>10.143824946563779</v>
      </c>
      <c r="J16" s="3">
        <v>1</v>
      </c>
      <c r="K16" s="3">
        <v>14.533563448087929</v>
      </c>
      <c r="L16" s="12">
        <v>0.55555555555555558</v>
      </c>
      <c r="M16" s="12">
        <v>0.41666666666666669</v>
      </c>
      <c r="N16" s="3">
        <v>1</v>
      </c>
      <c r="O16" s="3">
        <v>0.91666666666666663</v>
      </c>
      <c r="P16" s="3">
        <v>0.8833333333333333</v>
      </c>
      <c r="Q16" s="3">
        <v>0.7</v>
      </c>
      <c r="R16" s="59"/>
      <c r="S16" s="59"/>
      <c r="T16" s="94">
        <f t="shared" si="1"/>
        <v>9.1639051835429898E-3</v>
      </c>
      <c r="U16" s="94">
        <f t="shared" si="0"/>
        <v>1.1950753150440033E-2</v>
      </c>
      <c r="V16" s="94">
        <f t="shared" si="0"/>
        <v>1.1549401063590861E-2</v>
      </c>
      <c r="W16" s="94">
        <f t="shared" si="0"/>
        <v>1.1873035175254291E-2</v>
      </c>
      <c r="X16" s="94">
        <f t="shared" si="0"/>
        <v>1.4211838213608344E-2</v>
      </c>
      <c r="Y16" s="94">
        <f t="shared" si="0"/>
        <v>1.4345636007729768E-2</v>
      </c>
      <c r="Z16" s="94">
        <f t="shared" si="0"/>
        <v>1.1306399876102107E-2</v>
      </c>
      <c r="AA16" s="94">
        <f t="shared" si="0"/>
        <v>1.2287160002436605E-2</v>
      </c>
      <c r="AB16" s="94">
        <f t="shared" si="0"/>
        <v>1.2584258805734019E-2</v>
      </c>
      <c r="AC16" s="94">
        <f t="shared" si="0"/>
        <v>1.3752182294739883E-2</v>
      </c>
      <c r="AD16" s="94">
        <f t="shared" si="0"/>
        <v>1.2658866791167329E-2</v>
      </c>
      <c r="AE16" s="94">
        <f t="shared" si="0"/>
        <v>1.0898768448683087E-2</v>
      </c>
      <c r="AF16" s="94">
        <f t="shared" si="0"/>
        <v>1.2247905977608138E-2</v>
      </c>
      <c r="AG16" s="94">
        <f t="shared" si="0"/>
        <v>1.2615294760505451E-2</v>
      </c>
      <c r="AH16" s="94">
        <f t="shared" si="0"/>
        <v>1.346111029524109E-2</v>
      </c>
      <c r="AI16" s="94">
        <f t="shared" si="0"/>
        <v>1.0817042363871142E-2</v>
      </c>
    </row>
    <row r="17" spans="1:35" ht="22.8" x14ac:dyDescent="0.25">
      <c r="A17" s="101">
        <v>16</v>
      </c>
      <c r="B17" s="63">
        <v>12</v>
      </c>
      <c r="C17" s="63">
        <v>29</v>
      </c>
      <c r="D17" s="63">
        <v>15</v>
      </c>
      <c r="E17" s="63">
        <v>44</v>
      </c>
      <c r="F17" s="13">
        <v>4.5</v>
      </c>
      <c r="G17" s="3">
        <v>4.55</v>
      </c>
      <c r="H17" s="12">
        <v>0.8125</v>
      </c>
      <c r="I17" s="11">
        <v>10.361868324565599</v>
      </c>
      <c r="J17" s="3">
        <v>0.90625</v>
      </c>
      <c r="K17" s="3">
        <v>14.083139083139082</v>
      </c>
      <c r="L17" s="12">
        <v>0.47222222222222221</v>
      </c>
      <c r="M17" s="12">
        <v>0.3611111111111111</v>
      </c>
      <c r="N17" s="3">
        <v>0.96666666666666667</v>
      </c>
      <c r="O17" s="3">
        <v>0.78333333333333333</v>
      </c>
      <c r="P17" s="3">
        <v>0.81666666666666665</v>
      </c>
      <c r="Q17" s="3">
        <v>0.78333333333333333</v>
      </c>
      <c r="R17" s="59"/>
      <c r="S17" s="59"/>
      <c r="T17" s="94">
        <f t="shared" si="1"/>
        <v>1.3745857775314483E-2</v>
      </c>
      <c r="U17" s="94">
        <f t="shared" si="0"/>
        <v>1.2377565762955749E-2</v>
      </c>
      <c r="V17" s="94">
        <f t="shared" si="0"/>
        <v>1.4436751329488575E-2</v>
      </c>
      <c r="W17" s="94">
        <f t="shared" si="0"/>
        <v>1.306033869277972E-2</v>
      </c>
      <c r="X17" s="94">
        <f t="shared" si="0"/>
        <v>1.2181575611664294E-2</v>
      </c>
      <c r="Y17" s="94">
        <f t="shared" si="0"/>
        <v>1.5109408295178343E-2</v>
      </c>
      <c r="Z17" s="94">
        <f t="shared" si="0"/>
        <v>1.0498799884951957E-2</v>
      </c>
      <c r="AA17" s="94">
        <f t="shared" si="0"/>
        <v>1.2551274760636142E-2</v>
      </c>
      <c r="AB17" s="94">
        <f t="shared" si="0"/>
        <v>1.1404484542696453E-2</v>
      </c>
      <c r="AC17" s="94">
        <f t="shared" si="0"/>
        <v>1.3325974503450822E-2</v>
      </c>
      <c r="AD17" s="94">
        <f t="shared" si="0"/>
        <v>1.0760036772492229E-2</v>
      </c>
      <c r="AE17" s="94">
        <f t="shared" si="0"/>
        <v>9.4455993221920082E-3</v>
      </c>
      <c r="AF17" s="94">
        <f t="shared" si="0"/>
        <v>1.18396424450212E-2</v>
      </c>
      <c r="AG17" s="94">
        <f t="shared" si="0"/>
        <v>1.0780342795341022E-2</v>
      </c>
      <c r="AH17" s="94">
        <f t="shared" si="0"/>
        <v>1.2445177442770064E-2</v>
      </c>
      <c r="AI17" s="94">
        <f t="shared" si="0"/>
        <v>1.2104785502427232E-2</v>
      </c>
    </row>
    <row r="18" spans="1:35" ht="22.8" x14ac:dyDescent="0.25">
      <c r="A18" s="101">
        <v>17</v>
      </c>
      <c r="B18" s="63">
        <v>9</v>
      </c>
      <c r="C18" s="63">
        <v>29</v>
      </c>
      <c r="D18" s="63">
        <v>12</v>
      </c>
      <c r="E18" s="63">
        <v>41</v>
      </c>
      <c r="F18" s="13">
        <v>3.75</v>
      </c>
      <c r="G18" s="3">
        <v>4</v>
      </c>
      <c r="H18" s="12">
        <v>0.9375</v>
      </c>
      <c r="I18" s="11">
        <v>8.4856027606494315</v>
      </c>
      <c r="J18" s="3">
        <v>0.96875</v>
      </c>
      <c r="K18" s="3">
        <v>11.486586631095301</v>
      </c>
      <c r="L18" s="12">
        <v>0.72222222222222221</v>
      </c>
      <c r="M18" s="12">
        <v>0.58333333333333337</v>
      </c>
      <c r="N18" s="3">
        <v>0.96666666666666667</v>
      </c>
      <c r="O18" s="3">
        <v>0.9</v>
      </c>
      <c r="P18" s="3">
        <v>0.83333333333333337</v>
      </c>
      <c r="Q18" s="3">
        <v>0.85</v>
      </c>
      <c r="R18" s="59"/>
      <c r="S18" s="59"/>
      <c r="T18" s="94">
        <f t="shared" si="1"/>
        <v>1.0309393331485863E-2</v>
      </c>
      <c r="U18" s="94">
        <f t="shared" si="0"/>
        <v>1.2377565762955749E-2</v>
      </c>
      <c r="V18" s="94">
        <f t="shared" si="0"/>
        <v>1.1549401063590861E-2</v>
      </c>
      <c r="W18" s="94">
        <f t="shared" si="0"/>
        <v>1.2169861054635649E-2</v>
      </c>
      <c r="X18" s="94">
        <f t="shared" si="0"/>
        <v>1.0151313009720246E-2</v>
      </c>
      <c r="Y18" s="94">
        <f t="shared" si="0"/>
        <v>1.3282996303453488E-2</v>
      </c>
      <c r="Z18" s="94">
        <f t="shared" si="0"/>
        <v>1.2113999867252258E-2</v>
      </c>
      <c r="AA18" s="94">
        <f t="shared" si="0"/>
        <v>1.0278564484941822E-2</v>
      </c>
      <c r="AB18" s="94">
        <f t="shared" si="0"/>
        <v>1.219100071805483E-2</v>
      </c>
      <c r="AC18" s="94">
        <f t="shared" si="0"/>
        <v>1.0869022855914045E-2</v>
      </c>
      <c r="AD18" s="94">
        <f t="shared" si="0"/>
        <v>1.6456526828517528E-2</v>
      </c>
      <c r="AE18" s="94">
        <f t="shared" si="0"/>
        <v>1.5258275828156321E-2</v>
      </c>
      <c r="AF18" s="94">
        <f t="shared" si="0"/>
        <v>1.18396424450212E-2</v>
      </c>
      <c r="AG18" s="94">
        <f t="shared" si="0"/>
        <v>1.2385925764859898E-2</v>
      </c>
      <c r="AH18" s="94">
        <f t="shared" si="0"/>
        <v>1.2699160655887821E-2</v>
      </c>
      <c r="AI18" s="94">
        <f t="shared" si="0"/>
        <v>1.3134980013272101E-2</v>
      </c>
    </row>
    <row r="19" spans="1:35" ht="22.8" x14ac:dyDescent="0.25">
      <c r="A19" s="101">
        <v>18</v>
      </c>
      <c r="B19" s="63">
        <v>12</v>
      </c>
      <c r="C19" s="63">
        <v>30</v>
      </c>
      <c r="D19" s="63">
        <v>16</v>
      </c>
      <c r="E19" s="63">
        <v>46</v>
      </c>
      <c r="F19" s="13">
        <v>4.375</v>
      </c>
      <c r="G19" s="14">
        <v>0.67</v>
      </c>
      <c r="H19" s="12">
        <v>0.65625</v>
      </c>
      <c r="I19" s="11">
        <v>7.3873430189608467</v>
      </c>
      <c r="J19" s="3">
        <v>0.75</v>
      </c>
      <c r="K19" s="3">
        <v>7.476169709052396</v>
      </c>
      <c r="L19" s="12">
        <v>0.52777777777777779</v>
      </c>
      <c r="M19" s="12">
        <v>0.22222222222222221</v>
      </c>
      <c r="N19" s="3">
        <v>0.8</v>
      </c>
      <c r="O19" s="3">
        <v>0.71666666666666667</v>
      </c>
      <c r="P19" s="3">
        <v>0.6166666666666667</v>
      </c>
      <c r="Q19" s="3">
        <v>0.6</v>
      </c>
      <c r="R19" s="59"/>
      <c r="S19" s="59"/>
      <c r="T19" s="94">
        <f t="shared" si="1"/>
        <v>1.3745857775314483E-2</v>
      </c>
      <c r="U19" s="94">
        <f t="shared" si="1"/>
        <v>1.2804378375471465E-2</v>
      </c>
      <c r="V19" s="94">
        <f t="shared" si="1"/>
        <v>1.5399201418121147E-2</v>
      </c>
      <c r="W19" s="94">
        <f t="shared" si="1"/>
        <v>1.3653990451542435E-2</v>
      </c>
      <c r="X19" s="94">
        <f t="shared" si="1"/>
        <v>1.1843198511340285E-2</v>
      </c>
      <c r="Y19" s="94">
        <f t="shared" si="1"/>
        <v>2.2249018808284593E-3</v>
      </c>
      <c r="Z19" s="94">
        <f t="shared" si="1"/>
        <v>8.4797999070765819E-3</v>
      </c>
      <c r="AA19" s="94">
        <f t="shared" si="1"/>
        <v>8.948248431436422E-3</v>
      </c>
      <c r="AB19" s="94">
        <f t="shared" si="1"/>
        <v>9.4381941043005131E-3</v>
      </c>
      <c r="AC19" s="94">
        <f t="shared" si="1"/>
        <v>7.0742216162291158E-3</v>
      </c>
      <c r="AD19" s="94">
        <f t="shared" si="1"/>
        <v>1.2025923451608961E-2</v>
      </c>
      <c r="AE19" s="94">
        <f t="shared" si="1"/>
        <v>5.8126765059643122E-3</v>
      </c>
      <c r="AF19" s="94">
        <f t="shared" si="1"/>
        <v>9.7983247820865108E-3</v>
      </c>
      <c r="AG19" s="94">
        <f t="shared" si="1"/>
        <v>9.8628668127588078E-3</v>
      </c>
      <c r="AH19" s="94">
        <f t="shared" si="1"/>
        <v>9.3973788853569887E-3</v>
      </c>
      <c r="AI19" s="94">
        <f t="shared" si="1"/>
        <v>9.2717505976038367E-3</v>
      </c>
    </row>
    <row r="20" spans="1:35" ht="22.8" x14ac:dyDescent="0.25">
      <c r="A20" s="101">
        <v>19</v>
      </c>
      <c r="B20" s="63">
        <v>11</v>
      </c>
      <c r="C20" s="63">
        <v>28</v>
      </c>
      <c r="D20" s="63">
        <v>10</v>
      </c>
      <c r="E20" s="63">
        <v>38</v>
      </c>
      <c r="F20" s="13">
        <v>4.5</v>
      </c>
      <c r="G20" s="3">
        <v>4.33</v>
      </c>
      <c r="H20" s="12">
        <v>0.9375</v>
      </c>
      <c r="I20" s="11">
        <v>12.59022998153433</v>
      </c>
      <c r="J20" s="3">
        <v>0.96875</v>
      </c>
      <c r="K20" s="3">
        <v>16.057184295037814</v>
      </c>
      <c r="L20" s="12">
        <v>0.47222222222222221</v>
      </c>
      <c r="M20" s="12">
        <v>0.66666666666666663</v>
      </c>
      <c r="N20" s="3">
        <v>0.96666666666666667</v>
      </c>
      <c r="O20" s="3">
        <v>0.98333333333333328</v>
      </c>
      <c r="P20" s="3">
        <v>0.91666666666666663</v>
      </c>
      <c r="Q20" s="3">
        <v>0.8</v>
      </c>
      <c r="R20" s="59"/>
      <c r="S20" s="59"/>
      <c r="T20" s="94">
        <f t="shared" si="1"/>
        <v>1.260036962737161E-2</v>
      </c>
      <c r="U20" s="94">
        <f t="shared" si="1"/>
        <v>1.1950753150440033E-2</v>
      </c>
      <c r="V20" s="94">
        <f t="shared" si="1"/>
        <v>9.6245008863257171E-3</v>
      </c>
      <c r="W20" s="94">
        <f t="shared" si="1"/>
        <v>1.1279383416491576E-2</v>
      </c>
      <c r="X20" s="94">
        <f t="shared" si="1"/>
        <v>1.2181575611664294E-2</v>
      </c>
      <c r="Y20" s="94">
        <f t="shared" si="1"/>
        <v>1.4378843498488402E-2</v>
      </c>
      <c r="Z20" s="94">
        <f t="shared" si="1"/>
        <v>1.2113999867252258E-2</v>
      </c>
      <c r="AA20" s="94">
        <f t="shared" si="1"/>
        <v>1.5250477119381952E-2</v>
      </c>
      <c r="AB20" s="94">
        <f t="shared" si="1"/>
        <v>1.219100071805483E-2</v>
      </c>
      <c r="AC20" s="94">
        <f t="shared" si="1"/>
        <v>1.5193887332197675E-2</v>
      </c>
      <c r="AD20" s="94">
        <f t="shared" si="1"/>
        <v>1.0760036772492229E-2</v>
      </c>
      <c r="AE20" s="94">
        <f t="shared" si="1"/>
        <v>1.7438029517892938E-2</v>
      </c>
      <c r="AF20" s="94">
        <f t="shared" si="1"/>
        <v>1.18396424450212E-2</v>
      </c>
      <c r="AG20" s="94">
        <f t="shared" si="1"/>
        <v>1.3532770743087666E-2</v>
      </c>
      <c r="AH20" s="94">
        <f t="shared" si="1"/>
        <v>1.3969076721476603E-2</v>
      </c>
      <c r="AI20" s="94">
        <f t="shared" si="1"/>
        <v>1.2362334130138449E-2</v>
      </c>
    </row>
    <row r="21" spans="1:35" ht="22.8" x14ac:dyDescent="0.25">
      <c r="A21" s="101">
        <v>20</v>
      </c>
      <c r="B21" s="63">
        <v>8</v>
      </c>
      <c r="C21" s="63">
        <v>27</v>
      </c>
      <c r="D21" s="63">
        <v>13</v>
      </c>
      <c r="E21" s="63">
        <v>40</v>
      </c>
      <c r="F21" s="13">
        <v>3.75</v>
      </c>
      <c r="G21" s="3">
        <v>3.66</v>
      </c>
      <c r="H21" s="12">
        <v>0.96875</v>
      </c>
      <c r="I21" s="12">
        <v>10.59647923431892</v>
      </c>
      <c r="J21" s="3">
        <v>1</v>
      </c>
      <c r="K21" s="3">
        <v>12.122589688222147</v>
      </c>
      <c r="L21" s="12">
        <v>0.83333333333333337</v>
      </c>
      <c r="M21" s="12">
        <v>0.69444444444444442</v>
      </c>
      <c r="N21" s="3">
        <v>0.98333333333333328</v>
      </c>
      <c r="O21" s="3">
        <v>0.91666666666666663</v>
      </c>
      <c r="P21" s="3">
        <v>0.76666666666666672</v>
      </c>
      <c r="Q21" s="3">
        <v>0.75</v>
      </c>
      <c r="R21" s="59"/>
      <c r="S21" s="59"/>
      <c r="T21" s="94">
        <f t="shared" si="1"/>
        <v>9.1639051835429898E-3</v>
      </c>
      <c r="U21" s="94">
        <f t="shared" si="1"/>
        <v>1.1523940537924318E-2</v>
      </c>
      <c r="V21" s="94">
        <f t="shared" si="1"/>
        <v>1.2511851152223433E-2</v>
      </c>
      <c r="W21" s="94">
        <f t="shared" si="1"/>
        <v>1.1873035175254291E-2</v>
      </c>
      <c r="X21" s="94">
        <f t="shared" si="1"/>
        <v>1.0151313009720246E-2</v>
      </c>
      <c r="Y21" s="94">
        <f t="shared" si="1"/>
        <v>1.2153941617659942E-2</v>
      </c>
      <c r="Z21" s="94">
        <f t="shared" si="1"/>
        <v>1.2517799862827333E-2</v>
      </c>
      <c r="AA21" s="94">
        <f t="shared" si="1"/>
        <v>1.2835457679963115E-2</v>
      </c>
      <c r="AB21" s="94">
        <f t="shared" si="1"/>
        <v>1.2584258805734019E-2</v>
      </c>
      <c r="AC21" s="94">
        <f t="shared" si="1"/>
        <v>1.1470831903836904E-2</v>
      </c>
      <c r="AD21" s="94">
        <f t="shared" si="1"/>
        <v>1.8988300186750993E-2</v>
      </c>
      <c r="AE21" s="94">
        <f t="shared" si="1"/>
        <v>1.8164614081138477E-2</v>
      </c>
      <c r="AF21" s="94">
        <f t="shared" si="1"/>
        <v>1.2043774211314669E-2</v>
      </c>
      <c r="AG21" s="94">
        <f t="shared" si="1"/>
        <v>1.2615294760505451E-2</v>
      </c>
      <c r="AH21" s="94">
        <f t="shared" si="1"/>
        <v>1.1683227803416796E-2</v>
      </c>
      <c r="AI21" s="94">
        <f t="shared" si="1"/>
        <v>1.1589688247004796E-2</v>
      </c>
    </row>
    <row r="22" spans="1:35" ht="27.6" customHeight="1" x14ac:dyDescent="0.25">
      <c r="A22" s="101">
        <v>21</v>
      </c>
      <c r="B22" s="63">
        <v>11</v>
      </c>
      <c r="C22" s="63">
        <v>27</v>
      </c>
      <c r="D22" s="63">
        <v>11</v>
      </c>
      <c r="E22" s="63">
        <v>38</v>
      </c>
      <c r="F22" s="13">
        <v>3.5</v>
      </c>
      <c r="G22" s="3">
        <v>2.0499999999999998</v>
      </c>
      <c r="H22" s="12">
        <v>0.9375</v>
      </c>
      <c r="I22" s="12">
        <v>10.16294589925133</v>
      </c>
      <c r="J22" s="3">
        <v>0.9375</v>
      </c>
      <c r="K22" s="3">
        <v>14.042314173375772</v>
      </c>
      <c r="L22" s="12">
        <v>0.53125</v>
      </c>
      <c r="M22" s="12">
        <v>0.71875</v>
      </c>
      <c r="N22" s="3">
        <v>0.98333333333333328</v>
      </c>
      <c r="O22" s="3">
        <v>0.76666666666666672</v>
      </c>
      <c r="P22" s="3">
        <v>0.51666666666666672</v>
      </c>
      <c r="Q22" s="3">
        <v>0.66666666666666663</v>
      </c>
      <c r="R22" s="59"/>
      <c r="S22" s="59"/>
      <c r="T22" s="94">
        <f t="shared" si="1"/>
        <v>1.260036962737161E-2</v>
      </c>
      <c r="U22" s="94">
        <f t="shared" si="1"/>
        <v>1.1523940537924318E-2</v>
      </c>
      <c r="V22" s="94">
        <f t="shared" si="1"/>
        <v>1.0586950974958289E-2</v>
      </c>
      <c r="W22" s="94">
        <f t="shared" si="1"/>
        <v>1.1279383416491576E-2</v>
      </c>
      <c r="X22" s="94">
        <f t="shared" si="1"/>
        <v>9.4745588090722286E-3</v>
      </c>
      <c r="Y22" s="94">
        <f t="shared" si="1"/>
        <v>6.807535605519912E-3</v>
      </c>
      <c r="Z22" s="94">
        <f t="shared" si="1"/>
        <v>1.2113999867252258E-2</v>
      </c>
      <c r="AA22" s="94">
        <f t="shared" si="1"/>
        <v>1.2310321108460082E-2</v>
      </c>
      <c r="AB22" s="94">
        <f t="shared" si="1"/>
        <v>1.1797742630375642E-2</v>
      </c>
      <c r="AC22" s="94">
        <f t="shared" si="1"/>
        <v>1.3287344500338598E-2</v>
      </c>
      <c r="AD22" s="94">
        <f t="shared" si="1"/>
        <v>1.2105041369053757E-2</v>
      </c>
      <c r="AE22" s="94">
        <f t="shared" si="1"/>
        <v>1.8800375573978324E-2</v>
      </c>
      <c r="AF22" s="94">
        <f t="shared" si="1"/>
        <v>1.2043774211314669E-2</v>
      </c>
      <c r="AG22" s="94">
        <f t="shared" si="1"/>
        <v>1.055097379969547E-2</v>
      </c>
      <c r="AH22" s="94">
        <f t="shared" si="1"/>
        <v>7.8734796066504496E-3</v>
      </c>
      <c r="AI22" s="94">
        <f t="shared" si="1"/>
        <v>1.0301945108448706E-2</v>
      </c>
    </row>
    <row r="23" spans="1:35" ht="26.4" customHeight="1" x14ac:dyDescent="0.25">
      <c r="A23" s="101">
        <v>22</v>
      </c>
      <c r="B23" s="63">
        <v>9</v>
      </c>
      <c r="C23" s="63">
        <v>30</v>
      </c>
      <c r="D23" s="63">
        <v>11</v>
      </c>
      <c r="E23" s="63">
        <v>41</v>
      </c>
      <c r="F23" s="13">
        <v>4.5</v>
      </c>
      <c r="G23" s="3">
        <v>2</v>
      </c>
      <c r="H23" s="12">
        <v>0.96875</v>
      </c>
      <c r="I23" s="12">
        <v>9.7699338165773728</v>
      </c>
      <c r="J23" s="3">
        <v>0.84375</v>
      </c>
      <c r="K23" s="3">
        <v>10.16987457154695</v>
      </c>
      <c r="L23" s="12">
        <v>0.84375</v>
      </c>
      <c r="M23" s="12">
        <v>0.25</v>
      </c>
      <c r="N23" s="3">
        <v>1</v>
      </c>
      <c r="O23" s="3">
        <v>0.8</v>
      </c>
      <c r="P23" s="3">
        <v>0.75</v>
      </c>
      <c r="Q23" s="3">
        <v>0.73333333333333328</v>
      </c>
      <c r="R23" s="59"/>
      <c r="S23" s="59"/>
      <c r="T23" s="94">
        <f t="shared" si="1"/>
        <v>1.0309393331485863E-2</v>
      </c>
      <c r="U23" s="94">
        <f t="shared" si="1"/>
        <v>1.2804378375471465E-2</v>
      </c>
      <c r="V23" s="94">
        <f t="shared" si="1"/>
        <v>1.0586950974958289E-2</v>
      </c>
      <c r="W23" s="94">
        <f t="shared" si="1"/>
        <v>1.2169861054635649E-2</v>
      </c>
      <c r="X23" s="94">
        <f t="shared" si="1"/>
        <v>1.2181575611664294E-2</v>
      </c>
      <c r="Y23" s="94">
        <f t="shared" si="1"/>
        <v>6.641498151726744E-3</v>
      </c>
      <c r="Z23" s="94">
        <f t="shared" si="1"/>
        <v>1.2517799862827333E-2</v>
      </c>
      <c r="AA23" s="94">
        <f t="shared" si="1"/>
        <v>1.1834267709653986E-2</v>
      </c>
      <c r="AB23" s="94">
        <f t="shared" si="1"/>
        <v>1.0617968367338079E-2</v>
      </c>
      <c r="AC23" s="94">
        <f t="shared" si="1"/>
        <v>9.6231023810580598E-3</v>
      </c>
      <c r="AD23" s="94">
        <f t="shared" si="1"/>
        <v>1.9225653939085381E-2</v>
      </c>
      <c r="AE23" s="94">
        <f t="shared" si="1"/>
        <v>6.5392610692098516E-3</v>
      </c>
      <c r="AF23" s="94">
        <f t="shared" si="1"/>
        <v>1.2247905977608138E-2</v>
      </c>
      <c r="AG23" s="94">
        <f t="shared" si="1"/>
        <v>1.1009711790986577E-2</v>
      </c>
      <c r="AH23" s="94">
        <f t="shared" si="1"/>
        <v>1.1429244590299039E-2</v>
      </c>
      <c r="AI23" s="94">
        <f t="shared" si="1"/>
        <v>1.1332139619293578E-2</v>
      </c>
    </row>
    <row r="24" spans="1:35" s="38" customFormat="1" ht="26.4" customHeight="1" x14ac:dyDescent="0.25">
      <c r="A24" s="101">
        <v>23</v>
      </c>
      <c r="B24" s="15">
        <v>8</v>
      </c>
      <c r="C24" s="15">
        <v>20</v>
      </c>
      <c r="D24" s="15">
        <v>3</v>
      </c>
      <c r="E24" s="15">
        <v>23</v>
      </c>
      <c r="F24" s="17">
        <v>3</v>
      </c>
      <c r="G24" s="19">
        <v>1.03</v>
      </c>
      <c r="H24" s="16">
        <v>0.76</v>
      </c>
      <c r="I24" s="16">
        <v>8.4741538308160109</v>
      </c>
      <c r="J24" s="19">
        <v>0.8</v>
      </c>
      <c r="K24" s="19">
        <v>7.4854968498534085</v>
      </c>
      <c r="L24" s="16">
        <v>0.25</v>
      </c>
      <c r="M24" s="16">
        <v>0.1875</v>
      </c>
      <c r="N24" s="19">
        <v>0.8</v>
      </c>
      <c r="O24" s="19">
        <v>0.76666666666666672</v>
      </c>
      <c r="P24" s="19">
        <v>0.7</v>
      </c>
      <c r="Q24" s="19">
        <v>0.65</v>
      </c>
      <c r="R24" s="74"/>
      <c r="S24" s="74"/>
      <c r="T24" s="94">
        <f t="shared" si="1"/>
        <v>9.1639051835429898E-3</v>
      </c>
      <c r="U24" s="94">
        <f t="shared" si="1"/>
        <v>8.5362522503143103E-3</v>
      </c>
      <c r="V24" s="94">
        <f t="shared" si="1"/>
        <v>2.8873502658977152E-3</v>
      </c>
      <c r="W24" s="94">
        <f t="shared" si="1"/>
        <v>6.8269952257712175E-3</v>
      </c>
      <c r="X24" s="94">
        <f t="shared" si="1"/>
        <v>8.1210504077761959E-3</v>
      </c>
      <c r="Y24" s="94">
        <f t="shared" si="1"/>
        <v>3.4203715481392733E-3</v>
      </c>
      <c r="Z24" s="94">
        <f t="shared" si="1"/>
        <v>9.8204158923858309E-3</v>
      </c>
      <c r="AA24" s="94">
        <f t="shared" si="1"/>
        <v>1.0264696458486223E-2</v>
      </c>
      <c r="AB24" s="94">
        <f t="shared" si="1"/>
        <v>1.0067407044587215E-2</v>
      </c>
      <c r="AC24" s="94">
        <f t="shared" si="1"/>
        <v>7.0830472934996893E-3</v>
      </c>
      <c r="AD24" s="94">
        <f t="shared" si="1"/>
        <v>5.6964900560252975E-3</v>
      </c>
      <c r="AE24" s="94">
        <f t="shared" si="1"/>
        <v>4.9044458019073889E-3</v>
      </c>
      <c r="AF24" s="94">
        <f t="shared" si="1"/>
        <v>9.7983247820865108E-3</v>
      </c>
      <c r="AG24" s="94">
        <f t="shared" si="1"/>
        <v>1.055097379969547E-2</v>
      </c>
      <c r="AH24" s="94">
        <f t="shared" si="1"/>
        <v>1.0667294950945769E-2</v>
      </c>
      <c r="AI24" s="94">
        <f t="shared" si="1"/>
        <v>1.004439648073749E-2</v>
      </c>
    </row>
    <row r="25" spans="1:35" ht="22.8" x14ac:dyDescent="0.25">
      <c r="A25" s="101">
        <v>24</v>
      </c>
      <c r="B25" s="63">
        <v>10</v>
      </c>
      <c r="C25" s="63">
        <v>20</v>
      </c>
      <c r="D25" s="63">
        <v>7</v>
      </c>
      <c r="E25" s="63">
        <v>27</v>
      </c>
      <c r="F25" s="13">
        <v>4</v>
      </c>
      <c r="G25" s="3">
        <v>1.29</v>
      </c>
      <c r="H25" s="12">
        <v>0.81</v>
      </c>
      <c r="I25" s="11">
        <v>8.4754050265671346</v>
      </c>
      <c r="J25" s="3">
        <v>0.96875</v>
      </c>
      <c r="K25" s="3">
        <v>11.270268305097071</v>
      </c>
      <c r="L25" s="12">
        <v>0.21875</v>
      </c>
      <c r="M25" s="12">
        <v>0.25</v>
      </c>
      <c r="N25" s="3">
        <v>0.8833333333333333</v>
      </c>
      <c r="O25" s="3">
        <v>0.68333333333333335</v>
      </c>
      <c r="P25" s="3">
        <v>0.73333333333333328</v>
      </c>
      <c r="Q25" s="3">
        <v>0.73333333333333328</v>
      </c>
      <c r="R25" s="59"/>
      <c r="S25" s="59"/>
      <c r="T25" s="94">
        <f t="shared" si="1"/>
        <v>1.1454881479428736E-2</v>
      </c>
      <c r="U25" s="94">
        <f t="shared" si="1"/>
        <v>8.5362522503143103E-3</v>
      </c>
      <c r="V25" s="94">
        <f t="shared" si="1"/>
        <v>6.7371506204280014E-3</v>
      </c>
      <c r="W25" s="94">
        <f t="shared" si="1"/>
        <v>8.014298743296646E-3</v>
      </c>
      <c r="X25" s="94">
        <f t="shared" si="1"/>
        <v>1.0828067210368261E-2</v>
      </c>
      <c r="Y25" s="94">
        <f t="shared" si="1"/>
        <v>4.2837663078637497E-3</v>
      </c>
      <c r="Z25" s="94">
        <f t="shared" si="1"/>
        <v>1.0466495885305953E-2</v>
      </c>
      <c r="AA25" s="94">
        <f t="shared" si="1"/>
        <v>1.0266212025096392E-2</v>
      </c>
      <c r="AB25" s="94">
        <f t="shared" si="1"/>
        <v>1.219100071805483E-2</v>
      </c>
      <c r="AC25" s="94">
        <f t="shared" si="1"/>
        <v>1.0664334648273406E-2</v>
      </c>
      <c r="AD25" s="94">
        <f t="shared" si="1"/>
        <v>4.9844287990221357E-3</v>
      </c>
      <c r="AE25" s="94">
        <f t="shared" si="1"/>
        <v>6.5392610692098516E-3</v>
      </c>
      <c r="AF25" s="94">
        <f t="shared" si="1"/>
        <v>1.0818983613553854E-2</v>
      </c>
      <c r="AG25" s="94">
        <f t="shared" si="1"/>
        <v>9.4041288214677006E-3</v>
      </c>
      <c r="AH25" s="94">
        <f t="shared" si="1"/>
        <v>1.1175261377181282E-2</v>
      </c>
      <c r="AI25" s="94">
        <f t="shared" si="1"/>
        <v>1.1332139619293578E-2</v>
      </c>
    </row>
    <row r="26" spans="1:35" ht="24" customHeight="1" x14ac:dyDescent="0.25">
      <c r="A26" s="101">
        <v>25</v>
      </c>
      <c r="B26" s="63">
        <v>11</v>
      </c>
      <c r="C26" s="63">
        <v>26</v>
      </c>
      <c r="D26" s="63">
        <v>11</v>
      </c>
      <c r="E26" s="63">
        <v>37</v>
      </c>
      <c r="F26" s="13">
        <v>3.75</v>
      </c>
      <c r="G26" s="3">
        <v>2.21</v>
      </c>
      <c r="H26" s="12">
        <v>0.96875</v>
      </c>
      <c r="I26" s="11">
        <v>8.0592746652801246</v>
      </c>
      <c r="J26" s="3">
        <v>0.90625</v>
      </c>
      <c r="K26" s="3">
        <v>11.403853716083367</v>
      </c>
      <c r="L26" s="12">
        <v>0.1875</v>
      </c>
      <c r="M26" s="12">
        <v>0.375</v>
      </c>
      <c r="N26" s="3">
        <v>0.93333333333333335</v>
      </c>
      <c r="O26" s="3">
        <v>0.83333333333333337</v>
      </c>
      <c r="P26" s="3">
        <v>0.65</v>
      </c>
      <c r="Q26" s="3">
        <v>0.68333333333333335</v>
      </c>
      <c r="R26" s="59"/>
      <c r="S26" s="59"/>
      <c r="T26" s="94">
        <f t="shared" si="1"/>
        <v>1.260036962737161E-2</v>
      </c>
      <c r="U26" s="94">
        <f t="shared" si="1"/>
        <v>1.1097127925408602E-2</v>
      </c>
      <c r="V26" s="94">
        <f t="shared" si="1"/>
        <v>1.0586950974958289E-2</v>
      </c>
      <c r="W26" s="94">
        <f t="shared" si="1"/>
        <v>1.098255753711022E-2</v>
      </c>
      <c r="X26" s="94">
        <f t="shared" si="1"/>
        <v>1.0151313009720246E-2</v>
      </c>
      <c r="Y26" s="94">
        <f t="shared" si="1"/>
        <v>7.3388554576580521E-3</v>
      </c>
      <c r="Z26" s="94">
        <f t="shared" si="1"/>
        <v>1.2517799862827333E-2</v>
      </c>
      <c r="AA26" s="94">
        <f t="shared" si="1"/>
        <v>9.7621555811080434E-3</v>
      </c>
      <c r="AB26" s="94">
        <f t="shared" si="1"/>
        <v>1.1404484542696453E-2</v>
      </c>
      <c r="AC26" s="94">
        <f t="shared" si="1"/>
        <v>1.0790737985649208E-2</v>
      </c>
      <c r="AD26" s="94">
        <f t="shared" si="1"/>
        <v>4.2723675420189731E-3</v>
      </c>
      <c r="AE26" s="94">
        <f t="shared" si="1"/>
        <v>9.8088916038147778E-3</v>
      </c>
      <c r="AF26" s="94">
        <f t="shared" si="1"/>
        <v>1.1431378912434263E-2</v>
      </c>
      <c r="AG26" s="94">
        <f t="shared" si="1"/>
        <v>1.1468449782277684E-2</v>
      </c>
      <c r="AH26" s="94">
        <f t="shared" si="1"/>
        <v>9.9053453115925012E-3</v>
      </c>
      <c r="AI26" s="94">
        <f t="shared" si="1"/>
        <v>1.0559493736159926E-2</v>
      </c>
    </row>
    <row r="27" spans="1:35" ht="22.8" x14ac:dyDescent="0.25">
      <c r="A27" s="101">
        <v>26</v>
      </c>
      <c r="B27" s="63">
        <v>9</v>
      </c>
      <c r="C27" s="63">
        <v>29</v>
      </c>
      <c r="D27" s="63">
        <v>14</v>
      </c>
      <c r="E27" s="63">
        <v>43</v>
      </c>
      <c r="F27" s="13">
        <v>4.5</v>
      </c>
      <c r="G27" s="3">
        <v>1.62</v>
      </c>
      <c r="H27" s="12">
        <v>0.9375</v>
      </c>
      <c r="I27" s="11">
        <v>10.647359454855195</v>
      </c>
      <c r="J27" s="3">
        <v>0.875</v>
      </c>
      <c r="K27" s="3">
        <v>13.331428843498546</v>
      </c>
      <c r="L27" s="12">
        <v>0.59375</v>
      </c>
      <c r="M27" s="12">
        <v>0.46875</v>
      </c>
      <c r="N27" s="3">
        <v>0.8666666666666667</v>
      </c>
      <c r="O27" s="3">
        <v>0.7</v>
      </c>
      <c r="P27" s="3">
        <v>0.58333333333333337</v>
      </c>
      <c r="Q27" s="3">
        <v>0.6166666666666667</v>
      </c>
      <c r="R27" s="59"/>
      <c r="S27" s="59"/>
      <c r="T27" s="94">
        <f t="shared" si="1"/>
        <v>1.0309393331485863E-2</v>
      </c>
      <c r="U27" s="94">
        <f t="shared" si="1"/>
        <v>1.2377565762955749E-2</v>
      </c>
      <c r="V27" s="94">
        <f t="shared" si="1"/>
        <v>1.3474301240856003E-2</v>
      </c>
      <c r="W27" s="94">
        <f t="shared" si="1"/>
        <v>1.2763512813398362E-2</v>
      </c>
      <c r="X27" s="94">
        <f t="shared" si="1"/>
        <v>1.2181575611664294E-2</v>
      </c>
      <c r="Y27" s="94">
        <f t="shared" si="1"/>
        <v>5.3796135028986629E-3</v>
      </c>
      <c r="Z27" s="94">
        <f t="shared" si="1"/>
        <v>1.2113999867252258E-2</v>
      </c>
      <c r="AA27" s="94">
        <f t="shared" si="1"/>
        <v>1.2897088614446092E-2</v>
      </c>
      <c r="AB27" s="94">
        <f t="shared" si="1"/>
        <v>1.1011226455017266E-2</v>
      </c>
      <c r="AC27" s="94">
        <f t="shared" si="1"/>
        <v>1.2614679143212154E-2</v>
      </c>
      <c r="AD27" s="94">
        <f t="shared" si="1"/>
        <v>1.3529163883060082E-2</v>
      </c>
      <c r="AE27" s="94">
        <f t="shared" si="1"/>
        <v>1.2261114504768472E-2</v>
      </c>
      <c r="AF27" s="94">
        <f t="shared" si="1"/>
        <v>1.0614851847260387E-2</v>
      </c>
      <c r="AG27" s="94">
        <f t="shared" si="1"/>
        <v>9.6334978171132533E-3</v>
      </c>
      <c r="AH27" s="94">
        <f t="shared" si="1"/>
        <v>8.8894124591214745E-3</v>
      </c>
      <c r="AI27" s="94">
        <f t="shared" si="1"/>
        <v>9.5292992253150546E-3</v>
      </c>
    </row>
    <row r="28" spans="1:35" ht="22.8" x14ac:dyDescent="0.25">
      <c r="A28" s="101">
        <v>27</v>
      </c>
      <c r="B28" s="63">
        <v>9</v>
      </c>
      <c r="C28" s="63">
        <v>25</v>
      </c>
      <c r="D28" s="63">
        <v>6</v>
      </c>
      <c r="E28" s="63">
        <v>31</v>
      </c>
      <c r="F28" s="13">
        <v>5.25</v>
      </c>
      <c r="G28" s="3">
        <v>2.42</v>
      </c>
      <c r="H28" s="12">
        <v>0.9</v>
      </c>
      <c r="I28" s="11">
        <v>8.9695036874626268</v>
      </c>
      <c r="J28" s="3">
        <v>0.91</v>
      </c>
      <c r="K28" s="3">
        <v>10.475121586232699</v>
      </c>
      <c r="L28" s="12">
        <v>0.375</v>
      </c>
      <c r="M28" s="12">
        <v>0.25</v>
      </c>
      <c r="N28" s="3">
        <v>0.98333333333333328</v>
      </c>
      <c r="O28" s="3">
        <v>0.8666666666666667</v>
      </c>
      <c r="P28" s="3">
        <v>0.76666666666666672</v>
      </c>
      <c r="Q28" s="3">
        <v>0.7</v>
      </c>
      <c r="R28" s="59"/>
      <c r="S28" s="59"/>
      <c r="T28" s="94">
        <f t="shared" si="1"/>
        <v>1.0309393331485863E-2</v>
      </c>
      <c r="U28" s="94">
        <f t="shared" si="1"/>
        <v>1.0670315312892887E-2</v>
      </c>
      <c r="V28" s="94">
        <f t="shared" si="1"/>
        <v>5.7747005317954304E-3</v>
      </c>
      <c r="W28" s="94">
        <f t="shared" si="1"/>
        <v>9.2016022608220754E-3</v>
      </c>
      <c r="X28" s="94">
        <f t="shared" si="1"/>
        <v>1.4211838213608344E-2</v>
      </c>
      <c r="Y28" s="94">
        <f t="shared" si="1"/>
        <v>8.0362127635893593E-3</v>
      </c>
      <c r="Z28" s="94">
        <f t="shared" si="1"/>
        <v>1.1629439872562168E-2</v>
      </c>
      <c r="AA28" s="94">
        <f t="shared" si="1"/>
        <v>1.0864711046461027E-2</v>
      </c>
      <c r="AB28" s="94">
        <f t="shared" si="1"/>
        <v>1.1451675513217957E-2</v>
      </c>
      <c r="AC28" s="94">
        <f t="shared" si="1"/>
        <v>9.9119381236395417E-3</v>
      </c>
      <c r="AD28" s="94">
        <f t="shared" si="1"/>
        <v>8.5447350840379462E-3</v>
      </c>
      <c r="AE28" s="94">
        <f t="shared" si="1"/>
        <v>6.5392610692098516E-3</v>
      </c>
      <c r="AF28" s="94">
        <f t="shared" si="1"/>
        <v>1.2043774211314669E-2</v>
      </c>
      <c r="AG28" s="94">
        <f t="shared" si="1"/>
        <v>1.1927187773568791E-2</v>
      </c>
      <c r="AH28" s="94">
        <f t="shared" si="1"/>
        <v>1.1683227803416796E-2</v>
      </c>
      <c r="AI28" s="94">
        <f t="shared" si="1"/>
        <v>1.0817042363871142E-2</v>
      </c>
    </row>
    <row r="29" spans="1:35" ht="22.8" x14ac:dyDescent="0.25">
      <c r="A29" s="101">
        <v>29</v>
      </c>
      <c r="B29" s="63">
        <v>9</v>
      </c>
      <c r="C29" s="63">
        <v>25</v>
      </c>
      <c r="D29" s="63">
        <v>8</v>
      </c>
      <c r="E29" s="63">
        <v>33</v>
      </c>
      <c r="F29" s="13">
        <v>4.375</v>
      </c>
      <c r="G29" s="3">
        <v>1.55</v>
      </c>
      <c r="H29" s="12">
        <v>0.90625</v>
      </c>
      <c r="I29" s="11">
        <v>8.4852386107616233</v>
      </c>
      <c r="J29" s="3">
        <v>0.90625</v>
      </c>
      <c r="K29" s="3">
        <v>10.119691523885962</v>
      </c>
      <c r="L29" s="12">
        <v>0.40625</v>
      </c>
      <c r="M29" s="12">
        <v>0.21875</v>
      </c>
      <c r="N29" s="3">
        <v>0.9</v>
      </c>
      <c r="O29" s="3">
        <v>0.73333333333333328</v>
      </c>
      <c r="P29" s="3">
        <v>0.68333333333333335</v>
      </c>
      <c r="Q29" s="3">
        <v>0.66666666666666663</v>
      </c>
      <c r="R29" s="59"/>
      <c r="S29" s="59"/>
      <c r="T29" s="94">
        <f t="shared" si="1"/>
        <v>1.0309393331485863E-2</v>
      </c>
      <c r="U29" s="94">
        <f t="shared" si="1"/>
        <v>1.0670315312892887E-2</v>
      </c>
      <c r="V29" s="94">
        <f t="shared" si="1"/>
        <v>7.6996007090605733E-3</v>
      </c>
      <c r="W29" s="94">
        <f t="shared" si="1"/>
        <v>9.7952540195847902E-3</v>
      </c>
      <c r="X29" s="94">
        <f t="shared" si="1"/>
        <v>1.1843198511340285E-2</v>
      </c>
      <c r="Y29" s="94">
        <f t="shared" si="1"/>
        <v>5.1471610675882266E-3</v>
      </c>
      <c r="Z29" s="94">
        <f t="shared" si="1"/>
        <v>1.1710199871677183E-2</v>
      </c>
      <c r="AA29" s="94">
        <f t="shared" si="1"/>
        <v>1.0278123392162723E-2</v>
      </c>
      <c r="AB29" s="94">
        <f t="shared" si="1"/>
        <v>1.1404484542696453E-2</v>
      </c>
      <c r="AC29" s="94">
        <f t="shared" si="1"/>
        <v>9.5756173701036177E-3</v>
      </c>
      <c r="AD29" s="94">
        <f t="shared" si="1"/>
        <v>9.256796341041108E-3</v>
      </c>
      <c r="AE29" s="94">
        <f t="shared" si="1"/>
        <v>5.7218534355586203E-3</v>
      </c>
      <c r="AF29" s="94">
        <f t="shared" si="1"/>
        <v>1.1023115379847324E-2</v>
      </c>
      <c r="AG29" s="94">
        <f t="shared" si="1"/>
        <v>1.0092235808404361E-2</v>
      </c>
      <c r="AH29" s="94">
        <f t="shared" si="1"/>
        <v>1.0413311737828014E-2</v>
      </c>
      <c r="AI29" s="94">
        <f t="shared" si="1"/>
        <v>1.0301945108448706E-2</v>
      </c>
    </row>
    <row r="30" spans="1:35" ht="22.8" x14ac:dyDescent="0.25">
      <c r="A30" s="101">
        <v>30</v>
      </c>
      <c r="B30" s="62">
        <v>10</v>
      </c>
      <c r="C30" s="63">
        <v>27</v>
      </c>
      <c r="D30" s="63">
        <v>11</v>
      </c>
      <c r="E30" s="63">
        <v>38</v>
      </c>
      <c r="F30" s="13">
        <v>5</v>
      </c>
      <c r="G30" s="3">
        <v>2.06</v>
      </c>
      <c r="H30" s="12">
        <v>0.9375</v>
      </c>
      <c r="I30" s="11">
        <v>9.3449210354172507</v>
      </c>
      <c r="J30" s="3">
        <v>0.90625</v>
      </c>
      <c r="K30" s="3">
        <v>10.670002575517863</v>
      </c>
      <c r="L30" s="12">
        <v>0.75</v>
      </c>
      <c r="M30" s="12">
        <v>0.59375</v>
      </c>
      <c r="N30" s="3">
        <v>0.96666666666666667</v>
      </c>
      <c r="O30" s="3">
        <v>0.8</v>
      </c>
      <c r="P30" s="3">
        <v>0.56666666666666665</v>
      </c>
      <c r="Q30" s="3">
        <v>0.66666666666666663</v>
      </c>
      <c r="R30" s="59"/>
      <c r="S30" s="59"/>
      <c r="T30" s="94">
        <f t="shared" si="1"/>
        <v>1.1454881479428736E-2</v>
      </c>
      <c r="U30" s="94">
        <f t="shared" si="1"/>
        <v>1.1523940537924318E-2</v>
      </c>
      <c r="V30" s="94">
        <f t="shared" si="1"/>
        <v>1.0586950974958289E-2</v>
      </c>
      <c r="W30" s="94">
        <f t="shared" si="1"/>
        <v>1.1279383416491576E-2</v>
      </c>
      <c r="X30" s="94">
        <f t="shared" si="1"/>
        <v>1.3535084012960327E-2</v>
      </c>
      <c r="Y30" s="94">
        <f t="shared" si="1"/>
        <v>6.8407430962785466E-3</v>
      </c>
      <c r="Z30" s="94">
        <f t="shared" si="1"/>
        <v>1.2113999867252258E-2</v>
      </c>
      <c r="AA30" s="94">
        <f t="shared" si="1"/>
        <v>1.1319452038769995E-2</v>
      </c>
      <c r="AB30" s="94">
        <f t="shared" si="1"/>
        <v>1.1404484542696453E-2</v>
      </c>
      <c r="AC30" s="94">
        <f t="shared" si="1"/>
        <v>1.009634154954411E-2</v>
      </c>
      <c r="AD30" s="94">
        <f t="shared" si="1"/>
        <v>1.7089470168075892E-2</v>
      </c>
      <c r="AE30" s="94">
        <f t="shared" si="1"/>
        <v>1.5530745039373397E-2</v>
      </c>
      <c r="AF30" s="94">
        <f t="shared" si="1"/>
        <v>1.18396424450212E-2</v>
      </c>
      <c r="AG30" s="94">
        <f t="shared" si="1"/>
        <v>1.1009711790986577E-2</v>
      </c>
      <c r="AH30" s="94">
        <f t="shared" si="1"/>
        <v>8.6354292460037174E-3</v>
      </c>
      <c r="AI30" s="94">
        <f t="shared" si="1"/>
        <v>1.0301945108448706E-2</v>
      </c>
    </row>
    <row r="31" spans="1:35" s="2" customFormat="1" ht="22.8" x14ac:dyDescent="0.25">
      <c r="A31" s="102">
        <v>31</v>
      </c>
      <c r="B31" s="63">
        <v>9</v>
      </c>
      <c r="C31" s="63">
        <v>30</v>
      </c>
      <c r="D31" s="63">
        <v>12</v>
      </c>
      <c r="E31" s="63">
        <v>42</v>
      </c>
      <c r="F31" s="13">
        <v>4.375</v>
      </c>
      <c r="G31" s="3">
        <v>3.09</v>
      </c>
      <c r="H31" s="12">
        <v>0.91</v>
      </c>
      <c r="I31" s="11">
        <v>8.9395807644882872</v>
      </c>
      <c r="J31" s="3">
        <v>1</v>
      </c>
      <c r="K31" s="3">
        <v>15.242450223873488</v>
      </c>
      <c r="L31" s="12">
        <v>0.3125</v>
      </c>
      <c r="M31" s="12">
        <v>0.375</v>
      </c>
      <c r="N31" s="3">
        <v>1</v>
      </c>
      <c r="O31" s="3">
        <v>0.8666666666666667</v>
      </c>
      <c r="P31" s="3">
        <v>0.71666666666666667</v>
      </c>
      <c r="Q31" s="3">
        <v>0.68333333333333335</v>
      </c>
      <c r="R31" s="59"/>
      <c r="S31" s="59"/>
      <c r="T31" s="94">
        <f t="shared" si="1"/>
        <v>1.0309393331485863E-2</v>
      </c>
      <c r="U31" s="94">
        <f t="shared" si="1"/>
        <v>1.2804378375471465E-2</v>
      </c>
      <c r="V31" s="94">
        <f t="shared" si="1"/>
        <v>1.1549401063590861E-2</v>
      </c>
      <c r="W31" s="94">
        <f t="shared" si="1"/>
        <v>1.2466686934017005E-2</v>
      </c>
      <c r="X31" s="94">
        <f t="shared" si="1"/>
        <v>1.1843198511340285E-2</v>
      </c>
      <c r="Y31" s="94">
        <f t="shared" si="1"/>
        <v>1.0261114644417819E-2</v>
      </c>
      <c r="Z31" s="94">
        <f t="shared" si="1"/>
        <v>1.1758655871146193E-2</v>
      </c>
      <c r="AA31" s="94">
        <f t="shared" si="1"/>
        <v>1.0828465572563051E-2</v>
      </c>
      <c r="AB31" s="94">
        <f t="shared" si="1"/>
        <v>1.2584258805734019E-2</v>
      </c>
      <c r="AC31" s="94">
        <f t="shared" si="1"/>
        <v>1.4422956547850946E-2</v>
      </c>
      <c r="AD31" s="94">
        <f t="shared" si="1"/>
        <v>7.1206125700316219E-3</v>
      </c>
      <c r="AE31" s="94">
        <f t="shared" si="1"/>
        <v>9.8088916038147778E-3</v>
      </c>
      <c r="AF31" s="94">
        <f t="shared" si="1"/>
        <v>1.2247905977608138E-2</v>
      </c>
      <c r="AG31" s="94">
        <f t="shared" si="1"/>
        <v>1.1927187773568791E-2</v>
      </c>
      <c r="AH31" s="94">
        <f t="shared" si="1"/>
        <v>1.0921278164063526E-2</v>
      </c>
      <c r="AI31" s="94">
        <f t="shared" si="1"/>
        <v>1.0559493736159926E-2</v>
      </c>
    </row>
    <row r="32" spans="1:35" ht="24" customHeight="1" x14ac:dyDescent="0.25">
      <c r="A32" s="48"/>
      <c r="B32" s="60"/>
      <c r="C32" s="60"/>
      <c r="D32" s="60"/>
      <c r="E32" s="60"/>
      <c r="F32" s="3"/>
      <c r="G32" s="60"/>
      <c r="H32" s="60"/>
      <c r="I32" s="37"/>
      <c r="J32" s="59"/>
      <c r="K32" s="59"/>
      <c r="L32" s="60"/>
      <c r="S32" s="95" t="s">
        <v>117</v>
      </c>
    </row>
    <row r="33" spans="2:35" ht="22.8" x14ac:dyDescent="0.25">
      <c r="B33" s="60"/>
      <c r="C33" s="60"/>
      <c r="D33" s="60"/>
      <c r="E33" s="60"/>
      <c r="F33" s="3"/>
      <c r="G33" s="60"/>
      <c r="H33" s="60"/>
      <c r="I33" s="37"/>
      <c r="K33" s="59"/>
      <c r="L33" s="60"/>
      <c r="S33" s="96" t="s">
        <v>115</v>
      </c>
      <c r="T33" s="92">
        <f>MAX(T3:T31)</f>
        <v>1.4891345923257358E-2</v>
      </c>
      <c r="U33" s="92">
        <f t="shared" ref="U33:AI33" si="2">MAX(U3:U31)</f>
        <v>1.2804378375471465E-2</v>
      </c>
      <c r="V33" s="92">
        <f t="shared" si="2"/>
        <v>1.5399201418121147E-2</v>
      </c>
      <c r="W33" s="92">
        <f t="shared" si="2"/>
        <v>1.3653990451542435E-2</v>
      </c>
      <c r="X33" s="92">
        <f t="shared" si="2"/>
        <v>1.6242100815552392E-2</v>
      </c>
      <c r="Y33" s="92">
        <f t="shared" si="2"/>
        <v>2.4573543161388954E-2</v>
      </c>
      <c r="Z33" s="92">
        <f t="shared" si="2"/>
        <v>1.2921599858402409E-2</v>
      </c>
      <c r="AA33" s="92">
        <f t="shared" si="2"/>
        <v>1.6895552074164079E-2</v>
      </c>
      <c r="AB33" s="92">
        <f t="shared" si="2"/>
        <v>1.2584258805734019E-2</v>
      </c>
      <c r="AC33" s="92">
        <f t="shared" si="2"/>
        <v>2.2144537632048818E-2</v>
      </c>
      <c r="AD33" s="92">
        <f t="shared" si="2"/>
        <v>1.9225653939085381E-2</v>
      </c>
      <c r="AE33" s="92">
        <f t="shared" si="2"/>
        <v>1.8891198644384016E-2</v>
      </c>
      <c r="AF33" s="92">
        <f t="shared" si="2"/>
        <v>1.2247905977608138E-2</v>
      </c>
      <c r="AG33" s="92">
        <f t="shared" si="2"/>
        <v>1.376213973873322E-2</v>
      </c>
      <c r="AH33" s="92">
        <f t="shared" si="2"/>
        <v>1.4731026360829872E-2</v>
      </c>
      <c r="AI33" s="92">
        <f t="shared" si="2"/>
        <v>1.4937820407250627E-2</v>
      </c>
    </row>
    <row r="34" spans="2:35" ht="22.8" x14ac:dyDescent="0.25">
      <c r="S34" s="96" t="s">
        <v>116</v>
      </c>
      <c r="T34" s="92">
        <f>MIN(T3:T31)</f>
        <v>9.1639051835429898E-3</v>
      </c>
      <c r="U34" s="92">
        <f t="shared" ref="U34:AI34" si="3">MIN(U3:U31)</f>
        <v>8.5362522503143103E-3</v>
      </c>
      <c r="V34" s="92">
        <f t="shared" si="3"/>
        <v>2.8873502658977152E-3</v>
      </c>
      <c r="W34" s="92">
        <f t="shared" si="3"/>
        <v>6.8269952257712175E-3</v>
      </c>
      <c r="X34" s="92">
        <f t="shared" si="3"/>
        <v>8.1210504077761959E-3</v>
      </c>
      <c r="Y34" s="92">
        <f t="shared" si="3"/>
        <v>2.2249018808284593E-3</v>
      </c>
      <c r="Z34" s="92">
        <f t="shared" si="3"/>
        <v>8.4797999070765819E-3</v>
      </c>
      <c r="AA34" s="92">
        <f t="shared" si="3"/>
        <v>8.948248431436422E-3</v>
      </c>
      <c r="AB34" s="92">
        <f t="shared" si="3"/>
        <v>9.4381941043005131E-3</v>
      </c>
      <c r="AC34" s="92">
        <f t="shared" si="3"/>
        <v>7.0742216162291158E-3</v>
      </c>
      <c r="AD34" s="92">
        <f t="shared" si="3"/>
        <v>2.5317733582334656E-3</v>
      </c>
      <c r="AE34" s="92">
        <f t="shared" si="3"/>
        <v>2.1797536897366172E-3</v>
      </c>
      <c r="AF34" s="92">
        <f t="shared" si="3"/>
        <v>9.3900612494995737E-3</v>
      </c>
      <c r="AG34" s="92">
        <f t="shared" si="3"/>
        <v>9.4041288214677006E-3</v>
      </c>
      <c r="AH34" s="92">
        <f t="shared" si="3"/>
        <v>7.8734796066504496E-3</v>
      </c>
      <c r="AI34" s="92">
        <f t="shared" si="3"/>
        <v>9.2717505976038367E-3</v>
      </c>
    </row>
    <row r="36" spans="2:35" ht="18.600000000000001" x14ac:dyDescent="0.25">
      <c r="S36" s="33" t="s">
        <v>118</v>
      </c>
      <c r="T36" s="92" t="s">
        <v>123</v>
      </c>
      <c r="U36" s="92" t="s">
        <v>124</v>
      </c>
      <c r="V36" s="29" t="s">
        <v>125</v>
      </c>
      <c r="W36" s="29" t="s">
        <v>122</v>
      </c>
    </row>
    <row r="37" spans="2:35" x14ac:dyDescent="0.25">
      <c r="S37" s="33">
        <f>IF(A3="","",A3)</f>
        <v>1</v>
      </c>
      <c r="T37" s="92">
        <f t="shared" ref="T37:T65" si="4">SUMXMY2(T$33:AI$33,T3:AI3)</f>
        <v>8.2792684551250158E-4</v>
      </c>
      <c r="U37" s="29">
        <f>SUMXMY2(T$34:AI$34,T3:AI3)</f>
        <v>2.852514242240169E-4</v>
      </c>
      <c r="V37" s="29">
        <f>U37/(T37+U37)</f>
        <v>0.25624954419163598</v>
      </c>
      <c r="W37" s="29">
        <f>RANK(V37,V$37:V$65)</f>
        <v>20</v>
      </c>
    </row>
    <row r="38" spans="2:35" x14ac:dyDescent="0.25">
      <c r="S38" s="33">
        <f t="shared" ref="S38:S67" si="5">IF(A4="","",A4)</f>
        <v>2</v>
      </c>
      <c r="T38" s="92">
        <f t="shared" si="4"/>
        <v>4.8366023881986033E-4</v>
      </c>
      <c r="U38" s="29">
        <f t="shared" ref="U38:U65" si="6">SUMXMY2(T$34:AI$34,T4:AI4)</f>
        <v>5.7815593742618985E-4</v>
      </c>
      <c r="V38" s="29">
        <f t="shared" ref="V38:V65" si="7">U38/(T38+U38)</f>
        <v>0.54449720239731603</v>
      </c>
      <c r="W38" s="29">
        <f t="shared" ref="W38:W65" si="8">RANK(V38,V$37:V$65)</f>
        <v>11</v>
      </c>
    </row>
    <row r="39" spans="2:35" x14ac:dyDescent="0.25">
      <c r="S39" s="33">
        <f t="shared" si="5"/>
        <v>3</v>
      </c>
      <c r="T39" s="92">
        <f t="shared" si="4"/>
        <v>3.4179328972105911E-4</v>
      </c>
      <c r="U39" s="29">
        <f t="shared" si="6"/>
        <v>8.3734320022425368E-4</v>
      </c>
      <c r="V39" s="29">
        <f t="shared" si="7"/>
        <v>0.71013254815232529</v>
      </c>
      <c r="W39" s="29">
        <f t="shared" si="8"/>
        <v>3</v>
      </c>
    </row>
    <row r="40" spans="2:35" x14ac:dyDescent="0.25">
      <c r="S40" s="33">
        <f t="shared" si="5"/>
        <v>4</v>
      </c>
      <c r="T40" s="92">
        <f t="shared" si="4"/>
        <v>6.554363001226854E-4</v>
      </c>
      <c r="U40" s="29">
        <f t="shared" si="6"/>
        <v>4.4041868789422393E-4</v>
      </c>
      <c r="V40" s="29">
        <f t="shared" si="7"/>
        <v>0.40189504333161652</v>
      </c>
      <c r="W40" s="29">
        <f t="shared" si="8"/>
        <v>16</v>
      </c>
    </row>
    <row r="41" spans="2:35" x14ac:dyDescent="0.25">
      <c r="S41" s="33">
        <f t="shared" si="5"/>
        <v>5</v>
      </c>
      <c r="T41" s="92">
        <f t="shared" si="4"/>
        <v>1.4033206663333105E-4</v>
      </c>
      <c r="U41" s="29">
        <f t="shared" si="6"/>
        <v>1.2996399344326404E-3</v>
      </c>
      <c r="V41" s="29">
        <f t="shared" si="7"/>
        <v>0.90254528106834919</v>
      </c>
      <c r="W41" s="29">
        <f t="shared" si="8"/>
        <v>1</v>
      </c>
    </row>
    <row r="42" spans="2:35" x14ac:dyDescent="0.25">
      <c r="S42" s="33">
        <f t="shared" si="5"/>
        <v>6</v>
      </c>
      <c r="T42" s="92">
        <f t="shared" si="4"/>
        <v>4.5067115986194154E-4</v>
      </c>
      <c r="U42" s="29">
        <f t="shared" si="6"/>
        <v>6.4900817427470368E-4</v>
      </c>
      <c r="V42" s="29">
        <f t="shared" si="7"/>
        <v>0.59017947698747841</v>
      </c>
      <c r="W42" s="29">
        <f t="shared" si="8"/>
        <v>9</v>
      </c>
    </row>
    <row r="43" spans="2:35" x14ac:dyDescent="0.25">
      <c r="S43" s="33">
        <f t="shared" si="5"/>
        <v>7</v>
      </c>
      <c r="T43" s="92">
        <f t="shared" si="4"/>
        <v>4.2054056382099137E-4</v>
      </c>
      <c r="U43" s="29">
        <f t="shared" si="6"/>
        <v>6.0291839927866854E-4</v>
      </c>
      <c r="V43" s="29">
        <f t="shared" si="7"/>
        <v>0.5890987533615053</v>
      </c>
      <c r="W43" s="29">
        <f t="shared" si="8"/>
        <v>10</v>
      </c>
    </row>
    <row r="44" spans="2:35" x14ac:dyDescent="0.25">
      <c r="S44" s="33">
        <f t="shared" si="5"/>
        <v>9</v>
      </c>
      <c r="T44" s="92">
        <f t="shared" si="4"/>
        <v>5.3969878951174853E-4</v>
      </c>
      <c r="U44" s="29">
        <f t="shared" si="6"/>
        <v>5.8525491407345246E-4</v>
      </c>
      <c r="V44" s="29">
        <f t="shared" si="7"/>
        <v>0.52024799972501867</v>
      </c>
      <c r="W44" s="29">
        <f t="shared" si="8"/>
        <v>12</v>
      </c>
    </row>
    <row r="45" spans="2:35" x14ac:dyDescent="0.25">
      <c r="S45" s="33">
        <f t="shared" si="5"/>
        <v>10</v>
      </c>
      <c r="T45" s="92">
        <f t="shared" si="4"/>
        <v>5.0207854388238118E-4</v>
      </c>
      <c r="U45" s="29">
        <f t="shared" si="6"/>
        <v>8.0750200671249729E-4</v>
      </c>
      <c r="V45" s="29">
        <f t="shared" si="7"/>
        <v>0.61661117855307834</v>
      </c>
      <c r="W45" s="29">
        <f t="shared" si="8"/>
        <v>6</v>
      </c>
    </row>
    <row r="46" spans="2:35" x14ac:dyDescent="0.25">
      <c r="S46" s="33">
        <f t="shared" si="5"/>
        <v>11</v>
      </c>
      <c r="T46" s="92">
        <f t="shared" si="4"/>
        <v>8.9545136481488958E-4</v>
      </c>
      <c r="U46" s="29">
        <f t="shared" si="6"/>
        <v>2.6250011553738151E-4</v>
      </c>
      <c r="V46" s="29">
        <f t="shared" si="7"/>
        <v>0.22669353594808991</v>
      </c>
      <c r="W46" s="29">
        <f t="shared" si="8"/>
        <v>23</v>
      </c>
    </row>
    <row r="47" spans="2:35" x14ac:dyDescent="0.25">
      <c r="S47" s="33">
        <f t="shared" si="5"/>
        <v>12</v>
      </c>
      <c r="T47" s="92">
        <f t="shared" si="4"/>
        <v>8.2940214325040766E-4</v>
      </c>
      <c r="U47" s="29">
        <f t="shared" si="6"/>
        <v>3.1019663277564123E-4</v>
      </c>
      <c r="V47" s="29">
        <f t="shared" si="7"/>
        <v>0.27219810980961495</v>
      </c>
      <c r="W47" s="29">
        <f t="shared" si="8"/>
        <v>19</v>
      </c>
    </row>
    <row r="48" spans="2:35" x14ac:dyDescent="0.25">
      <c r="S48" s="33">
        <f t="shared" si="5"/>
        <v>13</v>
      </c>
      <c r="T48" s="92">
        <f t="shared" si="4"/>
        <v>9.886423704032431E-4</v>
      </c>
      <c r="U48" s="29">
        <f t="shared" si="6"/>
        <v>2.5668935692452579E-4</v>
      </c>
      <c r="V48" s="29">
        <f t="shared" si="7"/>
        <v>0.2061212697722955</v>
      </c>
      <c r="W48" s="29">
        <f t="shared" si="8"/>
        <v>24</v>
      </c>
    </row>
    <row r="49" spans="19:23" x14ac:dyDescent="0.25">
      <c r="S49" s="33">
        <f t="shared" si="5"/>
        <v>14</v>
      </c>
      <c r="T49" s="92">
        <f t="shared" si="4"/>
        <v>9.0314329934415506E-4</v>
      </c>
      <c r="U49" s="29">
        <f t="shared" si="6"/>
        <v>2.7649018601024844E-4</v>
      </c>
      <c r="V49" s="29">
        <f t="shared" si="7"/>
        <v>0.23438651873058775</v>
      </c>
      <c r="W49" s="29">
        <f t="shared" si="8"/>
        <v>22</v>
      </c>
    </row>
    <row r="50" spans="19:23" x14ac:dyDescent="0.25">
      <c r="S50" s="33">
        <f t="shared" si="5"/>
        <v>15</v>
      </c>
      <c r="T50" s="92">
        <f t="shared" si="4"/>
        <v>3.8144523125133536E-4</v>
      </c>
      <c r="U50" s="29">
        <f t="shared" si="6"/>
        <v>6.0046087755354061E-4</v>
      </c>
      <c r="V50" s="29">
        <f t="shared" si="7"/>
        <v>0.61152575808331588</v>
      </c>
      <c r="W50" s="29">
        <f t="shared" si="8"/>
        <v>7</v>
      </c>
    </row>
    <row r="51" spans="19:23" x14ac:dyDescent="0.25">
      <c r="S51" s="33">
        <f t="shared" si="5"/>
        <v>16</v>
      </c>
      <c r="T51" s="92">
        <f t="shared" si="4"/>
        <v>3.9592739117580081E-4</v>
      </c>
      <c r="U51" s="29">
        <f t="shared" si="6"/>
        <v>6.0781820950559374E-4</v>
      </c>
      <c r="V51" s="29">
        <f t="shared" si="7"/>
        <v>0.60555006078529783</v>
      </c>
      <c r="W51" s="29">
        <f t="shared" si="8"/>
        <v>8</v>
      </c>
    </row>
    <row r="52" spans="19:23" x14ac:dyDescent="0.25">
      <c r="S52" s="33">
        <f t="shared" si="5"/>
        <v>17</v>
      </c>
      <c r="T52" s="92">
        <f t="shared" si="4"/>
        <v>4.0480838262099862E-4</v>
      </c>
      <c r="U52" s="29">
        <f t="shared" si="6"/>
        <v>7.0105400191873698E-4</v>
      </c>
      <c r="V52" s="29">
        <f t="shared" si="7"/>
        <v>0.6339432570631458</v>
      </c>
      <c r="W52" s="29">
        <f t="shared" si="8"/>
        <v>5</v>
      </c>
    </row>
    <row r="53" spans="19:23" x14ac:dyDescent="0.25">
      <c r="S53" s="33">
        <f t="shared" si="5"/>
        <v>18</v>
      </c>
      <c r="T53" s="92">
        <f t="shared" si="4"/>
        <v>1.144666401868372E-3</v>
      </c>
      <c r="U53" s="29">
        <f t="shared" si="6"/>
        <v>3.6225626259900025E-4</v>
      </c>
      <c r="V53" s="29">
        <f t="shared" si="7"/>
        <v>0.24039472704263901</v>
      </c>
      <c r="W53" s="29">
        <f t="shared" si="8"/>
        <v>21</v>
      </c>
    </row>
    <row r="54" spans="19:23" x14ac:dyDescent="0.25">
      <c r="S54" s="33">
        <f t="shared" si="5"/>
        <v>19</v>
      </c>
      <c r="T54" s="92">
        <f t="shared" si="4"/>
        <v>2.9841898081722101E-4</v>
      </c>
      <c r="U54" s="29">
        <f t="shared" si="6"/>
        <v>7.4959307947905409E-4</v>
      </c>
      <c r="V54" s="29">
        <f t="shared" si="7"/>
        <v>0.71525234095793011</v>
      </c>
      <c r="W54" s="29">
        <f t="shared" si="8"/>
        <v>2</v>
      </c>
    </row>
    <row r="55" spans="19:23" x14ac:dyDescent="0.25">
      <c r="S55" s="33">
        <f t="shared" si="5"/>
        <v>20</v>
      </c>
      <c r="T55" s="92">
        <f t="shared" si="4"/>
        <v>3.9031155535869437E-4</v>
      </c>
      <c r="U55" s="29">
        <f t="shared" si="6"/>
        <v>8.5394519105753757E-4</v>
      </c>
      <c r="V55" s="29">
        <f t="shared" si="7"/>
        <v>0.68630947231518857</v>
      </c>
      <c r="W55" s="29">
        <f t="shared" si="8"/>
        <v>4</v>
      </c>
    </row>
    <row r="56" spans="19:23" x14ac:dyDescent="0.25">
      <c r="S56" s="33">
        <f t="shared" si="5"/>
        <v>21</v>
      </c>
      <c r="T56" s="92">
        <f t="shared" si="4"/>
        <v>6.27442210188963E-4</v>
      </c>
      <c r="U56" s="29">
        <f t="shared" si="6"/>
        <v>5.6866828380448516E-4</v>
      </c>
      <c r="V56" s="29">
        <f t="shared" si="7"/>
        <v>0.47543123035889034</v>
      </c>
      <c r="W56" s="29">
        <f t="shared" si="8"/>
        <v>14</v>
      </c>
    </row>
    <row r="57" spans="19:23" x14ac:dyDescent="0.25">
      <c r="S57" s="33">
        <f t="shared" si="5"/>
        <v>22</v>
      </c>
      <c r="T57" s="92">
        <f t="shared" si="4"/>
        <v>7.5488199806881802E-4</v>
      </c>
      <c r="U57" s="29">
        <f t="shared" si="6"/>
        <v>5.0120130313604464E-4</v>
      </c>
      <c r="V57" s="29">
        <f t="shared" si="7"/>
        <v>0.39901915952173028</v>
      </c>
      <c r="W57" s="29">
        <f t="shared" si="8"/>
        <v>17</v>
      </c>
    </row>
    <row r="58" spans="19:23" x14ac:dyDescent="0.25">
      <c r="S58" s="33">
        <f t="shared" si="5"/>
        <v>23</v>
      </c>
      <c r="T58" s="92">
        <f t="shared" si="4"/>
        <v>1.4897905882023271E-3</v>
      </c>
      <c r="U58" s="29">
        <f t="shared" si="6"/>
        <v>3.2679118408531783E-5</v>
      </c>
      <c r="V58" s="29">
        <f t="shared" si="7"/>
        <v>2.1464544264252164E-2</v>
      </c>
      <c r="W58" s="29">
        <f t="shared" si="8"/>
        <v>29</v>
      </c>
    </row>
    <row r="59" spans="19:23" x14ac:dyDescent="0.25">
      <c r="S59" s="33">
        <f t="shared" si="5"/>
        <v>24</v>
      </c>
      <c r="T59" s="92">
        <f t="shared" si="4"/>
        <v>1.1618369693928807E-3</v>
      </c>
      <c r="U59" s="29">
        <f t="shared" si="6"/>
        <v>1.0140654048523254E-4</v>
      </c>
      <c r="V59" s="29">
        <f t="shared" si="7"/>
        <v>8.0274736970559979E-2</v>
      </c>
      <c r="W59" s="29">
        <f t="shared" si="8"/>
        <v>28</v>
      </c>
    </row>
    <row r="60" spans="19:23" x14ac:dyDescent="0.25">
      <c r="S60" s="33">
        <f t="shared" si="5"/>
        <v>25</v>
      </c>
      <c r="T60" s="92">
        <f t="shared" si="4"/>
        <v>9.0841252200239437E-4</v>
      </c>
      <c r="U60" s="29">
        <f t="shared" si="6"/>
        <v>2.3528966211013982E-4</v>
      </c>
      <c r="V60" s="29">
        <f t="shared" si="7"/>
        <v>0.20572633800880158</v>
      </c>
      <c r="W60" s="29">
        <f t="shared" si="8"/>
        <v>25</v>
      </c>
    </row>
    <row r="61" spans="19:23" x14ac:dyDescent="0.25">
      <c r="S61" s="33">
        <f t="shared" si="5"/>
        <v>26</v>
      </c>
      <c r="T61" s="92">
        <f t="shared" si="4"/>
        <v>6.7999913063891606E-4</v>
      </c>
      <c r="U61" s="29">
        <f t="shared" si="6"/>
        <v>4.77033130729187E-4</v>
      </c>
      <c r="V61" s="29">
        <f t="shared" si="7"/>
        <v>0.41229025901588207</v>
      </c>
      <c r="W61" s="29">
        <f t="shared" si="8"/>
        <v>15</v>
      </c>
    </row>
    <row r="62" spans="19:23" x14ac:dyDescent="0.25">
      <c r="S62" s="33">
        <f t="shared" si="5"/>
        <v>27</v>
      </c>
      <c r="T62" s="92">
        <f t="shared" si="4"/>
        <v>9.0089950778789391E-4</v>
      </c>
      <c r="U62" s="29">
        <f t="shared" si="6"/>
        <v>2.0188189211307018E-4</v>
      </c>
      <c r="V62" s="29">
        <f t="shared" si="7"/>
        <v>0.18306610188673866</v>
      </c>
      <c r="W62" s="29">
        <f t="shared" si="8"/>
        <v>26</v>
      </c>
    </row>
    <row r="63" spans="19:23" x14ac:dyDescent="0.25">
      <c r="S63" s="33">
        <f t="shared" si="5"/>
        <v>29</v>
      </c>
      <c r="T63" s="92">
        <f t="shared" si="4"/>
        <v>1.0289964327842357E-3</v>
      </c>
      <c r="U63" s="29">
        <f t="shared" si="6"/>
        <v>1.5098080798596426E-4</v>
      </c>
      <c r="V63" s="29">
        <f t="shared" si="7"/>
        <v>0.12795230515413622</v>
      </c>
      <c r="W63" s="29">
        <f t="shared" si="8"/>
        <v>27</v>
      </c>
    </row>
    <row r="64" spans="19:23" x14ac:dyDescent="0.25">
      <c r="S64" s="33">
        <f t="shared" si="5"/>
        <v>30</v>
      </c>
      <c r="T64" s="92">
        <f t="shared" si="4"/>
        <v>6.2456757767833477E-4</v>
      </c>
      <c r="U64" s="29">
        <f t="shared" si="6"/>
        <v>5.761254573677354E-4</v>
      </c>
      <c r="V64" s="29">
        <f t="shared" si="7"/>
        <v>0.47982743345024037</v>
      </c>
      <c r="W64" s="29">
        <f t="shared" si="8"/>
        <v>13</v>
      </c>
    </row>
    <row r="65" spans="18:23" x14ac:dyDescent="0.25">
      <c r="S65" s="33">
        <f t="shared" si="5"/>
        <v>31</v>
      </c>
      <c r="T65" s="92">
        <f t="shared" si="4"/>
        <v>6.252769874780554E-4</v>
      </c>
      <c r="U65" s="29">
        <f t="shared" si="6"/>
        <v>3.8773078554847173E-4</v>
      </c>
      <c r="V65" s="29">
        <f t="shared" si="7"/>
        <v>0.38275203396521068</v>
      </c>
      <c r="W65" s="29">
        <f t="shared" si="8"/>
        <v>18</v>
      </c>
    </row>
    <row r="66" spans="18:23" x14ac:dyDescent="0.25">
      <c r="S66" s="33" t="str">
        <f t="shared" si="5"/>
        <v/>
      </c>
    </row>
    <row r="67" spans="18:23" x14ac:dyDescent="0.25">
      <c r="S67" s="33" t="str">
        <f t="shared" si="5"/>
        <v/>
      </c>
    </row>
    <row r="69" spans="18:23" x14ac:dyDescent="0.25">
      <c r="R69" s="33" t="s">
        <v>127</v>
      </c>
      <c r="S69" s="33">
        <v>3</v>
      </c>
      <c r="T69" s="92">
        <v>3.4179328972105911E-4</v>
      </c>
      <c r="U69" s="29">
        <v>8.3734320022425368E-4</v>
      </c>
      <c r="V69" s="29">
        <v>0.71013254815232529</v>
      </c>
      <c r="W69" s="29">
        <v>3</v>
      </c>
    </row>
    <row r="70" spans="18:23" x14ac:dyDescent="0.25">
      <c r="S70" s="33">
        <v>4</v>
      </c>
      <c r="T70" s="92">
        <v>6.554363001226854E-4</v>
      </c>
      <c r="U70" s="29">
        <v>4.4041868789422393E-4</v>
      </c>
      <c r="V70" s="29">
        <v>0.40189504333161652</v>
      </c>
      <c r="W70" s="29">
        <v>16</v>
      </c>
    </row>
    <row r="71" spans="18:23" x14ac:dyDescent="0.25">
      <c r="S71" s="33">
        <v>5</v>
      </c>
      <c r="T71" s="92">
        <v>1.4033206663333105E-4</v>
      </c>
      <c r="U71" s="29">
        <v>1.2996399344326404E-3</v>
      </c>
      <c r="V71" s="29">
        <v>0.90254528106834919</v>
      </c>
      <c r="W71" s="29">
        <v>1</v>
      </c>
    </row>
    <row r="72" spans="18:23" x14ac:dyDescent="0.25">
      <c r="S72" s="33">
        <v>6</v>
      </c>
      <c r="T72" s="92">
        <v>4.5067115986194154E-4</v>
      </c>
      <c r="U72" s="29">
        <v>6.4900817427470368E-4</v>
      </c>
      <c r="V72" s="29">
        <v>0.59017947698747841</v>
      </c>
      <c r="W72" s="29">
        <v>9</v>
      </c>
    </row>
    <row r="73" spans="18:23" x14ac:dyDescent="0.25">
      <c r="S73" s="33">
        <v>10</v>
      </c>
      <c r="T73" s="92">
        <v>5.0207854388238118E-4</v>
      </c>
      <c r="U73" s="29">
        <v>8.0750200671249729E-4</v>
      </c>
      <c r="V73" s="29">
        <v>0.61661117855307834</v>
      </c>
      <c r="W73" s="29">
        <v>6</v>
      </c>
    </row>
    <row r="74" spans="18:23" x14ac:dyDescent="0.25">
      <c r="S74" s="33">
        <v>16</v>
      </c>
      <c r="T74" s="92">
        <v>3.9592739117580081E-4</v>
      </c>
      <c r="U74" s="29">
        <v>6.0781820950559374E-4</v>
      </c>
      <c r="V74" s="29">
        <v>0.60555006078529783</v>
      </c>
      <c r="W74" s="29">
        <v>8</v>
      </c>
    </row>
    <row r="75" spans="18:23" x14ac:dyDescent="0.25">
      <c r="S75" s="33">
        <v>17</v>
      </c>
      <c r="T75" s="92">
        <v>4.0480838262099862E-4</v>
      </c>
      <c r="U75" s="29">
        <v>7.0105400191873698E-4</v>
      </c>
      <c r="V75" s="29">
        <v>0.6339432570631458</v>
      </c>
      <c r="W75" s="29">
        <v>5</v>
      </c>
    </row>
    <row r="76" spans="18:23" x14ac:dyDescent="0.25">
      <c r="S76" s="33">
        <v>18</v>
      </c>
      <c r="T76" s="92">
        <v>1.144666401868372E-3</v>
      </c>
      <c r="U76" s="29">
        <v>3.6225626259900025E-4</v>
      </c>
      <c r="V76" s="29">
        <v>0.24039472704263901</v>
      </c>
      <c r="W76" s="29">
        <v>21</v>
      </c>
    </row>
    <row r="77" spans="18:23" x14ac:dyDescent="0.25">
      <c r="S77" s="33">
        <v>20</v>
      </c>
      <c r="T77" s="92">
        <v>3.9031155535869437E-4</v>
      </c>
      <c r="U77" s="29">
        <v>8.5394519105753757E-4</v>
      </c>
      <c r="V77" s="29">
        <v>0.68630947231518857</v>
      </c>
      <c r="W77" s="29">
        <v>4</v>
      </c>
    </row>
    <row r="78" spans="18:23" x14ac:dyDescent="0.25">
      <c r="V78" s="99">
        <f>AVERAGE(V69:V77)</f>
        <v>0.59861789392212428</v>
      </c>
      <c r="W78" s="99">
        <f>AVERAGE(W69:W77)</f>
        <v>8.1111111111111107</v>
      </c>
    </row>
    <row r="80" spans="18:23" x14ac:dyDescent="0.25">
      <c r="R80" s="33" t="s">
        <v>128</v>
      </c>
      <c r="S80" s="33">
        <v>1</v>
      </c>
      <c r="T80" s="92">
        <v>8.2792684551250158E-4</v>
      </c>
      <c r="U80" s="29">
        <v>2.852514242240169E-4</v>
      </c>
      <c r="V80" s="29">
        <v>0.25624954419163598</v>
      </c>
      <c r="W80" s="29">
        <v>20</v>
      </c>
    </row>
    <row r="81" spans="18:23" x14ac:dyDescent="0.25">
      <c r="S81" s="33">
        <v>2</v>
      </c>
      <c r="T81" s="92">
        <v>4.8366023881986033E-4</v>
      </c>
      <c r="U81" s="29">
        <v>5.7815593742618985E-4</v>
      </c>
      <c r="V81" s="29">
        <v>0.54449720239731603</v>
      </c>
      <c r="W81" s="29">
        <v>11</v>
      </c>
    </row>
    <row r="82" spans="18:23" x14ac:dyDescent="0.25">
      <c r="S82" s="33">
        <v>7</v>
      </c>
      <c r="T82" s="92">
        <v>4.2054056382099137E-4</v>
      </c>
      <c r="U82" s="29">
        <v>6.0291839927866854E-4</v>
      </c>
      <c r="V82" s="29">
        <v>0.5890987533615053</v>
      </c>
      <c r="W82" s="29">
        <v>10</v>
      </c>
    </row>
    <row r="83" spans="18:23" x14ac:dyDescent="0.25">
      <c r="S83" s="33">
        <v>9</v>
      </c>
      <c r="T83" s="92">
        <v>5.3969878951174853E-4</v>
      </c>
      <c r="U83" s="29">
        <v>5.8525491407345246E-4</v>
      </c>
      <c r="V83" s="29">
        <v>0.52024799972501867</v>
      </c>
      <c r="W83" s="29">
        <v>12</v>
      </c>
    </row>
    <row r="84" spans="18:23" x14ac:dyDescent="0.25">
      <c r="S84" s="33">
        <v>11</v>
      </c>
      <c r="T84" s="92">
        <v>8.9545136481488958E-4</v>
      </c>
      <c r="U84" s="29">
        <v>2.6250011553738151E-4</v>
      </c>
      <c r="V84" s="29">
        <v>0.22669353594808991</v>
      </c>
      <c r="W84" s="29">
        <v>23</v>
      </c>
    </row>
    <row r="85" spans="18:23" x14ac:dyDescent="0.25">
      <c r="S85" s="33">
        <v>12</v>
      </c>
      <c r="T85" s="92">
        <v>8.2940214325040766E-4</v>
      </c>
      <c r="U85" s="29">
        <v>3.1019663277564123E-4</v>
      </c>
      <c r="V85" s="29">
        <v>0.27219810980961495</v>
      </c>
      <c r="W85" s="29">
        <v>19</v>
      </c>
    </row>
    <row r="86" spans="18:23" x14ac:dyDescent="0.25">
      <c r="S86" s="33">
        <v>13</v>
      </c>
      <c r="T86" s="92">
        <v>9.886423704032431E-4</v>
      </c>
      <c r="U86" s="29">
        <v>2.5668935692452579E-4</v>
      </c>
      <c r="V86" s="29">
        <v>0.2061212697722955</v>
      </c>
      <c r="W86" s="29">
        <v>24</v>
      </c>
    </row>
    <row r="87" spans="18:23" x14ac:dyDescent="0.25">
      <c r="S87" s="33">
        <v>14</v>
      </c>
      <c r="T87" s="92">
        <v>9.0314329934415506E-4</v>
      </c>
      <c r="U87" s="29">
        <v>2.7649018601024844E-4</v>
      </c>
      <c r="V87" s="29">
        <v>0.23438651873058775</v>
      </c>
      <c r="W87" s="29">
        <v>22</v>
      </c>
    </row>
    <row r="88" spans="18:23" x14ac:dyDescent="0.25">
      <c r="S88" s="33">
        <v>15</v>
      </c>
      <c r="T88" s="92">
        <v>3.8144523125133536E-4</v>
      </c>
      <c r="U88" s="29">
        <v>6.0046087755354061E-4</v>
      </c>
      <c r="V88" s="29">
        <v>0.61152575808331588</v>
      </c>
      <c r="W88" s="29">
        <v>7</v>
      </c>
    </row>
    <row r="89" spans="18:23" x14ac:dyDescent="0.25">
      <c r="S89" s="33">
        <v>19</v>
      </c>
      <c r="T89" s="92">
        <v>2.9841898081722101E-4</v>
      </c>
      <c r="U89" s="29">
        <v>7.4959307947905409E-4</v>
      </c>
      <c r="V89" s="29">
        <v>0.71525234095793011</v>
      </c>
      <c r="W89" s="29">
        <v>2</v>
      </c>
    </row>
    <row r="90" spans="18:23" x14ac:dyDescent="0.25">
      <c r="V90" s="99">
        <f>AVERAGE(V80:V89)</f>
        <v>0.41762710329773106</v>
      </c>
      <c r="W90" s="99">
        <f>AVERAGE(W80:W89)</f>
        <v>15</v>
      </c>
    </row>
    <row r="91" spans="18:23" x14ac:dyDescent="0.25">
      <c r="R91" s="33" t="s">
        <v>129</v>
      </c>
      <c r="S91" s="33">
        <v>21</v>
      </c>
      <c r="T91" s="92">
        <v>6.27442210188963E-4</v>
      </c>
      <c r="U91" s="29">
        <v>5.6866828380448516E-4</v>
      </c>
      <c r="V91" s="29">
        <v>0.47543123035889034</v>
      </c>
      <c r="W91" s="29">
        <v>14</v>
      </c>
    </row>
    <row r="92" spans="18:23" x14ac:dyDescent="0.25">
      <c r="S92" s="33">
        <v>22</v>
      </c>
      <c r="T92" s="92">
        <v>7.5488199806881802E-4</v>
      </c>
      <c r="U92" s="29">
        <v>5.0120130313604464E-4</v>
      </c>
      <c r="V92" s="29">
        <v>0.39901915952173028</v>
      </c>
      <c r="W92" s="29">
        <v>17</v>
      </c>
    </row>
    <row r="93" spans="18:23" x14ac:dyDescent="0.25">
      <c r="S93" s="33">
        <v>23</v>
      </c>
      <c r="T93" s="92">
        <v>1.4897905882023271E-3</v>
      </c>
      <c r="U93" s="29">
        <v>3.2679118408531783E-5</v>
      </c>
      <c r="V93" s="29">
        <v>2.1464544264252164E-2</v>
      </c>
      <c r="W93" s="29">
        <v>29</v>
      </c>
    </row>
    <row r="94" spans="18:23" x14ac:dyDescent="0.25">
      <c r="S94" s="33">
        <v>24</v>
      </c>
      <c r="T94" s="92">
        <v>1.1618369693928807E-3</v>
      </c>
      <c r="U94" s="29">
        <v>1.0140654048523254E-4</v>
      </c>
      <c r="V94" s="29">
        <v>8.0274736970559979E-2</v>
      </c>
      <c r="W94" s="29">
        <v>28</v>
      </c>
    </row>
    <row r="95" spans="18:23" x14ac:dyDescent="0.25">
      <c r="S95" s="33">
        <v>25</v>
      </c>
      <c r="T95" s="92">
        <v>9.0841252200239437E-4</v>
      </c>
      <c r="U95" s="29">
        <v>2.3528966211013982E-4</v>
      </c>
      <c r="V95" s="29">
        <v>0.20572633800880158</v>
      </c>
      <c r="W95" s="29">
        <v>25</v>
      </c>
    </row>
    <row r="96" spans="18:23" x14ac:dyDescent="0.25">
      <c r="S96" s="33">
        <v>26</v>
      </c>
      <c r="T96" s="92">
        <v>6.7999913063891606E-4</v>
      </c>
      <c r="U96" s="29">
        <v>4.77033130729187E-4</v>
      </c>
      <c r="V96" s="29">
        <v>0.41229025901588207</v>
      </c>
      <c r="W96" s="29">
        <v>15</v>
      </c>
    </row>
    <row r="97" spans="19:23" x14ac:dyDescent="0.25">
      <c r="S97" s="33">
        <v>27</v>
      </c>
      <c r="T97" s="92">
        <v>9.0089950778789391E-4</v>
      </c>
      <c r="U97" s="29">
        <v>2.0188189211307018E-4</v>
      </c>
      <c r="V97" s="29">
        <v>0.18306610188673866</v>
      </c>
      <c r="W97" s="29">
        <v>26</v>
      </c>
    </row>
    <row r="98" spans="19:23" x14ac:dyDescent="0.25">
      <c r="S98" s="33">
        <v>29</v>
      </c>
      <c r="T98" s="92">
        <v>1.0289964327842357E-3</v>
      </c>
      <c r="U98" s="29">
        <v>1.5098080798596426E-4</v>
      </c>
      <c r="V98" s="29">
        <v>0.12795230515413622</v>
      </c>
      <c r="W98" s="29">
        <v>27</v>
      </c>
    </row>
    <row r="99" spans="19:23" x14ac:dyDescent="0.25">
      <c r="S99" s="33">
        <v>30</v>
      </c>
      <c r="T99" s="92">
        <v>6.2456757767833477E-4</v>
      </c>
      <c r="U99" s="29">
        <v>5.761254573677354E-4</v>
      </c>
      <c r="V99" s="29">
        <v>0.47982743345024037</v>
      </c>
      <c r="W99" s="29">
        <v>13</v>
      </c>
    </row>
    <row r="100" spans="19:23" x14ac:dyDescent="0.25">
      <c r="S100" s="33">
        <v>31</v>
      </c>
      <c r="T100" s="92">
        <v>6.252769874780554E-4</v>
      </c>
      <c r="U100" s="29">
        <v>3.8773078554847173E-4</v>
      </c>
      <c r="V100" s="29">
        <v>0.38275203396521068</v>
      </c>
      <c r="W100" s="29">
        <v>18</v>
      </c>
    </row>
    <row r="101" spans="19:23" x14ac:dyDescent="0.25">
      <c r="V101" s="99">
        <f>AVERAGE(V91:V100)</f>
        <v>0.27678041425964428</v>
      </c>
      <c r="W101" s="99">
        <f>AVERAGE(W91:W100)</f>
        <v>21.2</v>
      </c>
    </row>
    <row r="102" spans="19:23" x14ac:dyDescent="0.25">
      <c r="W102" s="99"/>
    </row>
  </sheetData>
  <phoneticPr fontId="2" type="noConversion"/>
  <dataValidations count="1">
    <dataValidation allowBlank="1" showInputMessage="1" showErrorMessage="1" sqref="B3:B21" xr:uid="{00000000-0002-0000-02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EEAD-66C9-4DC9-90F4-DCD5CF773654}">
  <dimension ref="A1:S35"/>
  <sheetViews>
    <sheetView tabSelected="1" workbookViewId="0">
      <selection activeCell="O5" sqref="O5:S9"/>
    </sheetView>
  </sheetViews>
  <sheetFormatPr defaultRowHeight="13.8" x14ac:dyDescent="0.25"/>
  <sheetData>
    <row r="1" spans="1:19" x14ac:dyDescent="0.25">
      <c r="A1" s="33"/>
      <c r="B1" s="33"/>
      <c r="C1" s="122" t="s">
        <v>130</v>
      </c>
      <c r="D1" s="122"/>
      <c r="E1" s="29"/>
      <c r="F1" s="29"/>
      <c r="J1" s="123" t="s">
        <v>131</v>
      </c>
      <c r="K1" s="123"/>
    </row>
    <row r="2" spans="1:19" ht="18.600000000000001" x14ac:dyDescent="0.25">
      <c r="A2" s="33"/>
      <c r="B2" s="103" t="s">
        <v>132</v>
      </c>
      <c r="C2" s="92" t="s">
        <v>123</v>
      </c>
      <c r="D2" s="92" t="s">
        <v>124</v>
      </c>
      <c r="E2" s="29" t="s">
        <v>125</v>
      </c>
      <c r="F2" s="29" t="s">
        <v>122</v>
      </c>
      <c r="G2" s="103"/>
      <c r="H2" s="103"/>
      <c r="I2" s="103" t="s">
        <v>132</v>
      </c>
      <c r="J2" s="92" t="s">
        <v>123</v>
      </c>
      <c r="K2" s="92" t="s">
        <v>124</v>
      </c>
      <c r="L2" s="29" t="s">
        <v>125</v>
      </c>
      <c r="M2" s="29" t="s">
        <v>122</v>
      </c>
    </row>
    <row r="3" spans="1:19" x14ac:dyDescent="0.25">
      <c r="A3" s="33" t="s">
        <v>127</v>
      </c>
      <c r="B3" s="33">
        <v>3</v>
      </c>
      <c r="C3" s="92">
        <v>5.3135705465903239E-4</v>
      </c>
      <c r="D3" s="29">
        <v>7.3255597459530482E-4</v>
      </c>
      <c r="E3" s="29">
        <v>0.57959365687327891</v>
      </c>
      <c r="F3" s="29">
        <v>10</v>
      </c>
      <c r="H3" s="33" t="s">
        <v>127</v>
      </c>
      <c r="I3" s="33">
        <v>3</v>
      </c>
      <c r="J3" s="92">
        <v>3.4179328972105911E-4</v>
      </c>
      <c r="K3" s="29">
        <v>8.3734320022425368E-4</v>
      </c>
      <c r="L3" s="29">
        <v>0.71013254815232529</v>
      </c>
      <c r="M3" s="29">
        <v>3</v>
      </c>
    </row>
    <row r="4" spans="1:19" ht="14.4" thickBot="1" x14ac:dyDescent="0.3">
      <c r="A4" s="33"/>
      <c r="B4" s="33">
        <v>4</v>
      </c>
      <c r="C4" s="92">
        <v>8.1940821729579343E-4</v>
      </c>
      <c r="D4" s="29">
        <v>3.51912186506591E-4</v>
      </c>
      <c r="E4" s="29">
        <v>0.30044058428778364</v>
      </c>
      <c r="F4" s="29">
        <v>22</v>
      </c>
      <c r="H4" s="33"/>
      <c r="I4" s="33">
        <v>4</v>
      </c>
      <c r="J4" s="92">
        <v>6.554363001226854E-4</v>
      </c>
      <c r="K4" s="29">
        <v>4.4041868789422393E-4</v>
      </c>
      <c r="L4" s="29">
        <v>0.40189504333161652</v>
      </c>
      <c r="M4" s="29">
        <v>16</v>
      </c>
      <c r="O4" s="125"/>
      <c r="P4" s="125"/>
      <c r="Q4" s="125"/>
      <c r="R4" s="125"/>
      <c r="S4" s="125"/>
    </row>
    <row r="5" spans="1:19" ht="14.4" thickBot="1" x14ac:dyDescent="0.3">
      <c r="A5" s="33"/>
      <c r="B5" s="33">
        <v>5</v>
      </c>
      <c r="C5" s="92">
        <v>1.9237826870179581E-4</v>
      </c>
      <c r="D5" s="29">
        <v>1.3380928943022641E-3</v>
      </c>
      <c r="E5" s="29">
        <v>0.87430127835653604</v>
      </c>
      <c r="F5" s="29">
        <v>1</v>
      </c>
      <c r="H5" s="33"/>
      <c r="I5" s="33">
        <v>5</v>
      </c>
      <c r="J5" s="92">
        <v>1.4033206663333105E-4</v>
      </c>
      <c r="K5" s="29">
        <v>1.2996399344326404E-3</v>
      </c>
      <c r="L5" s="29">
        <v>0.90254528106834919</v>
      </c>
      <c r="M5" s="29">
        <v>1</v>
      </c>
      <c r="O5" s="134"/>
      <c r="P5" s="132" t="s">
        <v>135</v>
      </c>
      <c r="Q5" s="133"/>
      <c r="R5" s="127" t="s">
        <v>137</v>
      </c>
      <c r="S5" s="127"/>
    </row>
    <row r="6" spans="1:19" ht="14.4" thickBot="1" x14ac:dyDescent="0.3">
      <c r="A6" s="33"/>
      <c r="B6" s="33">
        <v>6</v>
      </c>
      <c r="C6" s="92">
        <v>4.5952017120440644E-4</v>
      </c>
      <c r="D6" s="29">
        <v>8.6381518564912756E-4</v>
      </c>
      <c r="E6" s="29">
        <v>0.65275606910632411</v>
      </c>
      <c r="F6" s="29">
        <v>6</v>
      </c>
      <c r="H6" s="33"/>
      <c r="I6" s="33">
        <v>6</v>
      </c>
      <c r="J6" s="92">
        <v>4.5067115986194154E-4</v>
      </c>
      <c r="K6" s="29">
        <v>6.4900817427470368E-4</v>
      </c>
      <c r="L6" s="29">
        <v>0.59017947698747841</v>
      </c>
      <c r="M6" s="29">
        <v>9</v>
      </c>
      <c r="O6" s="135"/>
      <c r="P6" s="126" t="s">
        <v>125</v>
      </c>
      <c r="Q6" s="129" t="s">
        <v>136</v>
      </c>
      <c r="R6" s="126" t="s">
        <v>125</v>
      </c>
      <c r="S6" s="126" t="s">
        <v>136</v>
      </c>
    </row>
    <row r="7" spans="1:19" x14ac:dyDescent="0.25">
      <c r="A7" s="33"/>
      <c r="B7" s="33">
        <v>10</v>
      </c>
      <c r="C7" s="92">
        <v>4.0234549859305689E-4</v>
      </c>
      <c r="D7" s="29">
        <v>9.292029243967697E-4</v>
      </c>
      <c r="E7" s="29">
        <v>0.69783637482019611</v>
      </c>
      <c r="F7" s="29">
        <v>3</v>
      </c>
      <c r="H7" s="33"/>
      <c r="I7" s="33">
        <v>10</v>
      </c>
      <c r="J7" s="92">
        <v>5.0207854388238118E-4</v>
      </c>
      <c r="K7" s="29">
        <v>8.0750200671249729E-4</v>
      </c>
      <c r="L7" s="29">
        <v>0.61661117855307834</v>
      </c>
      <c r="M7" s="29">
        <v>6</v>
      </c>
      <c r="O7" s="138" t="s">
        <v>127</v>
      </c>
      <c r="P7" s="139">
        <v>0.59223619639871272</v>
      </c>
      <c r="Q7" s="140">
        <v>9.3333333333333339</v>
      </c>
      <c r="R7" s="139">
        <v>0.59861789392212428</v>
      </c>
      <c r="S7" s="139">
        <v>8.1111111111111107</v>
      </c>
    </row>
    <row r="8" spans="1:19" x14ac:dyDescent="0.25">
      <c r="A8" s="33"/>
      <c r="B8" s="33">
        <v>16</v>
      </c>
      <c r="C8" s="92">
        <v>4.1896139228713629E-4</v>
      </c>
      <c r="D8" s="29">
        <v>7.0642465229773025E-4</v>
      </c>
      <c r="E8" s="29">
        <v>0.62771762249665786</v>
      </c>
      <c r="F8" s="29">
        <v>8</v>
      </c>
      <c r="H8" s="33"/>
      <c r="I8" s="33">
        <v>16</v>
      </c>
      <c r="J8" s="92">
        <v>3.9592739117580081E-4</v>
      </c>
      <c r="K8" s="29">
        <v>6.0781820950559374E-4</v>
      </c>
      <c r="L8" s="29">
        <v>0.60555006078529783</v>
      </c>
      <c r="M8" s="29">
        <v>8</v>
      </c>
      <c r="O8" s="136" t="s">
        <v>128</v>
      </c>
      <c r="P8" s="124">
        <v>0.36561823859756315</v>
      </c>
      <c r="Q8" s="130">
        <v>18</v>
      </c>
      <c r="R8" s="124">
        <v>0.41762710329773106</v>
      </c>
      <c r="S8" s="124">
        <v>15</v>
      </c>
    </row>
    <row r="9" spans="1:19" ht="14.4" thickBot="1" x14ac:dyDescent="0.3">
      <c r="A9" s="33"/>
      <c r="B9" s="33">
        <v>17</v>
      </c>
      <c r="C9" s="92">
        <v>3.5646205576011971E-4</v>
      </c>
      <c r="D9" s="29">
        <v>7.8630798461602801E-4</v>
      </c>
      <c r="E9" s="29">
        <v>0.68807192771453063</v>
      </c>
      <c r="F9" s="29">
        <v>4</v>
      </c>
      <c r="H9" s="33"/>
      <c r="I9" s="33">
        <v>17</v>
      </c>
      <c r="J9" s="92">
        <v>4.0480838262099862E-4</v>
      </c>
      <c r="K9" s="29">
        <v>7.0105400191873698E-4</v>
      </c>
      <c r="L9" s="29">
        <v>0.6339432570631458</v>
      </c>
      <c r="M9" s="29">
        <v>5</v>
      </c>
      <c r="O9" s="137" t="s">
        <v>129</v>
      </c>
      <c r="P9" s="128">
        <v>0.39483573682423934</v>
      </c>
      <c r="Q9" s="131">
        <v>17.100000000000001</v>
      </c>
      <c r="R9" s="128">
        <v>0.27678041425964428</v>
      </c>
      <c r="S9" s="128">
        <v>21.2</v>
      </c>
    </row>
    <row r="10" spans="1:19" x14ac:dyDescent="0.25">
      <c r="A10" s="33"/>
      <c r="B10" s="33">
        <v>18</v>
      </c>
      <c r="C10" s="92">
        <v>8.0929769349232699E-4</v>
      </c>
      <c r="D10" s="29">
        <v>4.989596446761008E-4</v>
      </c>
      <c r="E10" s="29">
        <v>0.38139258242162727</v>
      </c>
      <c r="F10" s="29">
        <v>18</v>
      </c>
      <c r="H10" s="33"/>
      <c r="I10" s="33">
        <v>18</v>
      </c>
      <c r="J10" s="92">
        <v>1.144666401868372E-3</v>
      </c>
      <c r="K10" s="29">
        <v>3.6225626259900025E-4</v>
      </c>
      <c r="L10" s="29">
        <v>0.24039472704263901</v>
      </c>
      <c r="M10" s="29">
        <v>21</v>
      </c>
    </row>
    <row r="11" spans="1:19" x14ac:dyDescent="0.25">
      <c r="A11" s="33"/>
      <c r="B11" s="33">
        <v>20</v>
      </c>
      <c r="C11" s="92">
        <v>5.1611719093866838E-4</v>
      </c>
      <c r="D11" s="29">
        <v>5.7738774087014817E-4</v>
      </c>
      <c r="E11" s="29">
        <v>0.52801567151148066</v>
      </c>
      <c r="F11" s="29">
        <v>12</v>
      </c>
      <c r="H11" s="33"/>
      <c r="I11" s="33">
        <v>20</v>
      </c>
      <c r="J11" s="92">
        <v>3.9031155535869437E-4</v>
      </c>
      <c r="K11" s="29">
        <v>8.5394519105753757E-4</v>
      </c>
      <c r="L11" s="29">
        <v>0.68630947231518857</v>
      </c>
      <c r="M11" s="29">
        <v>4</v>
      </c>
    </row>
    <row r="12" spans="1:19" x14ac:dyDescent="0.25">
      <c r="A12" s="33"/>
      <c r="B12" s="33"/>
      <c r="C12" s="92"/>
      <c r="D12" s="29"/>
      <c r="E12" s="99">
        <f>AVERAGE(E3:E11)</f>
        <v>0.59223619639871272</v>
      </c>
      <c r="F12" s="99">
        <f>AVERAGE(F3:F11)</f>
        <v>9.3333333333333339</v>
      </c>
      <c r="H12" s="33"/>
      <c r="I12" s="33"/>
      <c r="J12" s="92"/>
      <c r="K12" s="29"/>
      <c r="L12" s="99">
        <f>AVERAGE(L3:L11)</f>
        <v>0.59861789392212428</v>
      </c>
      <c r="M12" s="99">
        <f>AVERAGE(M3:M11)</f>
        <v>8.1111111111111107</v>
      </c>
    </row>
    <row r="13" spans="1:19" x14ac:dyDescent="0.25">
      <c r="A13" s="33"/>
      <c r="C13" s="92"/>
      <c r="D13" s="92"/>
      <c r="E13" s="29"/>
      <c r="F13" s="29"/>
      <c r="H13" s="33"/>
      <c r="J13" s="92"/>
      <c r="K13" s="92"/>
      <c r="L13" s="29"/>
      <c r="M13" s="29"/>
    </row>
    <row r="14" spans="1:19" x14ac:dyDescent="0.25">
      <c r="A14" s="33" t="s">
        <v>128</v>
      </c>
      <c r="B14" s="33">
        <v>1</v>
      </c>
      <c r="C14" s="92">
        <v>1.0681557273465841E-3</v>
      </c>
      <c r="D14" s="29">
        <v>2.9306565906266161E-4</v>
      </c>
      <c r="E14" s="29">
        <v>0.21529610244791778</v>
      </c>
      <c r="F14" s="29">
        <v>25</v>
      </c>
      <c r="H14" s="33" t="s">
        <v>128</v>
      </c>
      <c r="I14" s="33">
        <v>1</v>
      </c>
      <c r="J14" s="92">
        <v>8.2792684551250158E-4</v>
      </c>
      <c r="K14" s="29">
        <v>2.852514242240169E-4</v>
      </c>
      <c r="L14" s="29">
        <v>0.25624954419163598</v>
      </c>
      <c r="M14" s="29">
        <v>20</v>
      </c>
    </row>
    <row r="15" spans="1:19" x14ac:dyDescent="0.25">
      <c r="A15" s="33"/>
      <c r="B15" s="33">
        <v>2</v>
      </c>
      <c r="C15" s="92">
        <v>6.1550662965310411E-4</v>
      </c>
      <c r="D15" s="29">
        <v>4.8100119366102737E-4</v>
      </c>
      <c r="E15" s="29">
        <v>0.43866644946246625</v>
      </c>
      <c r="F15" s="29">
        <v>13</v>
      </c>
      <c r="H15" s="33"/>
      <c r="I15" s="33">
        <v>2</v>
      </c>
      <c r="J15" s="92">
        <v>4.8366023881986033E-4</v>
      </c>
      <c r="K15" s="29">
        <v>5.7815593742618985E-4</v>
      </c>
      <c r="L15" s="29">
        <v>0.54449720239731603</v>
      </c>
      <c r="M15" s="29">
        <v>11</v>
      </c>
    </row>
    <row r="16" spans="1:19" x14ac:dyDescent="0.25">
      <c r="A16" s="33"/>
      <c r="B16" s="33">
        <v>7</v>
      </c>
      <c r="C16" s="92">
        <v>6.883225492293624E-4</v>
      </c>
      <c r="D16" s="29">
        <v>3.9831758945880298E-4</v>
      </c>
      <c r="E16" s="29">
        <v>0.36655887747683202</v>
      </c>
      <c r="F16" s="29">
        <v>19</v>
      </c>
      <c r="H16" s="33"/>
      <c r="I16" s="33">
        <v>7</v>
      </c>
      <c r="J16" s="92">
        <v>4.2054056382099137E-4</v>
      </c>
      <c r="K16" s="29">
        <v>6.0291839927866854E-4</v>
      </c>
      <c r="L16" s="29">
        <v>0.5890987533615053</v>
      </c>
      <c r="M16" s="29">
        <v>10</v>
      </c>
    </row>
    <row r="17" spans="1:13" x14ac:dyDescent="0.25">
      <c r="A17" s="33"/>
      <c r="B17" s="33">
        <v>9</v>
      </c>
      <c r="C17" s="92">
        <v>7.9415457986339931E-4</v>
      </c>
      <c r="D17" s="29">
        <v>4.9497426652374992E-4</v>
      </c>
      <c r="E17" s="29">
        <v>0.38396027511985409</v>
      </c>
      <c r="F17" s="29">
        <v>17</v>
      </c>
      <c r="H17" s="33"/>
      <c r="I17" s="33">
        <v>9</v>
      </c>
      <c r="J17" s="92">
        <v>5.3969878951174853E-4</v>
      </c>
      <c r="K17" s="29">
        <v>5.8525491407345246E-4</v>
      </c>
      <c r="L17" s="29">
        <v>0.52024799972501867</v>
      </c>
      <c r="M17" s="29">
        <v>12</v>
      </c>
    </row>
    <row r="18" spans="1:13" x14ac:dyDescent="0.25">
      <c r="A18" s="33"/>
      <c r="B18" s="33">
        <v>11</v>
      </c>
      <c r="C18" s="92">
        <v>1.1323217348581493E-3</v>
      </c>
      <c r="D18" s="29">
        <v>2.6265407447465542E-4</v>
      </c>
      <c r="E18" s="29">
        <v>0.18828575572237255</v>
      </c>
      <c r="F18" s="29">
        <v>27</v>
      </c>
      <c r="H18" s="33"/>
      <c r="I18" s="33">
        <v>11</v>
      </c>
      <c r="J18" s="92">
        <v>8.9545136481488958E-4</v>
      </c>
      <c r="K18" s="29">
        <v>2.6250011553738151E-4</v>
      </c>
      <c r="L18" s="29">
        <v>0.22669353594808991</v>
      </c>
      <c r="M18" s="29">
        <v>23</v>
      </c>
    </row>
    <row r="19" spans="1:13" x14ac:dyDescent="0.25">
      <c r="A19" s="33"/>
      <c r="B19" s="33">
        <v>12</v>
      </c>
      <c r="C19" s="92">
        <v>1.3592268891712586E-3</v>
      </c>
      <c r="D19" s="29">
        <v>1.2873845240180418E-4</v>
      </c>
      <c r="E19" s="29">
        <v>8.6519792366738277E-2</v>
      </c>
      <c r="F19" s="29">
        <v>28</v>
      </c>
      <c r="H19" s="33"/>
      <c r="I19" s="33">
        <v>12</v>
      </c>
      <c r="J19" s="92">
        <v>8.2940214325040766E-4</v>
      </c>
      <c r="K19" s="29">
        <v>3.1019663277564123E-4</v>
      </c>
      <c r="L19" s="29">
        <v>0.27219810980961495</v>
      </c>
      <c r="M19" s="29">
        <v>19</v>
      </c>
    </row>
    <row r="20" spans="1:13" x14ac:dyDescent="0.25">
      <c r="A20" s="33"/>
      <c r="B20" s="33">
        <v>13</v>
      </c>
      <c r="C20" s="92">
        <v>6.1007369148578469E-4</v>
      </c>
      <c r="D20" s="29">
        <v>4.6197035471371437E-4</v>
      </c>
      <c r="E20" s="29">
        <v>0.43092478928589223</v>
      </c>
      <c r="F20" s="29">
        <v>14</v>
      </c>
      <c r="H20" s="33"/>
      <c r="I20" s="33">
        <v>13</v>
      </c>
      <c r="J20" s="92">
        <v>9.886423704032431E-4</v>
      </c>
      <c r="K20" s="29">
        <v>2.5668935692452579E-4</v>
      </c>
      <c r="L20" s="29">
        <v>0.2061212697722955</v>
      </c>
      <c r="M20" s="29">
        <v>24</v>
      </c>
    </row>
    <row r="21" spans="1:13" x14ac:dyDescent="0.25">
      <c r="A21" s="33"/>
      <c r="B21" s="33">
        <v>14</v>
      </c>
      <c r="C21" s="92">
        <v>7.105668825088229E-4</v>
      </c>
      <c r="D21" s="29">
        <v>3.9346649602074973E-4</v>
      </c>
      <c r="E21" s="29">
        <v>0.35639003645414724</v>
      </c>
      <c r="F21" s="29">
        <v>20</v>
      </c>
      <c r="H21" s="33"/>
      <c r="I21" s="33">
        <v>14</v>
      </c>
      <c r="J21" s="92">
        <v>9.0314329934415506E-4</v>
      </c>
      <c r="K21" s="29">
        <v>2.7649018601024844E-4</v>
      </c>
      <c r="L21" s="29">
        <v>0.23438651873058775</v>
      </c>
      <c r="M21" s="29">
        <v>22</v>
      </c>
    </row>
    <row r="22" spans="1:13" x14ac:dyDescent="0.25">
      <c r="A22" s="33"/>
      <c r="B22" s="33">
        <v>15</v>
      </c>
      <c r="C22" s="92">
        <v>6.6080455565346624E-4</v>
      </c>
      <c r="D22" s="29">
        <v>4.5776462597779964E-4</v>
      </c>
      <c r="E22" s="29">
        <v>0.40924122843275407</v>
      </c>
      <c r="F22" s="29">
        <v>15</v>
      </c>
      <c r="H22" s="33"/>
      <c r="I22" s="33">
        <v>15</v>
      </c>
      <c r="J22" s="92">
        <v>3.8144523125133536E-4</v>
      </c>
      <c r="K22" s="29">
        <v>6.0046087755354061E-4</v>
      </c>
      <c r="L22" s="29">
        <v>0.61152575808331588</v>
      </c>
      <c r="M22" s="29">
        <v>7</v>
      </c>
    </row>
    <row r="23" spans="1:13" x14ac:dyDescent="0.25">
      <c r="A23" s="33"/>
      <c r="B23" s="33">
        <v>19</v>
      </c>
      <c r="C23" s="92">
        <v>2.7314481100680036E-4</v>
      </c>
      <c r="D23" s="29">
        <v>9.7033905503678825E-4</v>
      </c>
      <c r="E23" s="29">
        <v>0.78033907920665735</v>
      </c>
      <c r="F23" s="29">
        <v>2</v>
      </c>
      <c r="H23" s="33"/>
      <c r="I23" s="33">
        <v>19</v>
      </c>
      <c r="J23" s="92">
        <v>2.9841898081722101E-4</v>
      </c>
      <c r="K23" s="29">
        <v>7.4959307947905409E-4</v>
      </c>
      <c r="L23" s="29">
        <v>0.71525234095793011</v>
      </c>
      <c r="M23" s="29">
        <v>2</v>
      </c>
    </row>
    <row r="24" spans="1:13" x14ac:dyDescent="0.25">
      <c r="A24" s="33"/>
      <c r="B24" s="33"/>
      <c r="C24" s="92"/>
      <c r="D24" s="29"/>
      <c r="E24" s="99">
        <f>AVERAGE(E14:E23)</f>
        <v>0.36561823859756315</v>
      </c>
      <c r="F24" s="99">
        <f>AVERAGE(F14:F23)</f>
        <v>18</v>
      </c>
      <c r="H24" s="33"/>
      <c r="I24" s="33"/>
      <c r="J24" s="92"/>
      <c r="K24" s="29"/>
      <c r="L24" s="99">
        <f>AVERAGE(L14:L23)</f>
        <v>0.41762710329773106</v>
      </c>
      <c r="M24" s="99">
        <f>AVERAGE(M14:M23)</f>
        <v>15</v>
      </c>
    </row>
    <row r="25" spans="1:13" x14ac:dyDescent="0.25">
      <c r="A25" s="33" t="s">
        <v>129</v>
      </c>
      <c r="B25" s="33">
        <v>21</v>
      </c>
      <c r="C25" s="92">
        <v>4.1431433272542067E-4</v>
      </c>
      <c r="D25" s="29">
        <v>6.8829419311656071E-4</v>
      </c>
      <c r="E25" s="29">
        <v>0.62424167506863859</v>
      </c>
      <c r="F25" s="29">
        <v>9</v>
      </c>
      <c r="H25" s="33" t="s">
        <v>129</v>
      </c>
      <c r="I25" s="33">
        <v>21</v>
      </c>
      <c r="J25" s="92">
        <v>6.27442210188963E-4</v>
      </c>
      <c r="K25" s="29">
        <v>5.6866828380448516E-4</v>
      </c>
      <c r="L25" s="29">
        <v>0.47543123035889034</v>
      </c>
      <c r="M25" s="29">
        <v>14</v>
      </c>
    </row>
    <row r="26" spans="1:13" x14ac:dyDescent="0.25">
      <c r="A26" s="33"/>
      <c r="B26" s="33">
        <v>22</v>
      </c>
      <c r="C26" s="92">
        <v>3.8537637015988689E-4</v>
      </c>
      <c r="D26" s="29">
        <v>7.6190203434497734E-4</v>
      </c>
      <c r="E26" s="29">
        <v>0.66409515890242399</v>
      </c>
      <c r="F26" s="29">
        <v>5</v>
      </c>
      <c r="H26" s="33"/>
      <c r="I26" s="33">
        <v>22</v>
      </c>
      <c r="J26" s="92">
        <v>7.5488199806881802E-4</v>
      </c>
      <c r="K26" s="29">
        <v>5.0120130313604464E-4</v>
      </c>
      <c r="L26" s="29">
        <v>0.39901915952173028</v>
      </c>
      <c r="M26" s="29">
        <v>17</v>
      </c>
    </row>
    <row r="27" spans="1:13" x14ac:dyDescent="0.25">
      <c r="A27" s="33"/>
      <c r="B27" s="33">
        <v>23</v>
      </c>
      <c r="C27" s="92">
        <v>1.3817483827473923E-3</v>
      </c>
      <c r="D27" s="29">
        <v>8.5468621182146427E-5</v>
      </c>
      <c r="E27" s="29">
        <v>5.8252201925987866E-2</v>
      </c>
      <c r="F27" s="29">
        <v>29</v>
      </c>
      <c r="H27" s="33"/>
      <c r="I27" s="33">
        <v>23</v>
      </c>
      <c r="J27" s="92">
        <v>1.4897905882023271E-3</v>
      </c>
      <c r="K27" s="29">
        <v>3.2679118408531783E-5</v>
      </c>
      <c r="L27" s="29">
        <v>2.1464544264252164E-2</v>
      </c>
      <c r="M27" s="29">
        <v>29</v>
      </c>
    </row>
    <row r="28" spans="1:13" x14ac:dyDescent="0.25">
      <c r="A28" s="33"/>
      <c r="B28" s="33">
        <v>24</v>
      </c>
      <c r="C28" s="92">
        <v>8.7491861196332336E-4</v>
      </c>
      <c r="D28" s="29">
        <v>2.5015108143215274E-4</v>
      </c>
      <c r="E28" s="29">
        <v>0.22234274276573329</v>
      </c>
      <c r="F28" s="29">
        <v>24</v>
      </c>
      <c r="H28" s="33"/>
      <c r="I28" s="33">
        <v>24</v>
      </c>
      <c r="J28" s="92">
        <v>1.1618369693928807E-3</v>
      </c>
      <c r="K28" s="29">
        <v>1.0140654048523254E-4</v>
      </c>
      <c r="L28" s="29">
        <v>8.0274736970559979E-2</v>
      </c>
      <c r="M28" s="29">
        <v>28</v>
      </c>
    </row>
    <row r="29" spans="1:13" x14ac:dyDescent="0.25">
      <c r="A29" s="33"/>
      <c r="B29" s="33">
        <v>25</v>
      </c>
      <c r="C29" s="92">
        <v>7.2576875239791698E-4</v>
      </c>
      <c r="D29" s="29">
        <v>4.6932350906757602E-4</v>
      </c>
      <c r="E29" s="29">
        <v>0.39270901854227031</v>
      </c>
      <c r="F29" s="29">
        <v>16</v>
      </c>
      <c r="H29" s="33"/>
      <c r="I29" s="33">
        <v>25</v>
      </c>
      <c r="J29" s="92">
        <v>9.0841252200239437E-4</v>
      </c>
      <c r="K29" s="29">
        <v>2.3528966211013982E-4</v>
      </c>
      <c r="L29" s="29">
        <v>0.20572633800880158</v>
      </c>
      <c r="M29" s="29">
        <v>25</v>
      </c>
    </row>
    <row r="30" spans="1:13" x14ac:dyDescent="0.25">
      <c r="A30" s="33"/>
      <c r="B30" s="33">
        <v>26</v>
      </c>
      <c r="C30" s="92">
        <v>4.4679508448375489E-4</v>
      </c>
      <c r="D30" s="29">
        <v>7.6561573840799781E-4</v>
      </c>
      <c r="E30" s="29">
        <v>0.63148210487094447</v>
      </c>
      <c r="F30" s="29">
        <v>7</v>
      </c>
      <c r="H30" s="33"/>
      <c r="I30" s="33">
        <v>26</v>
      </c>
      <c r="J30" s="92">
        <v>6.7999913063891606E-4</v>
      </c>
      <c r="K30" s="29">
        <v>4.77033130729187E-4</v>
      </c>
      <c r="L30" s="29">
        <v>0.41229025901588207</v>
      </c>
      <c r="M30" s="29">
        <v>15</v>
      </c>
    </row>
    <row r="31" spans="1:13" x14ac:dyDescent="0.25">
      <c r="A31" s="33"/>
      <c r="B31" s="33">
        <v>27</v>
      </c>
      <c r="C31" s="92">
        <v>1.0088916691463876E-3</v>
      </c>
      <c r="D31" s="29">
        <v>3.3285557924333885E-4</v>
      </c>
      <c r="E31" s="29">
        <v>0.2480762152803439</v>
      </c>
      <c r="F31" s="29">
        <v>23</v>
      </c>
      <c r="H31" s="33"/>
      <c r="I31" s="33">
        <v>27</v>
      </c>
      <c r="J31" s="92">
        <v>9.0089950778789391E-4</v>
      </c>
      <c r="K31" s="29">
        <v>2.0188189211307018E-4</v>
      </c>
      <c r="L31" s="29">
        <v>0.18306610188673866</v>
      </c>
      <c r="M31" s="29">
        <v>26</v>
      </c>
    </row>
    <row r="32" spans="1:13" x14ac:dyDescent="0.25">
      <c r="A32" s="33"/>
      <c r="B32" s="33">
        <v>29</v>
      </c>
      <c r="C32" s="92">
        <v>9.6165309200924097E-4</v>
      </c>
      <c r="D32" s="29">
        <v>2.4210315959998969E-4</v>
      </c>
      <c r="E32" s="29">
        <v>0.20112307560300208</v>
      </c>
      <c r="F32" s="29">
        <v>26</v>
      </c>
      <c r="H32" s="33"/>
      <c r="I32" s="33">
        <v>29</v>
      </c>
      <c r="J32" s="92">
        <v>1.0289964327842357E-3</v>
      </c>
      <c r="K32" s="29">
        <v>1.5098080798596426E-4</v>
      </c>
      <c r="L32" s="29">
        <v>0.12795230515413622</v>
      </c>
      <c r="M32" s="29">
        <v>27</v>
      </c>
    </row>
    <row r="33" spans="1:13" x14ac:dyDescent="0.25">
      <c r="A33" s="33"/>
      <c r="B33" s="33">
        <v>30</v>
      </c>
      <c r="C33" s="92">
        <v>5.8208741070311086E-4</v>
      </c>
      <c r="D33" s="29">
        <v>8.0087844875987788E-4</v>
      </c>
      <c r="E33" s="29">
        <v>0.57910211107515142</v>
      </c>
      <c r="F33" s="29">
        <v>11</v>
      </c>
      <c r="H33" s="33"/>
      <c r="I33" s="33">
        <v>30</v>
      </c>
      <c r="J33" s="92">
        <v>6.2456757767833477E-4</v>
      </c>
      <c r="K33" s="29">
        <v>5.761254573677354E-4</v>
      </c>
      <c r="L33" s="29">
        <v>0.47982743345024037</v>
      </c>
      <c r="M33" s="29">
        <v>13</v>
      </c>
    </row>
    <row r="34" spans="1:13" x14ac:dyDescent="0.25">
      <c r="A34" s="33"/>
      <c r="B34" s="33">
        <v>31</v>
      </c>
      <c r="C34" s="92">
        <v>8.9636962163184956E-4</v>
      </c>
      <c r="D34" s="29">
        <v>4.3539929162928322E-4</v>
      </c>
      <c r="E34" s="29">
        <v>0.32693306420789703</v>
      </c>
      <c r="F34" s="29">
        <v>21</v>
      </c>
      <c r="H34" s="33"/>
      <c r="I34" s="33">
        <v>31</v>
      </c>
      <c r="J34" s="92">
        <v>6.252769874780554E-4</v>
      </c>
      <c r="K34" s="29">
        <v>3.8773078554847173E-4</v>
      </c>
      <c r="L34" s="29">
        <v>0.38275203396521068</v>
      </c>
      <c r="M34" s="29">
        <v>18</v>
      </c>
    </row>
    <row r="35" spans="1:13" x14ac:dyDescent="0.25">
      <c r="A35" s="33"/>
      <c r="B35" s="33"/>
      <c r="C35" s="92"/>
      <c r="D35" s="29"/>
      <c r="E35" s="99">
        <f>AVERAGE(E25:E34)</f>
        <v>0.39483573682423934</v>
      </c>
      <c r="F35" s="99">
        <f>AVERAGE(F25:F34)</f>
        <v>17.100000000000001</v>
      </c>
      <c r="H35" s="33"/>
      <c r="I35" s="33"/>
      <c r="J35" s="92"/>
      <c r="K35" s="29"/>
      <c r="L35" s="99">
        <f>AVERAGE(L25:L34)</f>
        <v>0.27678041425964428</v>
      </c>
      <c r="M35" s="99">
        <f>AVERAGE(M25:M34)</f>
        <v>21.2</v>
      </c>
    </row>
  </sheetData>
  <mergeCells count="4">
    <mergeCell ref="C1:D1"/>
    <mergeCell ref="J1:K1"/>
    <mergeCell ref="P5:Q5"/>
    <mergeCell ref="R5:S5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Y107"/>
  <sheetViews>
    <sheetView topLeftCell="A40" zoomScale="70" zoomScaleNormal="70" workbookViewId="0">
      <selection activeCell="H59" sqref="H59"/>
    </sheetView>
  </sheetViews>
  <sheetFormatPr defaultRowHeight="13.8" x14ac:dyDescent="0.25"/>
  <sheetData>
    <row r="1" spans="1:103" x14ac:dyDescent="0.2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  <c r="AO1" t="s">
        <v>96</v>
      </c>
      <c r="AP1" t="s">
        <v>97</v>
      </c>
      <c r="AQ1" t="s">
        <v>98</v>
      </c>
      <c r="AR1" t="s">
        <v>99</v>
      </c>
      <c r="AS1" t="s">
        <v>100</v>
      </c>
      <c r="AT1" t="s">
        <v>101</v>
      </c>
      <c r="AU1" t="s">
        <v>102</v>
      </c>
      <c r="AV1" t="s">
        <v>103</v>
      </c>
      <c r="AW1" t="s">
        <v>104</v>
      </c>
      <c r="AX1" t="s">
        <v>105</v>
      </c>
      <c r="AY1" t="s">
        <v>106</v>
      </c>
    </row>
    <row r="2" spans="1:103" x14ac:dyDescent="0.25">
      <c r="A2" t="s">
        <v>71</v>
      </c>
    </row>
    <row r="3" spans="1:103" x14ac:dyDescent="0.25">
      <c r="A3" t="s">
        <v>72</v>
      </c>
      <c r="BA3" t="s">
        <v>107</v>
      </c>
    </row>
    <row r="4" spans="1:103" x14ac:dyDescent="0.25">
      <c r="A4" s="65"/>
      <c r="B4" s="65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7"/>
      <c r="BB4" s="65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7"/>
    </row>
    <row r="5" spans="1:103" x14ac:dyDescent="0.25">
      <c r="A5" s="68"/>
      <c r="B5" s="68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70"/>
      <c r="BB5" s="68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70"/>
    </row>
    <row r="6" spans="1:103" x14ac:dyDescent="0.25">
      <c r="A6" s="68"/>
      <c r="B6" s="68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70"/>
      <c r="BB6" s="68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70"/>
    </row>
    <row r="7" spans="1:103" x14ac:dyDescent="0.25">
      <c r="A7" s="68"/>
      <c r="B7" s="6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70"/>
      <c r="BB7" s="68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70"/>
    </row>
    <row r="8" spans="1:103" x14ac:dyDescent="0.25">
      <c r="A8" s="68"/>
      <c r="B8" s="68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70"/>
      <c r="BB8" s="68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70"/>
    </row>
    <row r="9" spans="1:103" x14ac:dyDescent="0.25">
      <c r="A9" s="68"/>
      <c r="B9" s="68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70"/>
      <c r="BB9" s="68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70"/>
    </row>
    <row r="10" spans="1:103" x14ac:dyDescent="0.25">
      <c r="A10" s="68"/>
      <c r="B10" s="68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70"/>
      <c r="BB10" s="68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70"/>
    </row>
    <row r="11" spans="1:103" x14ac:dyDescent="0.25">
      <c r="A11" s="68"/>
      <c r="B11" s="68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70"/>
      <c r="BB11" s="68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70"/>
    </row>
    <row r="12" spans="1:103" x14ac:dyDescent="0.25">
      <c r="A12" s="68"/>
      <c r="B12" s="68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70"/>
      <c r="BB12" s="68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70"/>
    </row>
    <row r="13" spans="1:103" x14ac:dyDescent="0.25">
      <c r="A13" s="68"/>
      <c r="B13" s="68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70"/>
      <c r="BB13" s="68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70"/>
    </row>
    <row r="14" spans="1:103" x14ac:dyDescent="0.25">
      <c r="A14" s="68"/>
      <c r="B14" s="6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70"/>
      <c r="BB14" s="68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70"/>
    </row>
    <row r="15" spans="1:103" x14ac:dyDescent="0.25">
      <c r="A15" s="68"/>
      <c r="B15" s="68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70"/>
      <c r="BB15" s="68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70"/>
    </row>
    <row r="16" spans="1:103" x14ac:dyDescent="0.25">
      <c r="A16" s="68"/>
      <c r="B16" s="68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70"/>
      <c r="BB16" s="68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70"/>
    </row>
    <row r="17" spans="1:103" x14ac:dyDescent="0.25">
      <c r="A17" s="68"/>
      <c r="B17" s="68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70"/>
      <c r="BB17" s="68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70"/>
    </row>
    <row r="18" spans="1:103" x14ac:dyDescent="0.25">
      <c r="A18" s="68"/>
      <c r="B18" s="68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70"/>
      <c r="BB18" s="68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70"/>
    </row>
    <row r="19" spans="1:103" x14ac:dyDescent="0.25">
      <c r="A19" s="68"/>
      <c r="B19" s="68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70"/>
      <c r="BB19" s="68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70"/>
    </row>
    <row r="20" spans="1:103" x14ac:dyDescent="0.25">
      <c r="A20" s="68"/>
      <c r="B20" s="68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70"/>
      <c r="BB20" s="68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70"/>
    </row>
    <row r="21" spans="1:103" x14ac:dyDescent="0.25">
      <c r="A21" s="68"/>
      <c r="B21" s="68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70"/>
      <c r="BB21" s="68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70"/>
    </row>
    <row r="22" spans="1:103" x14ac:dyDescent="0.25">
      <c r="A22" s="68"/>
      <c r="B22" s="68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70"/>
      <c r="BB22" s="68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70"/>
    </row>
    <row r="23" spans="1:103" x14ac:dyDescent="0.25">
      <c r="A23" s="68"/>
      <c r="B23" s="68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70"/>
      <c r="BB23" s="68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70"/>
    </row>
    <row r="24" spans="1:103" x14ac:dyDescent="0.25">
      <c r="A24" s="68"/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70"/>
      <c r="BB24" s="68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70"/>
    </row>
    <row r="25" spans="1:103" x14ac:dyDescent="0.25">
      <c r="A25" s="68"/>
      <c r="B25" s="68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70"/>
      <c r="BB25" s="68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70"/>
    </row>
    <row r="26" spans="1:103" x14ac:dyDescent="0.25">
      <c r="A26" s="68"/>
      <c r="B26" s="68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70"/>
      <c r="BB26" s="68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70"/>
    </row>
    <row r="27" spans="1:103" x14ac:dyDescent="0.25">
      <c r="A27" s="68"/>
      <c r="B27" s="68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70"/>
      <c r="BB27" s="68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  <c r="CU27" s="69"/>
      <c r="CV27" s="69"/>
      <c r="CW27" s="69"/>
      <c r="CX27" s="69"/>
      <c r="CY27" s="70"/>
    </row>
    <row r="28" spans="1:103" x14ac:dyDescent="0.25">
      <c r="A28" s="68"/>
      <c r="B28" s="68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70"/>
      <c r="BB28" s="68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70"/>
    </row>
    <row r="29" spans="1:103" x14ac:dyDescent="0.25">
      <c r="A29" s="68"/>
      <c r="B29" s="68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70"/>
      <c r="BB29" s="68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70"/>
    </row>
    <row r="30" spans="1:103" x14ac:dyDescent="0.25">
      <c r="A30" s="68"/>
      <c r="B30" s="68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70"/>
      <c r="BB30" s="68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70"/>
    </row>
    <row r="31" spans="1:103" x14ac:dyDescent="0.25">
      <c r="A31" s="68"/>
      <c r="B31" s="68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70"/>
      <c r="BB31" s="68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70"/>
    </row>
    <row r="32" spans="1:103" x14ac:dyDescent="0.25">
      <c r="A32" s="68"/>
      <c r="B32" s="68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70"/>
      <c r="BB32" s="68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70"/>
    </row>
    <row r="33" spans="1:103" x14ac:dyDescent="0.25">
      <c r="A33" s="68"/>
      <c r="B33" s="68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70"/>
      <c r="BB33" s="68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70"/>
    </row>
    <row r="34" spans="1:103" x14ac:dyDescent="0.25">
      <c r="A34" s="68"/>
      <c r="B34" s="68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70"/>
      <c r="BB34" s="68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70"/>
    </row>
    <row r="35" spans="1:103" x14ac:dyDescent="0.25">
      <c r="A35" s="68"/>
      <c r="B35" s="68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70"/>
      <c r="BB35" s="68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  <c r="BQ35" s="69"/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69"/>
      <c r="CD35" s="69"/>
      <c r="CE35" s="69"/>
      <c r="CF35" s="69"/>
      <c r="CG35" s="69"/>
      <c r="CH35" s="69"/>
      <c r="CI35" s="69"/>
      <c r="CJ35" s="69"/>
      <c r="CK35" s="69"/>
      <c r="CL35" s="69"/>
      <c r="CM35" s="69"/>
      <c r="CN35" s="69"/>
      <c r="CO35" s="69"/>
      <c r="CP35" s="69"/>
      <c r="CQ35" s="69"/>
      <c r="CR35" s="69"/>
      <c r="CS35" s="69"/>
      <c r="CT35" s="69"/>
      <c r="CU35" s="69"/>
      <c r="CV35" s="69"/>
      <c r="CW35" s="69"/>
      <c r="CX35" s="69"/>
      <c r="CY35" s="70"/>
    </row>
    <row r="36" spans="1:103" x14ac:dyDescent="0.25">
      <c r="A36" s="68"/>
      <c r="B36" s="68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70"/>
      <c r="BB36" s="68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70"/>
    </row>
    <row r="37" spans="1:103" x14ac:dyDescent="0.25">
      <c r="A37" s="68"/>
      <c r="B37" s="68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70"/>
      <c r="BB37" s="68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  <c r="CE37" s="69"/>
      <c r="CF37" s="69"/>
      <c r="CG37" s="69"/>
      <c r="CH37" s="69"/>
      <c r="CI37" s="69"/>
      <c r="CJ37" s="69"/>
      <c r="CK37" s="69"/>
      <c r="CL37" s="69"/>
      <c r="CM37" s="69"/>
      <c r="CN37" s="69"/>
      <c r="CO37" s="69"/>
      <c r="CP37" s="69"/>
      <c r="CQ37" s="69"/>
      <c r="CR37" s="69"/>
      <c r="CS37" s="69"/>
      <c r="CT37" s="69"/>
      <c r="CU37" s="69"/>
      <c r="CV37" s="69"/>
      <c r="CW37" s="69"/>
      <c r="CX37" s="69"/>
      <c r="CY37" s="70"/>
    </row>
    <row r="38" spans="1:103" x14ac:dyDescent="0.25">
      <c r="A38" s="68"/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70"/>
      <c r="BB38" s="68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70"/>
    </row>
    <row r="39" spans="1:103" x14ac:dyDescent="0.25">
      <c r="A39" s="68"/>
      <c r="B39" s="68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70"/>
      <c r="BB39" s="68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70"/>
    </row>
    <row r="40" spans="1:103" x14ac:dyDescent="0.25">
      <c r="A40" s="68"/>
      <c r="B40" s="68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70"/>
      <c r="BB40" s="68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70"/>
    </row>
    <row r="41" spans="1:103" x14ac:dyDescent="0.25">
      <c r="A41" s="68"/>
      <c r="B41" s="68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70"/>
      <c r="BB41" s="68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70"/>
    </row>
    <row r="42" spans="1:103" x14ac:dyDescent="0.25">
      <c r="A42" s="68"/>
      <c r="B42" s="68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70"/>
      <c r="BB42" s="68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70"/>
    </row>
    <row r="43" spans="1:103" x14ac:dyDescent="0.25">
      <c r="A43" s="68"/>
      <c r="B43" s="68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70"/>
      <c r="BB43" s="68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69"/>
      <c r="CW43" s="69"/>
      <c r="CX43" s="69"/>
      <c r="CY43" s="70"/>
    </row>
    <row r="44" spans="1:103" x14ac:dyDescent="0.25">
      <c r="A44" s="68"/>
      <c r="B44" s="68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70"/>
      <c r="BB44" s="68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69"/>
      <c r="CX44" s="69"/>
      <c r="CY44" s="70"/>
    </row>
    <row r="45" spans="1:103" x14ac:dyDescent="0.25">
      <c r="A45" s="68"/>
      <c r="B45" s="68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70"/>
      <c r="BB45" s="68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  <c r="CU45" s="69"/>
      <c r="CV45" s="69"/>
      <c r="CW45" s="69"/>
      <c r="CX45" s="69"/>
      <c r="CY45" s="70"/>
    </row>
    <row r="46" spans="1:103" x14ac:dyDescent="0.25">
      <c r="A46" s="68"/>
      <c r="B46" s="68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70"/>
      <c r="BB46" s="68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70"/>
    </row>
    <row r="47" spans="1:103" x14ac:dyDescent="0.25">
      <c r="A47" s="68"/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70"/>
      <c r="BB47" s="68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70"/>
    </row>
    <row r="48" spans="1:103" x14ac:dyDescent="0.25">
      <c r="A48" s="68"/>
      <c r="B48" s="68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70"/>
      <c r="BB48" s="68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70"/>
    </row>
    <row r="49" spans="1:103" x14ac:dyDescent="0.25">
      <c r="A49" s="68"/>
      <c r="B49" s="68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70"/>
      <c r="BB49" s="68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70"/>
    </row>
    <row r="50" spans="1:103" x14ac:dyDescent="0.25">
      <c r="A50" s="68"/>
      <c r="B50" s="68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70"/>
      <c r="BB50" s="68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70"/>
    </row>
    <row r="51" spans="1:103" x14ac:dyDescent="0.25">
      <c r="A51" s="68"/>
      <c r="B51" s="68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70"/>
      <c r="BB51" s="68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70"/>
    </row>
    <row r="52" spans="1:103" x14ac:dyDescent="0.25">
      <c r="A52" s="68"/>
      <c r="B52" s="68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70"/>
      <c r="BB52" s="68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70"/>
    </row>
    <row r="53" spans="1:103" x14ac:dyDescent="0.25">
      <c r="A53" s="71"/>
      <c r="B53" s="71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3"/>
      <c r="BB53" s="71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  <c r="CC53" s="72"/>
      <c r="CD53" s="72"/>
      <c r="CE53" s="72"/>
      <c r="CF53" s="72"/>
      <c r="CG53" s="72"/>
      <c r="CH53" s="72"/>
      <c r="CI53" s="72"/>
      <c r="CJ53" s="72"/>
      <c r="CK53" s="72"/>
      <c r="CL53" s="72"/>
      <c r="CM53" s="72"/>
      <c r="CN53" s="72"/>
      <c r="CO53" s="72"/>
      <c r="CP53" s="72"/>
      <c r="CQ53" s="72"/>
      <c r="CR53" s="72"/>
      <c r="CS53" s="72"/>
      <c r="CT53" s="72"/>
      <c r="CU53" s="72"/>
      <c r="CV53" s="72"/>
      <c r="CW53" s="72"/>
      <c r="CX53" s="72"/>
      <c r="CY53" s="73"/>
    </row>
    <row r="54" spans="1:103" x14ac:dyDescent="0.25">
      <c r="BA54" t="s">
        <v>108</v>
      </c>
    </row>
    <row r="55" spans="1:103" ht="22.8" x14ac:dyDescent="0.4">
      <c r="A55" s="97">
        <v>7</v>
      </c>
      <c r="B55" s="97"/>
      <c r="C55" s="97"/>
      <c r="D55" s="97"/>
      <c r="BB55" s="65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7"/>
    </row>
    <row r="56" spans="1:103" ht="22.8" x14ac:dyDescent="0.4">
      <c r="A56" s="97"/>
      <c r="B56" s="97" t="s">
        <v>119</v>
      </c>
      <c r="C56" s="98" t="s">
        <v>120</v>
      </c>
      <c r="D56" s="98" t="s">
        <v>121</v>
      </c>
      <c r="E56" s="98" t="s">
        <v>122</v>
      </c>
      <c r="BB56" s="68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70"/>
    </row>
    <row r="57" spans="1:103" ht="22.8" x14ac:dyDescent="0.4">
      <c r="A57" s="98"/>
      <c r="B57" s="98"/>
      <c r="C57" s="98"/>
      <c r="D57" s="98"/>
      <c r="BB57" s="68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70"/>
    </row>
    <row r="58" spans="1:103" x14ac:dyDescent="0.25">
      <c r="BB58" s="68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70"/>
    </row>
    <row r="59" spans="1:103" x14ac:dyDescent="0.25">
      <c r="BB59" s="68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70"/>
    </row>
    <row r="60" spans="1:103" x14ac:dyDescent="0.25">
      <c r="BB60" s="68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70"/>
    </row>
    <row r="61" spans="1:103" x14ac:dyDescent="0.25">
      <c r="BB61" s="68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70"/>
    </row>
    <row r="62" spans="1:103" x14ac:dyDescent="0.25">
      <c r="BB62" s="68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70"/>
    </row>
    <row r="63" spans="1:103" x14ac:dyDescent="0.25">
      <c r="BB63" s="68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70"/>
    </row>
    <row r="64" spans="1:103" x14ac:dyDescent="0.25">
      <c r="BB64" s="68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70"/>
    </row>
    <row r="65" spans="54:103" x14ac:dyDescent="0.25">
      <c r="BB65" s="68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70"/>
    </row>
    <row r="66" spans="54:103" x14ac:dyDescent="0.25">
      <c r="BB66" s="68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70"/>
    </row>
    <row r="67" spans="54:103" x14ac:dyDescent="0.25">
      <c r="BB67" s="68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70"/>
    </row>
    <row r="68" spans="54:103" x14ac:dyDescent="0.25">
      <c r="BB68" s="68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70"/>
    </row>
    <row r="69" spans="54:103" x14ac:dyDescent="0.25">
      <c r="BB69" s="68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70"/>
    </row>
    <row r="70" spans="54:103" x14ac:dyDescent="0.25">
      <c r="BB70" s="68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70"/>
    </row>
    <row r="71" spans="54:103" x14ac:dyDescent="0.25">
      <c r="BB71" s="68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70"/>
    </row>
    <row r="72" spans="54:103" x14ac:dyDescent="0.25">
      <c r="BB72" s="68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70"/>
    </row>
    <row r="73" spans="54:103" x14ac:dyDescent="0.25">
      <c r="BB73" s="68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70"/>
    </row>
    <row r="74" spans="54:103" x14ac:dyDescent="0.25">
      <c r="BB74" s="68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70"/>
    </row>
    <row r="75" spans="54:103" x14ac:dyDescent="0.25">
      <c r="BB75" s="68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70"/>
    </row>
    <row r="76" spans="54:103" x14ac:dyDescent="0.25">
      <c r="BB76" s="68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70"/>
    </row>
    <row r="77" spans="54:103" x14ac:dyDescent="0.25">
      <c r="BB77" s="68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70"/>
    </row>
    <row r="78" spans="54:103" x14ac:dyDescent="0.25">
      <c r="BB78" s="68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70"/>
    </row>
    <row r="79" spans="54:103" x14ac:dyDescent="0.25">
      <c r="BB79" s="68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70"/>
    </row>
    <row r="80" spans="54:103" x14ac:dyDescent="0.25">
      <c r="BB80" s="68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70"/>
    </row>
    <row r="81" spans="54:103" x14ac:dyDescent="0.25">
      <c r="BB81" s="68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70"/>
    </row>
    <row r="82" spans="54:103" x14ac:dyDescent="0.25">
      <c r="BB82" s="68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70"/>
    </row>
    <row r="83" spans="54:103" x14ac:dyDescent="0.25">
      <c r="BB83" s="68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70"/>
    </row>
    <row r="84" spans="54:103" x14ac:dyDescent="0.25">
      <c r="BB84" s="68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70"/>
    </row>
    <row r="85" spans="54:103" x14ac:dyDescent="0.25">
      <c r="BB85" s="68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70"/>
    </row>
    <row r="86" spans="54:103" x14ac:dyDescent="0.25">
      <c r="BB86" s="68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70"/>
    </row>
    <row r="87" spans="54:103" x14ac:dyDescent="0.25">
      <c r="BB87" s="68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70"/>
    </row>
    <row r="88" spans="54:103" x14ac:dyDescent="0.25">
      <c r="BB88" s="68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70"/>
    </row>
    <row r="89" spans="54:103" x14ac:dyDescent="0.25">
      <c r="BB89" s="68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70"/>
    </row>
    <row r="90" spans="54:103" x14ac:dyDescent="0.25">
      <c r="BB90" s="68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70"/>
    </row>
    <row r="91" spans="54:103" x14ac:dyDescent="0.25">
      <c r="BB91" s="68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70"/>
    </row>
    <row r="92" spans="54:103" x14ac:dyDescent="0.25">
      <c r="BB92" s="68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70"/>
    </row>
    <row r="93" spans="54:103" x14ac:dyDescent="0.25">
      <c r="BB93" s="68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70"/>
    </row>
    <row r="94" spans="54:103" x14ac:dyDescent="0.25">
      <c r="BB94" s="68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70"/>
    </row>
    <row r="95" spans="54:103" x14ac:dyDescent="0.25">
      <c r="BB95" s="68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70"/>
    </row>
    <row r="96" spans="54:103" x14ac:dyDescent="0.25">
      <c r="BB96" s="68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70"/>
    </row>
    <row r="97" spans="53:103" x14ac:dyDescent="0.25">
      <c r="BB97" s="68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70"/>
    </row>
    <row r="98" spans="53:103" x14ac:dyDescent="0.25">
      <c r="BB98" s="68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70"/>
    </row>
    <row r="99" spans="53:103" x14ac:dyDescent="0.25">
      <c r="BB99" s="68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70"/>
    </row>
    <row r="100" spans="53:103" x14ac:dyDescent="0.25">
      <c r="BB100" s="68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70"/>
    </row>
    <row r="101" spans="53:103" x14ac:dyDescent="0.25">
      <c r="BB101" s="68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70"/>
    </row>
    <row r="102" spans="53:103" x14ac:dyDescent="0.25">
      <c r="BB102" s="68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70"/>
    </row>
    <row r="103" spans="53:103" x14ac:dyDescent="0.25">
      <c r="BB103" s="68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70"/>
    </row>
    <row r="104" spans="53:103" x14ac:dyDescent="0.25">
      <c r="BB104" s="71"/>
      <c r="BC104" s="72"/>
      <c r="BD104" s="72"/>
      <c r="BE104" s="72"/>
      <c r="BF104" s="72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72"/>
      <c r="BS104" s="72"/>
      <c r="BT104" s="72"/>
      <c r="BU104" s="72"/>
      <c r="BV104" s="72"/>
      <c r="BW104" s="72"/>
      <c r="BX104" s="72"/>
      <c r="BY104" s="72"/>
      <c r="BZ104" s="72"/>
      <c r="CA104" s="72"/>
      <c r="CB104" s="72"/>
      <c r="CC104" s="72"/>
      <c r="CD104" s="72"/>
      <c r="CE104" s="72"/>
      <c r="CF104" s="72"/>
      <c r="CG104" s="72"/>
      <c r="CH104" s="72"/>
      <c r="CI104" s="72"/>
      <c r="CJ104" s="72"/>
      <c r="CK104" s="72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  <c r="CY104" s="73"/>
    </row>
    <row r="105" spans="53:103" x14ac:dyDescent="0.25">
      <c r="BA105" t="s">
        <v>109</v>
      </c>
    </row>
    <row r="106" spans="53:103" x14ac:dyDescent="0.25">
      <c r="BA106" t="s">
        <v>110</v>
      </c>
    </row>
    <row r="107" spans="53:103" x14ac:dyDescent="0.25">
      <c r="BA107" t="s">
        <v>111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前全高优</vt:lpstr>
      <vt:lpstr>后全高优</vt:lpstr>
      <vt:lpstr>前后对比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2018-08-10T08:55:10Z</dcterms:modified>
</cp:coreProperties>
</file>