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工程\无人艇自动控制\计算数据\"/>
    </mc:Choice>
  </mc:AlternateContent>
  <bookViews>
    <workbookView xWindow="0" yWindow="0" windowWidth="921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2" i="1"/>
  <c r="G2" i="1" l="1"/>
  <c r="B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A30" i="1"/>
  <c r="A29" i="1"/>
  <c r="A28" i="1"/>
  <c r="A2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41" i="1" l="1"/>
  <c r="E42" i="1"/>
  <c r="A39" i="1" l="1"/>
  <c r="B37" i="1"/>
  <c r="C37" i="1" s="1"/>
  <c r="D37" i="1" s="1"/>
  <c r="A37" i="1"/>
  <c r="C25" i="1" l="1"/>
  <c r="B12" i="1"/>
  <c r="C12" i="1" s="1"/>
  <c r="B13" i="1"/>
  <c r="C13" i="1" s="1"/>
  <c r="B14" i="1"/>
  <c r="C14" i="1" s="1"/>
  <c r="B15" i="1"/>
  <c r="C15" i="1" s="1"/>
  <c r="B19" i="1" l="1"/>
  <c r="B20" i="1"/>
  <c r="A11" i="1"/>
  <c r="B11" i="1" s="1"/>
  <c r="C11" i="1" s="1"/>
  <c r="F2" i="1"/>
  <c r="B3" i="1" l="1"/>
  <c r="C3" i="1" s="1"/>
  <c r="B4" i="1"/>
  <c r="C4" i="1" s="1"/>
  <c r="B2" i="1"/>
  <c r="C2" i="1" s="1"/>
</calcChain>
</file>

<file path=xl/sharedStrings.xml><?xml version="1.0" encoding="utf-8"?>
<sst xmlns="http://schemas.openxmlformats.org/spreadsheetml/2006/main" count="14" uniqueCount="8">
  <si>
    <t>弧度</t>
    <phoneticPr fontId="1" type="noConversion"/>
  </si>
  <si>
    <t>ACOS</t>
    <phoneticPr fontId="1" type="noConversion"/>
  </si>
  <si>
    <t>角度</t>
    <phoneticPr fontId="1" type="noConversion"/>
  </si>
  <si>
    <t>ASIN</t>
    <phoneticPr fontId="1" type="noConversion"/>
  </si>
  <si>
    <t>pb</t>
    <phoneticPr fontId="1" type="noConversion"/>
  </si>
  <si>
    <t>pa</t>
    <phoneticPr fontId="1" type="noConversion"/>
  </si>
  <si>
    <t>pm</t>
    <phoneticPr fontId="1" type="noConversion"/>
  </si>
  <si>
    <t>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</si>
</sst>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F5" sqref="F5"/>
    </sheetView>
  </sheetViews>
  <sheetFormatPr defaultRowHeight="13.5" x14ac:dyDescent="0.15"/>
  <cols>
    <col min="4" max="4" width="7.625" customWidth="1"/>
    <col min="7" max="7" width="4.75" customWidth="1"/>
  </cols>
  <sheetData>
    <row r="1" spans="1:9" x14ac:dyDescent="0.15">
      <c r="A1" t="s">
        <v>0</v>
      </c>
      <c r="B1" t="s">
        <v>1</v>
      </c>
      <c r="C1" t="s">
        <v>2</v>
      </c>
      <c r="E1" t="s">
        <v>0</v>
      </c>
      <c r="F1" t="s">
        <v>2</v>
      </c>
      <c r="H1" t="s">
        <v>2</v>
      </c>
      <c r="I1" t="s">
        <v>0</v>
      </c>
    </row>
    <row r="2" spans="1:9" x14ac:dyDescent="0.15">
      <c r="A2">
        <v>0.5</v>
      </c>
      <c r="B2">
        <f>ACOS(A2)</f>
        <v>1.0471975511965976</v>
      </c>
      <c r="C2">
        <f>B2*180/PI()</f>
        <v>59.999999999999993</v>
      </c>
      <c r="E2">
        <v>0.12889</v>
      </c>
      <c r="F2">
        <f>E2*180/PI()</f>
        <v>7.3848530214411809</v>
      </c>
      <c r="G2">
        <f>I2-E2</f>
        <v>0.10236612588924865</v>
      </c>
      <c r="H2">
        <v>13.25</v>
      </c>
      <c r="I2">
        <f>H2*PI()/180</f>
        <v>0.23125612588924865</v>
      </c>
    </row>
    <row r="3" spans="1:9" x14ac:dyDescent="0.15">
      <c r="A3">
        <v>0.69312680000000004</v>
      </c>
      <c r="B3">
        <f t="shared" ref="B3:B4" si="0">ACOS(A3)</f>
        <v>0.80497840666195664</v>
      </c>
      <c r="C3">
        <f t="shared" ref="C3:C4" si="1">B3*180/PI()</f>
        <v>46.121865300895784</v>
      </c>
      <c r="E3">
        <v>0.56969999999999998</v>
      </c>
      <c r="F3">
        <f t="shared" ref="F3:F24" si="2">E3*180/PI()</f>
        <v>32.641405588603</v>
      </c>
      <c r="H3">
        <v>10</v>
      </c>
      <c r="I3">
        <f t="shared" ref="I3:I24" si="3">H3*PI()/180</f>
        <v>0.17453292519943295</v>
      </c>
    </row>
    <row r="4" spans="1:9" x14ac:dyDescent="0.15">
      <c r="A4">
        <v>0.23989579999999999</v>
      </c>
      <c r="B4">
        <f t="shared" si="0"/>
        <v>1.3285378114870576</v>
      </c>
      <c r="C4">
        <f t="shared" si="1"/>
        <v>76.119609521755379</v>
      </c>
      <c r="E4">
        <v>0.75900000000000001</v>
      </c>
      <c r="F4">
        <f t="shared" si="2"/>
        <v>43.487496650429485</v>
      </c>
      <c r="H4">
        <v>1</v>
      </c>
      <c r="I4">
        <f t="shared" si="3"/>
        <v>1.7453292519943295E-2</v>
      </c>
    </row>
    <row r="5" spans="1:9" x14ac:dyDescent="0.15">
      <c r="E5">
        <v>2.2000000000000002</v>
      </c>
      <c r="F5">
        <f t="shared" si="2"/>
        <v>126.05071492878113</v>
      </c>
      <c r="H5">
        <v>5</v>
      </c>
      <c r="I5">
        <f t="shared" si="3"/>
        <v>8.7266462599716474E-2</v>
      </c>
    </row>
    <row r="6" spans="1:9" x14ac:dyDescent="0.15">
      <c r="E6">
        <v>1.0135000000000001</v>
      </c>
      <c r="F6">
        <f t="shared" si="2"/>
        <v>58.06927253650894</v>
      </c>
      <c r="I6">
        <f t="shared" si="3"/>
        <v>0</v>
      </c>
    </row>
    <row r="7" spans="1:9" x14ac:dyDescent="0.15">
      <c r="E7">
        <v>0.01</v>
      </c>
      <c r="F7">
        <f t="shared" si="2"/>
        <v>0.57295779513082323</v>
      </c>
      <c r="I7">
        <f t="shared" si="3"/>
        <v>0</v>
      </c>
    </row>
    <row r="8" spans="1:9" x14ac:dyDescent="0.15">
      <c r="E8">
        <v>0.02</v>
      </c>
      <c r="F8">
        <f t="shared" si="2"/>
        <v>1.1459155902616465</v>
      </c>
      <c r="I8">
        <f t="shared" si="3"/>
        <v>0</v>
      </c>
    </row>
    <row r="9" spans="1:9" x14ac:dyDescent="0.15">
      <c r="E9">
        <v>0.1</v>
      </c>
      <c r="F9">
        <f t="shared" si="2"/>
        <v>5.7295779513082321</v>
      </c>
      <c r="I9">
        <f t="shared" si="3"/>
        <v>0</v>
      </c>
    </row>
    <row r="10" spans="1:9" x14ac:dyDescent="0.15">
      <c r="A10" t="s">
        <v>0</v>
      </c>
      <c r="B10" t="s">
        <v>3</v>
      </c>
      <c r="C10" t="s">
        <v>2</v>
      </c>
      <c r="E10">
        <v>0.08</v>
      </c>
      <c r="F10">
        <f t="shared" si="2"/>
        <v>4.5836623610465859</v>
      </c>
      <c r="I10">
        <f t="shared" si="3"/>
        <v>0</v>
      </c>
    </row>
    <row r="11" spans="1:9" x14ac:dyDescent="0.15">
      <c r="A11">
        <f>106/500</f>
        <v>0.21199999999999999</v>
      </c>
      <c r="B11">
        <f>ASIN(A11)</f>
        <v>0.2136210251464957</v>
      </c>
      <c r="C11">
        <f>B11*180/PI()</f>
        <v>12.239583156152232</v>
      </c>
      <c r="E11">
        <v>0.12470000000000001</v>
      </c>
      <c r="F11">
        <f t="shared" si="2"/>
        <v>7.1447837052813661</v>
      </c>
      <c r="I11">
        <f t="shared" si="3"/>
        <v>0</v>
      </c>
    </row>
    <row r="12" spans="1:9" x14ac:dyDescent="0.15">
      <c r="A12">
        <v>6.4130999999999994E-2</v>
      </c>
      <c r="B12">
        <f t="shared" ref="B12:B15" si="4">ASIN(A12)</f>
        <v>6.4175041062122851E-2</v>
      </c>
      <c r="C12">
        <f t="shared" ref="C12:C15" si="5">B12*180/PI()</f>
        <v>3.6769590029383954</v>
      </c>
      <c r="E12">
        <f>ATAN(0.1)</f>
        <v>9.9668652491162038E-2</v>
      </c>
      <c r="F12">
        <f t="shared" si="2"/>
        <v>5.710593137499643</v>
      </c>
      <c r="I12">
        <f t="shared" si="3"/>
        <v>0</v>
      </c>
    </row>
    <row r="13" spans="1:9" x14ac:dyDescent="0.15">
      <c r="B13">
        <f t="shared" si="4"/>
        <v>0</v>
      </c>
      <c r="C13">
        <f t="shared" si="5"/>
        <v>0</v>
      </c>
      <c r="E13">
        <v>3.714</v>
      </c>
      <c r="F13">
        <f t="shared" si="2"/>
        <v>212.79652511158775</v>
      </c>
      <c r="I13">
        <f t="shared" si="3"/>
        <v>0</v>
      </c>
    </row>
    <row r="14" spans="1:9" x14ac:dyDescent="0.15">
      <c r="B14">
        <f t="shared" si="4"/>
        <v>0</v>
      </c>
      <c r="C14">
        <f t="shared" si="5"/>
        <v>0</v>
      </c>
      <c r="E14">
        <v>2.266</v>
      </c>
      <c r="F14">
        <f t="shared" si="2"/>
        <v>129.83223637664454</v>
      </c>
      <c r="I14">
        <f t="shared" si="3"/>
        <v>0</v>
      </c>
    </row>
    <row r="15" spans="1:9" x14ac:dyDescent="0.15">
      <c r="B15">
        <f t="shared" si="4"/>
        <v>0</v>
      </c>
      <c r="C15">
        <f t="shared" si="5"/>
        <v>0</v>
      </c>
      <c r="E15">
        <v>3.3959999999999999</v>
      </c>
      <c r="F15">
        <f t="shared" si="2"/>
        <v>194.57646722642755</v>
      </c>
      <c r="I15">
        <f t="shared" si="3"/>
        <v>0</v>
      </c>
    </row>
    <row r="16" spans="1:9" x14ac:dyDescent="0.15">
      <c r="E16">
        <v>5.6749999999999998</v>
      </c>
      <c r="F16">
        <f t="shared" si="2"/>
        <v>325.15354873674221</v>
      </c>
      <c r="I16">
        <f t="shared" si="3"/>
        <v>0</v>
      </c>
    </row>
    <row r="17" spans="1:9" x14ac:dyDescent="0.15">
      <c r="E17">
        <v>2.278</v>
      </c>
      <c r="F17">
        <f t="shared" si="2"/>
        <v>130.51978573080154</v>
      </c>
      <c r="I17">
        <f t="shared" si="3"/>
        <v>0</v>
      </c>
    </row>
    <row r="18" spans="1:9" x14ac:dyDescent="0.15">
      <c r="E18">
        <f>ATAN(65.15/30)</f>
        <v>1.1392649325180797</v>
      </c>
      <c r="F18">
        <f t="shared" si="2"/>
        <v>65.275072380542511</v>
      </c>
      <c r="I18">
        <f t="shared" si="3"/>
        <v>0</v>
      </c>
    </row>
    <row r="19" spans="1:9" x14ac:dyDescent="0.15">
      <c r="A19">
        <v>0.23108999999999999</v>
      </c>
      <c r="B19">
        <f>B12+A19</f>
        <v>0.29526504106212281</v>
      </c>
      <c r="F19">
        <f t="shared" si="2"/>
        <v>0</v>
      </c>
      <c r="I19">
        <f t="shared" si="3"/>
        <v>0</v>
      </c>
    </row>
    <row r="20" spans="1:9" x14ac:dyDescent="0.15">
      <c r="B20">
        <f>A19-B12</f>
        <v>0.16691495893787714</v>
      </c>
      <c r="F20">
        <f t="shared" si="2"/>
        <v>0</v>
      </c>
      <c r="I20">
        <f t="shared" si="3"/>
        <v>0</v>
      </c>
    </row>
    <row r="21" spans="1:9" x14ac:dyDescent="0.15">
      <c r="F21">
        <f t="shared" si="2"/>
        <v>0</v>
      </c>
      <c r="I21">
        <f t="shared" si="3"/>
        <v>0</v>
      </c>
    </row>
    <row r="22" spans="1:9" x14ac:dyDescent="0.15">
      <c r="F22">
        <f t="shared" si="2"/>
        <v>0</v>
      </c>
      <c r="I22">
        <f t="shared" si="3"/>
        <v>0</v>
      </c>
    </row>
    <row r="23" spans="1:9" x14ac:dyDescent="0.15">
      <c r="E23">
        <v>1.2849999999999999</v>
      </c>
      <c r="F23">
        <f t="shared" si="2"/>
        <v>73.625076674310776</v>
      </c>
      <c r="I23">
        <f t="shared" si="3"/>
        <v>0</v>
      </c>
    </row>
    <row r="24" spans="1:9" x14ac:dyDescent="0.15">
      <c r="E24">
        <v>6.1769999999999996</v>
      </c>
      <c r="F24">
        <f t="shared" si="2"/>
        <v>353.91603005230945</v>
      </c>
      <c r="I24">
        <f t="shared" si="3"/>
        <v>0</v>
      </c>
    </row>
    <row r="25" spans="1:9" x14ac:dyDescent="0.15">
      <c r="C25">
        <f>2*PI()-E14</f>
        <v>4.0171853071795862</v>
      </c>
    </row>
    <row r="27" spans="1:9" x14ac:dyDescent="0.15">
      <c r="A27">
        <f>SQRT(400+1600-1600*COS(103.25*PI()/180))</f>
        <v>48.648952974096602</v>
      </c>
      <c r="B27">
        <f>SQRT(400+1600-1600*COS(103.25*PI()/180))</f>
        <v>48.648952974096602</v>
      </c>
    </row>
    <row r="28" spans="1:9" x14ac:dyDescent="0.15">
      <c r="A28">
        <f>SQRT(1600+1600-3200*COS(113.25*PI()/180))</f>
        <v>66.807038105499444</v>
      </c>
    </row>
    <row r="29" spans="1:9" x14ac:dyDescent="0.15">
      <c r="A29">
        <f>SQRT(900+1600-2400*COS(96.75*PI()/180))</f>
        <v>52.745518803959172</v>
      </c>
    </row>
    <row r="30" spans="1:9" x14ac:dyDescent="0.15">
      <c r="A30">
        <f>SQRT(1600+1600-3200*COS(120*PI()/180))</f>
        <v>69.282032302755084</v>
      </c>
    </row>
    <row r="37" spans="1:5" x14ac:dyDescent="0.15">
      <c r="A37">
        <f>PI()/2</f>
        <v>1.5707963267948966</v>
      </c>
      <c r="B37">
        <f>SQRTPI(0.5)</f>
        <v>1.2533141373155001</v>
      </c>
      <c r="C37">
        <f>B37*2</f>
        <v>2.5066282746310002</v>
      </c>
      <c r="D37">
        <f>C37/PI()</f>
        <v>0.79788456080286529</v>
      </c>
    </row>
    <row r="39" spans="1:5" x14ac:dyDescent="0.15">
      <c r="A39">
        <f>PI()*3/4</f>
        <v>2.3561944901923448</v>
      </c>
    </row>
    <row r="40" spans="1:5" x14ac:dyDescent="0.15">
      <c r="A40" t="s">
        <v>4</v>
      </c>
      <c r="B40" t="s">
        <v>5</v>
      </c>
      <c r="C40" t="s">
        <v>6</v>
      </c>
      <c r="D40" t="s">
        <v>7</v>
      </c>
    </row>
    <row r="41" spans="1:5" x14ac:dyDescent="0.15">
      <c r="A41">
        <v>-1.4429564500000001</v>
      </c>
      <c r="B41">
        <v>140.24115</v>
      </c>
      <c r="C41">
        <v>399.24929800000001</v>
      </c>
      <c r="D41">
        <v>0.231078804</v>
      </c>
      <c r="E41">
        <f>C41*COS(D41+A41)</f>
        <v>140.24111662156199</v>
      </c>
    </row>
    <row r="42" spans="1:5" x14ac:dyDescent="0.15">
      <c r="A42">
        <v>-1.4429564500000001</v>
      </c>
      <c r="B42">
        <v>140.24115</v>
      </c>
      <c r="C42">
        <v>1100</v>
      </c>
      <c r="D42">
        <v>0</v>
      </c>
      <c r="E42">
        <f>C42*COS(D42+A42)</f>
        <v>140.2411405830635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whut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杜开君</dc:creator>
  <cp:lastModifiedBy>杜开君</cp:lastModifiedBy>
  <dcterms:created xsi:type="dcterms:W3CDTF">2014-07-29T08:23:38Z</dcterms:created>
  <dcterms:modified xsi:type="dcterms:W3CDTF">2014-09-20T15:06:36Z</dcterms:modified>
</cp:coreProperties>
</file>