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hidePivotFieldList="1" defaultThemeVersion="124226"/>
  <bookViews>
    <workbookView xWindow="240" yWindow="30" windowWidth="22800" windowHeight="18000"/>
  </bookViews>
  <sheets>
    <sheet name="Data" sheetId="1" r:id="rId1"/>
    <sheet name="Summary" sheetId="4" r:id="rId2"/>
  </sheets>
  <definedNames>
    <definedName name="_xlnm._FilterDatabase" localSheetId="0" hidden="1">Data!$K$1:$O$177</definedName>
  </definedNames>
  <calcPr calcId="124519"/>
  <pivotCaches>
    <pivotCache cacheId="10" r:id="rId3"/>
  </pivotCaches>
</workbook>
</file>

<file path=xl/calcChain.xml><?xml version="1.0" encoding="utf-8"?>
<calcChain xmlns="http://schemas.openxmlformats.org/spreadsheetml/2006/main">
  <c r="K65" i="1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K83" i="4"/>
  <c r="K84"/>
  <c r="K85"/>
  <c r="K86"/>
  <c r="K87"/>
  <c r="K88"/>
  <c r="K89"/>
  <c r="K90"/>
  <c r="K91"/>
  <c r="K92"/>
  <c r="K93"/>
  <c r="K94"/>
  <c r="K95"/>
  <c r="K96"/>
  <c r="K97"/>
  <c r="K98"/>
  <c r="K99"/>
  <c r="B4" i="1" l="1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3"/>
  <c r="K77" i="4"/>
  <c r="K78"/>
  <c r="K79"/>
  <c r="K80"/>
  <c r="K81"/>
  <c r="K82"/>
  <c r="K73"/>
  <c r="K74"/>
  <c r="K75"/>
  <c r="K76"/>
  <c r="K68"/>
  <c r="K69"/>
  <c r="K70"/>
  <c r="K71"/>
  <c r="K72"/>
  <c r="K59" l="1"/>
  <c r="K60"/>
  <c r="K61"/>
  <c r="K62"/>
  <c r="K63"/>
  <c r="K64"/>
  <c r="K65"/>
  <c r="K66"/>
  <c r="K67"/>
  <c r="K49" l="1"/>
  <c r="K50"/>
  <c r="K51"/>
  <c r="K52"/>
  <c r="K53"/>
  <c r="K54"/>
  <c r="K55"/>
  <c r="K56"/>
  <c r="K57"/>
  <c r="K58"/>
  <c r="K48"/>
  <c r="B115" i="1"/>
  <c r="C115"/>
  <c r="E115" s="1"/>
  <c r="K114" s="1"/>
  <c r="D115"/>
  <c r="F115" s="1"/>
  <c r="H115"/>
  <c r="B116"/>
  <c r="H116" s="1"/>
  <c r="C116"/>
  <c r="E116" s="1"/>
  <c r="K115" s="1"/>
  <c r="N115" s="1"/>
  <c r="D116"/>
  <c r="F116" s="1"/>
  <c r="B117"/>
  <c r="C117"/>
  <c r="D117"/>
  <c r="F117" s="1"/>
  <c r="E117"/>
  <c r="K116" s="1"/>
  <c r="N116" s="1"/>
  <c r="H117"/>
  <c r="B118"/>
  <c r="H118" s="1"/>
  <c r="C118"/>
  <c r="E118" s="1"/>
  <c r="K117" s="1"/>
  <c r="N117" s="1"/>
  <c r="D118"/>
  <c r="F118" s="1"/>
  <c r="G118" s="1"/>
  <c r="B119"/>
  <c r="C119"/>
  <c r="E119" s="1"/>
  <c r="K118" s="1"/>
  <c r="N118" s="1"/>
  <c r="D119"/>
  <c r="F119" s="1"/>
  <c r="H119"/>
  <c r="B120"/>
  <c r="H120" s="1"/>
  <c r="C120"/>
  <c r="E120" s="1"/>
  <c r="K119" s="1"/>
  <c r="N119" s="1"/>
  <c r="D120"/>
  <c r="F120" s="1"/>
  <c r="G120" s="1"/>
  <c r="B121"/>
  <c r="C121"/>
  <c r="E121" s="1"/>
  <c r="K120" s="1"/>
  <c r="N120" s="1"/>
  <c r="D121"/>
  <c r="F121" s="1"/>
  <c r="H121"/>
  <c r="B122"/>
  <c r="H122" s="1"/>
  <c r="C122"/>
  <c r="E122" s="1"/>
  <c r="K121" s="1"/>
  <c r="N121" s="1"/>
  <c r="D122"/>
  <c r="F122" s="1"/>
  <c r="G122" s="1"/>
  <c r="B123"/>
  <c r="C123"/>
  <c r="E123" s="1"/>
  <c r="K122" s="1"/>
  <c r="N122" s="1"/>
  <c r="D123"/>
  <c r="F123" s="1"/>
  <c r="H123"/>
  <c r="B124"/>
  <c r="H124" s="1"/>
  <c r="C124"/>
  <c r="E124" s="1"/>
  <c r="K123" s="1"/>
  <c r="N123" s="1"/>
  <c r="D124"/>
  <c r="F124" s="1"/>
  <c r="G124" s="1"/>
  <c r="B125"/>
  <c r="C125"/>
  <c r="E125" s="1"/>
  <c r="K124" s="1"/>
  <c r="N124" s="1"/>
  <c r="D125"/>
  <c r="F125" s="1"/>
  <c r="H125"/>
  <c r="B126"/>
  <c r="H126" s="1"/>
  <c r="C126"/>
  <c r="E126" s="1"/>
  <c r="K125" s="1"/>
  <c r="N125" s="1"/>
  <c r="D126"/>
  <c r="F126" s="1"/>
  <c r="G126" s="1"/>
  <c r="B127"/>
  <c r="C127"/>
  <c r="E127" s="1"/>
  <c r="K126" s="1"/>
  <c r="N126" s="1"/>
  <c r="D127"/>
  <c r="F127" s="1"/>
  <c r="H127"/>
  <c r="B128"/>
  <c r="H128" s="1"/>
  <c r="C128"/>
  <c r="E128" s="1"/>
  <c r="K127" s="1"/>
  <c r="N127" s="1"/>
  <c r="D128"/>
  <c r="F128" s="1"/>
  <c r="G128" s="1"/>
  <c r="B129"/>
  <c r="C129"/>
  <c r="E129" s="1"/>
  <c r="K128" s="1"/>
  <c r="N128" s="1"/>
  <c r="D129"/>
  <c r="F129" s="1"/>
  <c r="H129"/>
  <c r="B130"/>
  <c r="H130" s="1"/>
  <c r="C130"/>
  <c r="E130" s="1"/>
  <c r="K129" s="1"/>
  <c r="N129" s="1"/>
  <c r="D130"/>
  <c r="F130"/>
  <c r="G130" s="1"/>
  <c r="K130"/>
  <c r="N130" s="1"/>
  <c r="B131"/>
  <c r="C131"/>
  <c r="D131"/>
  <c r="F131" s="1"/>
  <c r="E131"/>
  <c r="H131"/>
  <c r="B132"/>
  <c r="H132" s="1"/>
  <c r="C132"/>
  <c r="E132" s="1"/>
  <c r="K131" s="1"/>
  <c r="N131" s="1"/>
  <c r="D132"/>
  <c r="F132"/>
  <c r="G132" s="1"/>
  <c r="K132"/>
  <c r="N132" s="1"/>
  <c r="B133"/>
  <c r="C133"/>
  <c r="D133"/>
  <c r="F133" s="1"/>
  <c r="E133"/>
  <c r="H133"/>
  <c r="B134"/>
  <c r="H134" s="1"/>
  <c r="C134"/>
  <c r="E134" s="1"/>
  <c r="K133" s="1"/>
  <c r="N133" s="1"/>
  <c r="D134"/>
  <c r="F134"/>
  <c r="G134" s="1"/>
  <c r="K134"/>
  <c r="N134" s="1"/>
  <c r="B135"/>
  <c r="C135"/>
  <c r="D135"/>
  <c r="F135" s="1"/>
  <c r="E135"/>
  <c r="H135"/>
  <c r="B136"/>
  <c r="H136" s="1"/>
  <c r="C136"/>
  <c r="E136" s="1"/>
  <c r="K135" s="1"/>
  <c r="N135" s="1"/>
  <c r="D136"/>
  <c r="F136"/>
  <c r="G136" s="1"/>
  <c r="K136"/>
  <c r="N136" s="1"/>
  <c r="B137"/>
  <c r="C137"/>
  <c r="D137"/>
  <c r="F137" s="1"/>
  <c r="E137"/>
  <c r="H137"/>
  <c r="B138"/>
  <c r="H138" s="1"/>
  <c r="C138"/>
  <c r="E138" s="1"/>
  <c r="K137" s="1"/>
  <c r="N137" s="1"/>
  <c r="D138"/>
  <c r="F138"/>
  <c r="G138" s="1"/>
  <c r="K138"/>
  <c r="N138" s="1"/>
  <c r="B139"/>
  <c r="C139"/>
  <c r="D139"/>
  <c r="F139" s="1"/>
  <c r="E139"/>
  <c r="H139"/>
  <c r="B140"/>
  <c r="H140" s="1"/>
  <c r="C140"/>
  <c r="E140" s="1"/>
  <c r="K139" s="1"/>
  <c r="N139" s="1"/>
  <c r="D140"/>
  <c r="F140"/>
  <c r="G140" s="1"/>
  <c r="K140"/>
  <c r="N140" s="1"/>
  <c r="B141"/>
  <c r="C141"/>
  <c r="D141"/>
  <c r="F141" s="1"/>
  <c r="E141"/>
  <c r="H141"/>
  <c r="B142"/>
  <c r="H142" s="1"/>
  <c r="C142"/>
  <c r="E142" s="1"/>
  <c r="K141" s="1"/>
  <c r="N141" s="1"/>
  <c r="D142"/>
  <c r="F142"/>
  <c r="G142" s="1"/>
  <c r="K142"/>
  <c r="N142" s="1"/>
  <c r="B143"/>
  <c r="C143"/>
  <c r="D143"/>
  <c r="F143" s="1"/>
  <c r="E143"/>
  <c r="H143"/>
  <c r="B144"/>
  <c r="H144" s="1"/>
  <c r="C144"/>
  <c r="E144" s="1"/>
  <c r="K143" s="1"/>
  <c r="N143" s="1"/>
  <c r="D144"/>
  <c r="F144"/>
  <c r="G144" s="1"/>
  <c r="K144"/>
  <c r="N144" s="1"/>
  <c r="B145"/>
  <c r="C145"/>
  <c r="D145"/>
  <c r="F145" s="1"/>
  <c r="E145"/>
  <c r="H145"/>
  <c r="B146"/>
  <c r="H146" s="1"/>
  <c r="C146"/>
  <c r="E146" s="1"/>
  <c r="K145" s="1"/>
  <c r="N145" s="1"/>
  <c r="D146"/>
  <c r="F146"/>
  <c r="G146" s="1"/>
  <c r="K146"/>
  <c r="N146" s="1"/>
  <c r="B147"/>
  <c r="C147"/>
  <c r="D147"/>
  <c r="F147" s="1"/>
  <c r="G147" s="1"/>
  <c r="E147"/>
  <c r="H147"/>
  <c r="N147"/>
  <c r="B148"/>
  <c r="H148" s="1"/>
  <c r="C148"/>
  <c r="D148"/>
  <c r="E148"/>
  <c r="F148"/>
  <c r="G148" s="1"/>
  <c r="N148"/>
  <c r="B149"/>
  <c r="H149" s="1"/>
  <c r="C149"/>
  <c r="E149" s="1"/>
  <c r="D149"/>
  <c r="F149"/>
  <c r="G149" s="1"/>
  <c r="N149"/>
  <c r="B150"/>
  <c r="C150"/>
  <c r="E150" s="1"/>
  <c r="D150"/>
  <c r="F150" s="1"/>
  <c r="G150" s="1"/>
  <c r="H150"/>
  <c r="N150"/>
  <c r="B151"/>
  <c r="C151"/>
  <c r="D151"/>
  <c r="F151" s="1"/>
  <c r="G151" s="1"/>
  <c r="E151"/>
  <c r="H151"/>
  <c r="N151"/>
  <c r="B152"/>
  <c r="H152" s="1"/>
  <c r="C152"/>
  <c r="D152"/>
  <c r="E152"/>
  <c r="F152"/>
  <c r="G152" s="1"/>
  <c r="N152"/>
  <c r="B153"/>
  <c r="H153" s="1"/>
  <c r="C153"/>
  <c r="E153" s="1"/>
  <c r="D153"/>
  <c r="F153"/>
  <c r="G153" s="1"/>
  <c r="N153"/>
  <c r="B154"/>
  <c r="C154"/>
  <c r="E154" s="1"/>
  <c r="D154"/>
  <c r="F154" s="1"/>
  <c r="G154" s="1"/>
  <c r="H154"/>
  <c r="N154"/>
  <c r="B155"/>
  <c r="C155"/>
  <c r="D155"/>
  <c r="F155" s="1"/>
  <c r="G155" s="1"/>
  <c r="E155"/>
  <c r="H155"/>
  <c r="N155"/>
  <c r="B156"/>
  <c r="H156" s="1"/>
  <c r="C156"/>
  <c r="D156"/>
  <c r="E156"/>
  <c r="F156"/>
  <c r="G156" s="1"/>
  <c r="N156"/>
  <c r="B157"/>
  <c r="H157" s="1"/>
  <c r="C157"/>
  <c r="E157" s="1"/>
  <c r="D157"/>
  <c r="F157"/>
  <c r="G157" s="1"/>
  <c r="N157"/>
  <c r="B158"/>
  <c r="C158"/>
  <c r="E158" s="1"/>
  <c r="D158"/>
  <c r="F158" s="1"/>
  <c r="G158" s="1"/>
  <c r="H158"/>
  <c r="N158"/>
  <c r="B159"/>
  <c r="C159"/>
  <c r="D159"/>
  <c r="F159" s="1"/>
  <c r="G159" s="1"/>
  <c r="E159"/>
  <c r="H159"/>
  <c r="N159"/>
  <c r="B160"/>
  <c r="H160" s="1"/>
  <c r="C160"/>
  <c r="D160"/>
  <c r="E160"/>
  <c r="F160"/>
  <c r="G160" s="1"/>
  <c r="N160"/>
  <c r="B161"/>
  <c r="H161" s="1"/>
  <c r="C161"/>
  <c r="E161" s="1"/>
  <c r="D161"/>
  <c r="F161"/>
  <c r="G161" s="1"/>
  <c r="N161"/>
  <c r="B162"/>
  <c r="C162"/>
  <c r="E162" s="1"/>
  <c r="D162"/>
  <c r="F162" s="1"/>
  <c r="G162" s="1"/>
  <c r="H162"/>
  <c r="N162"/>
  <c r="B163"/>
  <c r="C163"/>
  <c r="D163"/>
  <c r="F163" s="1"/>
  <c r="G163" s="1"/>
  <c r="E163"/>
  <c r="H163"/>
  <c r="N163"/>
  <c r="B164"/>
  <c r="H164" s="1"/>
  <c r="C164"/>
  <c r="D164"/>
  <c r="E164"/>
  <c r="F164"/>
  <c r="G164" s="1"/>
  <c r="N164"/>
  <c r="B165"/>
  <c r="H165" s="1"/>
  <c r="C165"/>
  <c r="E165" s="1"/>
  <c r="D165"/>
  <c r="F165"/>
  <c r="G165" s="1"/>
  <c r="N165"/>
  <c r="B166"/>
  <c r="C166"/>
  <c r="E166" s="1"/>
  <c r="D166"/>
  <c r="F166" s="1"/>
  <c r="G166" s="1"/>
  <c r="H166"/>
  <c r="N166"/>
  <c r="B167"/>
  <c r="C167"/>
  <c r="D167"/>
  <c r="F167" s="1"/>
  <c r="G167" s="1"/>
  <c r="E167"/>
  <c r="H167"/>
  <c r="N167"/>
  <c r="B168"/>
  <c r="H168" s="1"/>
  <c r="C168"/>
  <c r="D168"/>
  <c r="E168"/>
  <c r="F168"/>
  <c r="G168" s="1"/>
  <c r="N168"/>
  <c r="B169"/>
  <c r="H169" s="1"/>
  <c r="C169"/>
  <c r="E169" s="1"/>
  <c r="D169"/>
  <c r="F169"/>
  <c r="G169" s="1"/>
  <c r="N169"/>
  <c r="B170"/>
  <c r="C170"/>
  <c r="E170" s="1"/>
  <c r="D170"/>
  <c r="F170" s="1"/>
  <c r="G170" s="1"/>
  <c r="H170"/>
  <c r="N170"/>
  <c r="B171"/>
  <c r="C171"/>
  <c r="D171"/>
  <c r="F171" s="1"/>
  <c r="G171" s="1"/>
  <c r="E171"/>
  <c r="H171"/>
  <c r="N171"/>
  <c r="B2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C74"/>
  <c r="E74" s="1"/>
  <c r="D74"/>
  <c r="F74" s="1"/>
  <c r="C75"/>
  <c r="E75" s="1"/>
  <c r="D75"/>
  <c r="F75" s="1"/>
  <c r="C76"/>
  <c r="E76" s="1"/>
  <c r="D76"/>
  <c r="F76" s="1"/>
  <c r="R11"/>
  <c r="Q11"/>
  <c r="Q12" s="1"/>
  <c r="Q13" s="1"/>
  <c r="R10"/>
  <c r="Q7"/>
  <c r="S1"/>
  <c r="H74"/>
  <c r="D71"/>
  <c r="F71" s="1"/>
  <c r="C71"/>
  <c r="E71" s="1"/>
  <c r="C72"/>
  <c r="E72" s="1"/>
  <c r="D72"/>
  <c r="F72" s="1"/>
  <c r="C73"/>
  <c r="E73" s="1"/>
  <c r="D73"/>
  <c r="F73" s="1"/>
  <c r="H75"/>
  <c r="N172"/>
  <c r="N173"/>
  <c r="N174"/>
  <c r="N176"/>
  <c r="N177"/>
  <c r="S2" i="4"/>
  <c r="S3"/>
  <c r="T3" s="1"/>
  <c r="S4"/>
  <c r="S5"/>
  <c r="S6"/>
  <c r="S7"/>
  <c r="S8"/>
  <c r="S9"/>
  <c r="S10"/>
  <c r="S11"/>
  <c r="T11" s="1"/>
  <c r="S12"/>
  <c r="S13"/>
  <c r="S14"/>
  <c r="S15"/>
  <c r="S16"/>
  <c r="S17"/>
  <c r="S18"/>
  <c r="S19"/>
  <c r="T19" s="1"/>
  <c r="S20"/>
  <c r="S21"/>
  <c r="S22"/>
  <c r="S23"/>
  <c r="S24"/>
  <c r="S25"/>
  <c r="S26"/>
  <c r="S27"/>
  <c r="T27" s="1"/>
  <c r="S28"/>
  <c r="S29"/>
  <c r="S30"/>
  <c r="S31"/>
  <c r="S32"/>
  <c r="S33"/>
  <c r="S34"/>
  <c r="S35"/>
  <c r="T35" s="1"/>
  <c r="S36"/>
  <c r="S37"/>
  <c r="S38"/>
  <c r="S39"/>
  <c r="S40"/>
  <c r="S41"/>
  <c r="S42"/>
  <c r="S43"/>
  <c r="T43" s="1"/>
  <c r="S44"/>
  <c r="S45"/>
  <c r="S46"/>
  <c r="S47"/>
  <c r="T47" s="1"/>
  <c r="S48"/>
  <c r="S49"/>
  <c r="S50"/>
  <c r="S51"/>
  <c r="T51" s="1"/>
  <c r="S52"/>
  <c r="S53"/>
  <c r="S54"/>
  <c r="S55"/>
  <c r="T55" s="1"/>
  <c r="S56"/>
  <c r="S57"/>
  <c r="S58"/>
  <c r="S59"/>
  <c r="S60"/>
  <c r="S61"/>
  <c r="S62"/>
  <c r="S63"/>
  <c r="T63" s="1"/>
  <c r="S64"/>
  <c r="S65"/>
  <c r="S66"/>
  <c r="S67"/>
  <c r="S68"/>
  <c r="S69"/>
  <c r="S70"/>
  <c r="S71"/>
  <c r="T71" s="1"/>
  <c r="S72"/>
  <c r="S73"/>
  <c r="S74"/>
  <c r="S75"/>
  <c r="S76"/>
  <c r="S77"/>
  <c r="S78"/>
  <c r="S79"/>
  <c r="T79" s="1"/>
  <c r="S80"/>
  <c r="S81"/>
  <c r="S82"/>
  <c r="S83"/>
  <c r="T83" s="1"/>
  <c r="S84"/>
  <c r="S85"/>
  <c r="S86"/>
  <c r="S87"/>
  <c r="T87" s="1"/>
  <c r="S88"/>
  <c r="S89"/>
  <c r="S90"/>
  <c r="S91"/>
  <c r="T91" s="1"/>
  <c r="S92"/>
  <c r="S93"/>
  <c r="S94"/>
  <c r="S95"/>
  <c r="S96"/>
  <c r="S97"/>
  <c r="S98"/>
  <c r="S99"/>
  <c r="S100"/>
  <c r="S101"/>
  <c r="S102"/>
  <c r="S103"/>
  <c r="T103" s="1"/>
  <c r="S104"/>
  <c r="S105"/>
  <c r="S106"/>
  <c r="S107"/>
  <c r="T107" s="1"/>
  <c r="S108"/>
  <c r="S109"/>
  <c r="S110"/>
  <c r="S111"/>
  <c r="T111" s="1"/>
  <c r="S112"/>
  <c r="S113"/>
  <c r="T113" s="1"/>
  <c r="S114"/>
  <c r="S115"/>
  <c r="T115" s="1"/>
  <c r="S116"/>
  <c r="T116" s="1"/>
  <c r="S117"/>
  <c r="S118"/>
  <c r="S119"/>
  <c r="S120"/>
  <c r="S121"/>
  <c r="S122"/>
  <c r="S123"/>
  <c r="T123" s="1"/>
  <c r="S124"/>
  <c r="S1"/>
  <c r="T92"/>
  <c r="T100"/>
  <c r="T108"/>
  <c r="T119"/>
  <c r="T65"/>
  <c r="T4"/>
  <c r="T7"/>
  <c r="T8"/>
  <c r="T12"/>
  <c r="T15"/>
  <c r="T16"/>
  <c r="T20"/>
  <c r="T23"/>
  <c r="T24"/>
  <c r="T28"/>
  <c r="T31"/>
  <c r="T32"/>
  <c r="T36"/>
  <c r="T39"/>
  <c r="T40"/>
  <c r="T52"/>
  <c r="T56"/>
  <c r="T67"/>
  <c r="T68"/>
  <c r="T72"/>
  <c r="T75"/>
  <c r="T88"/>
  <c r="T99"/>
  <c r="T112"/>
  <c r="T120"/>
  <c r="T44"/>
  <c r="T48"/>
  <c r="T60"/>
  <c r="T64"/>
  <c r="T76"/>
  <c r="T84"/>
  <c r="T104"/>
  <c r="T124"/>
  <c r="T2"/>
  <c r="T66"/>
  <c r="T70"/>
  <c r="T74"/>
  <c r="T78"/>
  <c r="T82"/>
  <c r="T86"/>
  <c r="T90"/>
  <c r="T94"/>
  <c r="T98"/>
  <c r="T102"/>
  <c r="T106"/>
  <c r="T110"/>
  <c r="T114"/>
  <c r="T118"/>
  <c r="T122"/>
  <c r="O1"/>
  <c r="P2"/>
  <c r="P3"/>
  <c r="P4"/>
  <c r="P5"/>
  <c r="P6"/>
  <c r="P7"/>
  <c r="P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P44"/>
  <c r="P45"/>
  <c r="P46"/>
  <c r="P47"/>
  <c r="P48"/>
  <c r="P49"/>
  <c r="P50"/>
  <c r="P51"/>
  <c r="P52"/>
  <c r="P53"/>
  <c r="P54"/>
  <c r="P55"/>
  <c r="P56"/>
  <c r="P57"/>
  <c r="P58"/>
  <c r="P59"/>
  <c r="P60"/>
  <c r="P61"/>
  <c r="P62"/>
  <c r="P63"/>
  <c r="P64"/>
  <c r="P1"/>
  <c r="T1"/>
  <c r="T69"/>
  <c r="T73"/>
  <c r="T77"/>
  <c r="T80"/>
  <c r="T81"/>
  <c r="T85"/>
  <c r="T89"/>
  <c r="T93"/>
  <c r="T95"/>
  <c r="T96"/>
  <c r="T97"/>
  <c r="T101"/>
  <c r="T105"/>
  <c r="T109"/>
  <c r="T117"/>
  <c r="T121"/>
  <c r="T62"/>
  <c r="T61"/>
  <c r="T59"/>
  <c r="T58"/>
  <c r="T57"/>
  <c r="T54"/>
  <c r="T53"/>
  <c r="T50"/>
  <c r="T49"/>
  <c r="T46"/>
  <c r="T45"/>
  <c r="T42"/>
  <c r="T41"/>
  <c r="T38"/>
  <c r="T37"/>
  <c r="T34"/>
  <c r="T33"/>
  <c r="T30"/>
  <c r="T29"/>
  <c r="T26"/>
  <c r="T25"/>
  <c r="T22"/>
  <c r="T21"/>
  <c r="T18"/>
  <c r="T17"/>
  <c r="T14"/>
  <c r="T13"/>
  <c r="T10"/>
  <c r="T9"/>
  <c r="T6"/>
  <c r="T5"/>
  <c r="O4"/>
  <c r="O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3"/>
  <c r="O2"/>
  <c r="K15"/>
  <c r="I13"/>
  <c r="K14" s="1"/>
  <c r="K12"/>
  <c r="K13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11"/>
  <c r="K10"/>
  <c r="K9"/>
  <c r="K8"/>
  <c r="K7"/>
  <c r="K6"/>
  <c r="C3" i="1"/>
  <c r="E3" s="1"/>
  <c r="D3"/>
  <c r="F3" s="1"/>
  <c r="L3" s="1"/>
  <c r="M3" s="1"/>
  <c r="C4"/>
  <c r="E4" s="1"/>
  <c r="D4"/>
  <c r="F4" s="1"/>
  <c r="L4" s="1"/>
  <c r="C5"/>
  <c r="E5" s="1"/>
  <c r="D5"/>
  <c r="F5" s="1"/>
  <c r="L5" s="1"/>
  <c r="C6"/>
  <c r="E6" s="1"/>
  <c r="D6"/>
  <c r="F6" s="1"/>
  <c r="C7"/>
  <c r="E7" s="1"/>
  <c r="D7"/>
  <c r="F7" s="1"/>
  <c r="C8"/>
  <c r="E8" s="1"/>
  <c r="D8"/>
  <c r="F8" s="1"/>
  <c r="L8" s="1"/>
  <c r="C9"/>
  <c r="E9" s="1"/>
  <c r="D9"/>
  <c r="F9" s="1"/>
  <c r="L9" s="1"/>
  <c r="C10"/>
  <c r="E10" s="1"/>
  <c r="D10"/>
  <c r="F10" s="1"/>
  <c r="C11"/>
  <c r="E11" s="1"/>
  <c r="D11"/>
  <c r="F11" s="1"/>
  <c r="C12"/>
  <c r="E12" s="1"/>
  <c r="D12"/>
  <c r="F12" s="1"/>
  <c r="L12" s="1"/>
  <c r="C13"/>
  <c r="E13" s="1"/>
  <c r="D13"/>
  <c r="F13" s="1"/>
  <c r="L13" s="1"/>
  <c r="C14"/>
  <c r="E14" s="1"/>
  <c r="D14"/>
  <c r="F14" s="1"/>
  <c r="C15"/>
  <c r="E15" s="1"/>
  <c r="D15"/>
  <c r="F15" s="1"/>
  <c r="C16"/>
  <c r="E16" s="1"/>
  <c r="D16"/>
  <c r="F16" s="1"/>
  <c r="L16" s="1"/>
  <c r="C17"/>
  <c r="E17" s="1"/>
  <c r="D17"/>
  <c r="F17" s="1"/>
  <c r="L17" s="1"/>
  <c r="C18"/>
  <c r="E18" s="1"/>
  <c r="D18"/>
  <c r="F18" s="1"/>
  <c r="C19"/>
  <c r="E19" s="1"/>
  <c r="D19"/>
  <c r="F19" s="1"/>
  <c r="C20"/>
  <c r="E20" s="1"/>
  <c r="D20"/>
  <c r="F20" s="1"/>
  <c r="L20" s="1"/>
  <c r="C21"/>
  <c r="E21" s="1"/>
  <c r="D21"/>
  <c r="F21" s="1"/>
  <c r="L21" s="1"/>
  <c r="C22"/>
  <c r="E22" s="1"/>
  <c r="D22"/>
  <c r="F22" s="1"/>
  <c r="C23"/>
  <c r="E23" s="1"/>
  <c r="D23"/>
  <c r="F23" s="1"/>
  <c r="C24"/>
  <c r="E24" s="1"/>
  <c r="D24"/>
  <c r="F24" s="1"/>
  <c r="L24" s="1"/>
  <c r="C25"/>
  <c r="E25" s="1"/>
  <c r="D25"/>
  <c r="F25" s="1"/>
  <c r="L25" s="1"/>
  <c r="C26"/>
  <c r="E26" s="1"/>
  <c r="D26"/>
  <c r="F26" s="1"/>
  <c r="C27"/>
  <c r="E27" s="1"/>
  <c r="D27"/>
  <c r="F27" s="1"/>
  <c r="C28"/>
  <c r="E28" s="1"/>
  <c r="D28"/>
  <c r="F28" s="1"/>
  <c r="L28" s="1"/>
  <c r="C29"/>
  <c r="E29" s="1"/>
  <c r="D29"/>
  <c r="F29" s="1"/>
  <c r="L29" s="1"/>
  <c r="C30"/>
  <c r="E30" s="1"/>
  <c r="D30"/>
  <c r="F30" s="1"/>
  <c r="C31"/>
  <c r="E31" s="1"/>
  <c r="D31"/>
  <c r="F31" s="1"/>
  <c r="C32"/>
  <c r="E32" s="1"/>
  <c r="D32"/>
  <c r="F32" s="1"/>
  <c r="L32" s="1"/>
  <c r="C33"/>
  <c r="E33" s="1"/>
  <c r="D33"/>
  <c r="F33" s="1"/>
  <c r="L33" s="1"/>
  <c r="C34"/>
  <c r="E34" s="1"/>
  <c r="D34"/>
  <c r="F34" s="1"/>
  <c r="C35"/>
  <c r="E35" s="1"/>
  <c r="D35"/>
  <c r="F35" s="1"/>
  <c r="C36"/>
  <c r="E36" s="1"/>
  <c r="D36"/>
  <c r="F36" s="1"/>
  <c r="L36" s="1"/>
  <c r="C37"/>
  <c r="E37" s="1"/>
  <c r="D37"/>
  <c r="F37" s="1"/>
  <c r="L37" s="1"/>
  <c r="C38"/>
  <c r="E38" s="1"/>
  <c r="D38"/>
  <c r="F38" s="1"/>
  <c r="C39"/>
  <c r="E39" s="1"/>
  <c r="D39"/>
  <c r="F39" s="1"/>
  <c r="C40"/>
  <c r="E40" s="1"/>
  <c r="D40"/>
  <c r="F40" s="1"/>
  <c r="L40" s="1"/>
  <c r="C41"/>
  <c r="E41" s="1"/>
  <c r="D41"/>
  <c r="F41" s="1"/>
  <c r="L41" s="1"/>
  <c r="C42"/>
  <c r="E42" s="1"/>
  <c r="D42"/>
  <c r="F42" s="1"/>
  <c r="C43"/>
  <c r="E43" s="1"/>
  <c r="D43"/>
  <c r="F43" s="1"/>
  <c r="C44"/>
  <c r="E44" s="1"/>
  <c r="D44"/>
  <c r="F44" s="1"/>
  <c r="L44" s="1"/>
  <c r="C45"/>
  <c r="E45" s="1"/>
  <c r="D45"/>
  <c r="F45" s="1"/>
  <c r="L45" s="1"/>
  <c r="C46"/>
  <c r="E46" s="1"/>
  <c r="D46"/>
  <c r="F46" s="1"/>
  <c r="C47"/>
  <c r="E47" s="1"/>
  <c r="D47"/>
  <c r="F47" s="1"/>
  <c r="C48"/>
  <c r="E48" s="1"/>
  <c r="D48"/>
  <c r="F48" s="1"/>
  <c r="L48" s="1"/>
  <c r="C49"/>
  <c r="E49" s="1"/>
  <c r="D49"/>
  <c r="F49" s="1"/>
  <c r="L49" s="1"/>
  <c r="C50"/>
  <c r="E50" s="1"/>
  <c r="D50"/>
  <c r="F50" s="1"/>
  <c r="C51"/>
  <c r="E51" s="1"/>
  <c r="D51"/>
  <c r="F51" s="1"/>
  <c r="C52"/>
  <c r="E52" s="1"/>
  <c r="D52"/>
  <c r="F52" s="1"/>
  <c r="L52" s="1"/>
  <c r="C53"/>
  <c r="E53" s="1"/>
  <c r="D53"/>
  <c r="F53" s="1"/>
  <c r="L53" s="1"/>
  <c r="C54"/>
  <c r="E54" s="1"/>
  <c r="D54"/>
  <c r="F54" s="1"/>
  <c r="C55"/>
  <c r="E55" s="1"/>
  <c r="D55"/>
  <c r="F55" s="1"/>
  <c r="C56"/>
  <c r="E56" s="1"/>
  <c r="D56"/>
  <c r="F56" s="1"/>
  <c r="L56" s="1"/>
  <c r="C57"/>
  <c r="E57" s="1"/>
  <c r="D57"/>
  <c r="F57" s="1"/>
  <c r="L57" s="1"/>
  <c r="C58"/>
  <c r="E58" s="1"/>
  <c r="D58"/>
  <c r="F58" s="1"/>
  <c r="C59"/>
  <c r="E59" s="1"/>
  <c r="D59"/>
  <c r="F59" s="1"/>
  <c r="C60"/>
  <c r="E60" s="1"/>
  <c r="D60"/>
  <c r="F60" s="1"/>
  <c r="L60" s="1"/>
  <c r="C61"/>
  <c r="E61" s="1"/>
  <c r="D61"/>
  <c r="F61" s="1"/>
  <c r="L61" s="1"/>
  <c r="C62"/>
  <c r="E62" s="1"/>
  <c r="D62"/>
  <c r="F62" s="1"/>
  <c r="C63"/>
  <c r="E63" s="1"/>
  <c r="D63"/>
  <c r="F63" s="1"/>
  <c r="C64"/>
  <c r="E64" s="1"/>
  <c r="D64"/>
  <c r="F64" s="1"/>
  <c r="L64" s="1"/>
  <c r="C65"/>
  <c r="E65" s="1"/>
  <c r="D65"/>
  <c r="F65" s="1"/>
  <c r="C66"/>
  <c r="E66" s="1"/>
  <c r="D66"/>
  <c r="F66" s="1"/>
  <c r="C67"/>
  <c r="E67" s="1"/>
  <c r="D67"/>
  <c r="F67" s="1"/>
  <c r="C68"/>
  <c r="E68" s="1"/>
  <c r="D68"/>
  <c r="F68" s="1"/>
  <c r="L68" s="1"/>
  <c r="C69"/>
  <c r="E69" s="1"/>
  <c r="D69"/>
  <c r="F69" s="1"/>
  <c r="L69" s="1"/>
  <c r="C70"/>
  <c r="E70" s="1"/>
  <c r="D70"/>
  <c r="F70" s="1"/>
  <c r="C77"/>
  <c r="E77" s="1"/>
  <c r="D77"/>
  <c r="F77" s="1"/>
  <c r="L77" s="1"/>
  <c r="C78"/>
  <c r="E78" s="1"/>
  <c r="D78"/>
  <c r="F78" s="1"/>
  <c r="C79"/>
  <c r="E79" s="1"/>
  <c r="D79"/>
  <c r="F79" s="1"/>
  <c r="L79" s="1"/>
  <c r="C80"/>
  <c r="E80" s="1"/>
  <c r="D80"/>
  <c r="F80" s="1"/>
  <c r="C81"/>
  <c r="E81" s="1"/>
  <c r="D81"/>
  <c r="F81" s="1"/>
  <c r="C82"/>
  <c r="E82" s="1"/>
  <c r="D82"/>
  <c r="F82" s="1"/>
  <c r="C83"/>
  <c r="E83" s="1"/>
  <c r="D83"/>
  <c r="F83" s="1"/>
  <c r="C84"/>
  <c r="E84" s="1"/>
  <c r="D84"/>
  <c r="F84" s="1"/>
  <c r="C85"/>
  <c r="E85" s="1"/>
  <c r="D85"/>
  <c r="F85" s="1"/>
  <c r="L85" s="1"/>
  <c r="C86"/>
  <c r="E86" s="1"/>
  <c r="D86"/>
  <c r="F86" s="1"/>
  <c r="C87"/>
  <c r="E87" s="1"/>
  <c r="D87"/>
  <c r="F87" s="1"/>
  <c r="L87" s="1"/>
  <c r="C88"/>
  <c r="E88" s="1"/>
  <c r="D88"/>
  <c r="F88" s="1"/>
  <c r="C89"/>
  <c r="E89" s="1"/>
  <c r="D89"/>
  <c r="F89" s="1"/>
  <c r="L89" s="1"/>
  <c r="C90"/>
  <c r="E90" s="1"/>
  <c r="D90"/>
  <c r="F90" s="1"/>
  <c r="C91"/>
  <c r="E91" s="1"/>
  <c r="D91"/>
  <c r="F91" s="1"/>
  <c r="L91" s="1"/>
  <c r="C92"/>
  <c r="E92" s="1"/>
  <c r="D92"/>
  <c r="F92" s="1"/>
  <c r="C93"/>
  <c r="E93" s="1"/>
  <c r="D93"/>
  <c r="F93" s="1"/>
  <c r="L93" s="1"/>
  <c r="C94"/>
  <c r="E94" s="1"/>
  <c r="D94"/>
  <c r="F94" s="1"/>
  <c r="C95"/>
  <c r="E95" s="1"/>
  <c r="D95"/>
  <c r="F95" s="1"/>
  <c r="L95" s="1"/>
  <c r="C96"/>
  <c r="E96" s="1"/>
  <c r="D96"/>
  <c r="F96" s="1"/>
  <c r="C97"/>
  <c r="E97" s="1"/>
  <c r="D97"/>
  <c r="F97" s="1"/>
  <c r="C98"/>
  <c r="E98" s="1"/>
  <c r="D98"/>
  <c r="F98" s="1"/>
  <c r="C99"/>
  <c r="E99" s="1"/>
  <c r="D99"/>
  <c r="F99" s="1"/>
  <c r="C100"/>
  <c r="E100" s="1"/>
  <c r="D100"/>
  <c r="F100" s="1"/>
  <c r="C101"/>
  <c r="E101" s="1"/>
  <c r="D101"/>
  <c r="F101" s="1"/>
  <c r="L101" s="1"/>
  <c r="C102"/>
  <c r="E102" s="1"/>
  <c r="D102"/>
  <c r="F102" s="1"/>
  <c r="C103"/>
  <c r="E103" s="1"/>
  <c r="D103"/>
  <c r="F103" s="1"/>
  <c r="L103" s="1"/>
  <c r="C104"/>
  <c r="E104" s="1"/>
  <c r="D104"/>
  <c r="F104" s="1"/>
  <c r="C105"/>
  <c r="E105" s="1"/>
  <c r="D105"/>
  <c r="F105" s="1"/>
  <c r="L105" s="1"/>
  <c r="C106"/>
  <c r="E106" s="1"/>
  <c r="D106"/>
  <c r="F106" s="1"/>
  <c r="G106" s="1"/>
  <c r="C107"/>
  <c r="E107" s="1"/>
  <c r="K106" s="1"/>
  <c r="D107"/>
  <c r="F107" s="1"/>
  <c r="L107" s="1"/>
  <c r="C108"/>
  <c r="E108" s="1"/>
  <c r="K107" s="1"/>
  <c r="D108"/>
  <c r="F108" s="1"/>
  <c r="G108" s="1"/>
  <c r="C109"/>
  <c r="E109" s="1"/>
  <c r="D109"/>
  <c r="F109" s="1"/>
  <c r="L109" s="1"/>
  <c r="C110"/>
  <c r="E110" s="1"/>
  <c r="D110"/>
  <c r="F110" s="1"/>
  <c r="G110" s="1"/>
  <c r="C111"/>
  <c r="E111" s="1"/>
  <c r="K110" s="1"/>
  <c r="D111"/>
  <c r="F111" s="1"/>
  <c r="L111" s="1"/>
  <c r="C112"/>
  <c r="E112" s="1"/>
  <c r="K111" s="1"/>
  <c r="D112"/>
  <c r="F112" s="1"/>
  <c r="G112" s="1"/>
  <c r="C113"/>
  <c r="E113" s="1"/>
  <c r="K112" s="1"/>
  <c r="D113"/>
  <c r="F113" s="1"/>
  <c r="G113" s="1"/>
  <c r="C114"/>
  <c r="E114" s="1"/>
  <c r="D114"/>
  <c r="F114" s="1"/>
  <c r="G114" s="1"/>
  <c r="C172"/>
  <c r="E172" s="1"/>
  <c r="D172"/>
  <c r="F172" s="1"/>
  <c r="G172" s="1"/>
  <c r="C173"/>
  <c r="E173" s="1"/>
  <c r="D173"/>
  <c r="F173" s="1"/>
  <c r="G173" s="1"/>
  <c r="D2"/>
  <c r="F2" s="1"/>
  <c r="C2"/>
  <c r="E2" s="1"/>
  <c r="H174"/>
  <c r="H45"/>
  <c r="H46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B105"/>
  <c r="H105" s="1"/>
  <c r="B106"/>
  <c r="H106" s="1"/>
  <c r="B107"/>
  <c r="H107" s="1"/>
  <c r="B108"/>
  <c r="H108" s="1"/>
  <c r="B109"/>
  <c r="H109" s="1"/>
  <c r="B110"/>
  <c r="H110" s="1"/>
  <c r="B111"/>
  <c r="H111" s="1"/>
  <c r="B112"/>
  <c r="H112" s="1"/>
  <c r="B113"/>
  <c r="H113" s="1"/>
  <c r="B114"/>
  <c r="H114" s="1"/>
  <c r="B172"/>
  <c r="H172" s="1"/>
  <c r="B173"/>
  <c r="H173" s="1"/>
  <c r="I2"/>
  <c r="I3" s="1"/>
  <c r="I4" s="1"/>
  <c r="I5" s="1"/>
  <c r="I6" s="1"/>
  <c r="I7" s="1"/>
  <c r="I8" s="1"/>
  <c r="I9" s="1"/>
  <c r="I10" s="1"/>
  <c r="I11" s="1"/>
  <c r="I12" s="1"/>
  <c r="I13" s="1"/>
  <c r="I14" s="1"/>
  <c r="I15" s="1"/>
  <c r="I16" s="1"/>
  <c r="I17" s="1"/>
  <c r="I18" s="1"/>
  <c r="I19" s="1"/>
  <c r="I20" s="1"/>
  <c r="I21" s="1"/>
  <c r="I22" s="1"/>
  <c r="I23" s="1"/>
  <c r="I24" s="1"/>
  <c r="I25" s="1"/>
  <c r="I26" s="1"/>
  <c r="I27" s="1"/>
  <c r="I28" s="1"/>
  <c r="I29" s="1"/>
  <c r="I30" s="1"/>
  <c r="I31" s="1"/>
  <c r="I32" s="1"/>
  <c r="I33" s="1"/>
  <c r="I34" s="1"/>
  <c r="I35" s="1"/>
  <c r="I36" s="1"/>
  <c r="I37" s="1"/>
  <c r="I38" s="1"/>
  <c r="I39" s="1"/>
  <c r="I40" s="1"/>
  <c r="I41" s="1"/>
  <c r="I42" s="1"/>
  <c r="I43" s="1"/>
  <c r="I44" s="1"/>
  <c r="I45" s="1"/>
  <c r="I46" s="1"/>
  <c r="I47" s="1"/>
  <c r="I48" s="1"/>
  <c r="I49" s="1"/>
  <c r="I50" s="1"/>
  <c r="I51" s="1"/>
  <c r="I52" s="1"/>
  <c r="I53" s="1"/>
  <c r="I54" s="1"/>
  <c r="I55" s="1"/>
  <c r="I56" s="1"/>
  <c r="I57" s="1"/>
  <c r="I58" s="1"/>
  <c r="I59" s="1"/>
  <c r="I60" s="1"/>
  <c r="I61" s="1"/>
  <c r="K104" l="1"/>
  <c r="N104" s="1"/>
  <c r="K90"/>
  <c r="N90" s="1"/>
  <c r="G104"/>
  <c r="G99"/>
  <c r="G97"/>
  <c r="K103"/>
  <c r="N103" s="1"/>
  <c r="K100"/>
  <c r="N100" s="1"/>
  <c r="K99"/>
  <c r="G102"/>
  <c r="G100"/>
  <c r="K98"/>
  <c r="N98" s="1"/>
  <c r="L116"/>
  <c r="M116" s="1"/>
  <c r="G116"/>
  <c r="L118"/>
  <c r="M118" s="1"/>
  <c r="K95"/>
  <c r="N95" s="1"/>
  <c r="G98"/>
  <c r="K96"/>
  <c r="N96" s="1"/>
  <c r="G96"/>
  <c r="G94"/>
  <c r="K94"/>
  <c r="N94" s="1"/>
  <c r="K92"/>
  <c r="N92" s="1"/>
  <c r="G92"/>
  <c r="K91"/>
  <c r="N91" s="1"/>
  <c r="G90"/>
  <c r="H2"/>
  <c r="K88"/>
  <c r="N88" s="1"/>
  <c r="K87"/>
  <c r="N87" s="1"/>
  <c r="G88"/>
  <c r="G67"/>
  <c r="G86"/>
  <c r="L65"/>
  <c r="M65" s="1"/>
  <c r="G65"/>
  <c r="G66"/>
  <c r="G84"/>
  <c r="G82"/>
  <c r="G80"/>
  <c r="K82"/>
  <c r="N82" s="1"/>
  <c r="K80"/>
  <c r="N80" s="1"/>
  <c r="G83"/>
  <c r="G81"/>
  <c r="K83"/>
  <c r="N83" s="1"/>
  <c r="K79"/>
  <c r="N79" s="1"/>
  <c r="K75"/>
  <c r="N75" s="1"/>
  <c r="K76"/>
  <c r="N76" s="1"/>
  <c r="G78"/>
  <c r="K78"/>
  <c r="N78" s="1"/>
  <c r="G117"/>
  <c r="L117"/>
  <c r="M117" s="1"/>
  <c r="G143"/>
  <c r="L143"/>
  <c r="M143" s="1"/>
  <c r="G139"/>
  <c r="L139"/>
  <c r="M139" s="1"/>
  <c r="G135"/>
  <c r="L135"/>
  <c r="M135" s="1"/>
  <c r="G131"/>
  <c r="L131"/>
  <c r="M131" s="1"/>
  <c r="G127"/>
  <c r="L127"/>
  <c r="M127" s="1"/>
  <c r="G123"/>
  <c r="L123"/>
  <c r="M123" s="1"/>
  <c r="G115"/>
  <c r="L115"/>
  <c r="M115" s="1"/>
  <c r="G145"/>
  <c r="L145"/>
  <c r="M145" s="1"/>
  <c r="G141"/>
  <c r="L141"/>
  <c r="M141" s="1"/>
  <c r="G137"/>
  <c r="L137"/>
  <c r="M137" s="1"/>
  <c r="G133"/>
  <c r="L133"/>
  <c r="M133" s="1"/>
  <c r="G129"/>
  <c r="L129"/>
  <c r="M129" s="1"/>
  <c r="G125"/>
  <c r="L125"/>
  <c r="M125" s="1"/>
  <c r="G119"/>
  <c r="L119"/>
  <c r="M119" s="1"/>
  <c r="G121"/>
  <c r="L121"/>
  <c r="M121" s="1"/>
  <c r="L146"/>
  <c r="M146" s="1"/>
  <c r="L144"/>
  <c r="M144" s="1"/>
  <c r="L142"/>
  <c r="M142" s="1"/>
  <c r="L140"/>
  <c r="M140" s="1"/>
  <c r="L138"/>
  <c r="M138" s="1"/>
  <c r="L136"/>
  <c r="M136" s="1"/>
  <c r="L134"/>
  <c r="M134" s="1"/>
  <c r="L132"/>
  <c r="M132" s="1"/>
  <c r="L130"/>
  <c r="M130" s="1"/>
  <c r="L128"/>
  <c r="M128" s="1"/>
  <c r="L126"/>
  <c r="M126" s="1"/>
  <c r="L124"/>
  <c r="M124" s="1"/>
  <c r="L122"/>
  <c r="M122" s="1"/>
  <c r="L120"/>
  <c r="M120" s="1"/>
  <c r="Q14"/>
  <c r="R13"/>
  <c r="R12"/>
  <c r="G76"/>
  <c r="Q15"/>
  <c r="R14"/>
  <c r="K74"/>
  <c r="N74" s="1"/>
  <c r="K73"/>
  <c r="N73" s="1"/>
  <c r="K72"/>
  <c r="N72" s="1"/>
  <c r="L71"/>
  <c r="M71" s="1"/>
  <c r="K71"/>
  <c r="N71" s="1"/>
  <c r="G71"/>
  <c r="G73"/>
  <c r="L73"/>
  <c r="M73" s="1"/>
  <c r="G74"/>
  <c r="L74"/>
  <c r="M74" s="1"/>
  <c r="G75"/>
  <c r="L75"/>
  <c r="M75" s="1"/>
  <c r="G72"/>
  <c r="L72"/>
  <c r="M72" s="1"/>
  <c r="K69"/>
  <c r="N69" s="1"/>
  <c r="G70"/>
  <c r="K70"/>
  <c r="N70" s="1"/>
  <c r="K66"/>
  <c r="N66" s="1"/>
  <c r="K58"/>
  <c r="N58" s="1"/>
  <c r="K62"/>
  <c r="N62" s="1"/>
  <c r="K54"/>
  <c r="N54" s="1"/>
  <c r="K50"/>
  <c r="N50" s="1"/>
  <c r="K46"/>
  <c r="N46" s="1"/>
  <c r="K42"/>
  <c r="N42" s="1"/>
  <c r="K38"/>
  <c r="N38" s="1"/>
  <c r="K34"/>
  <c r="N34" s="1"/>
  <c r="K30"/>
  <c r="N30" s="1"/>
  <c r="K26"/>
  <c r="N26" s="1"/>
  <c r="K22"/>
  <c r="N22" s="1"/>
  <c r="K18"/>
  <c r="N18" s="1"/>
  <c r="K14"/>
  <c r="N14" s="1"/>
  <c r="K10"/>
  <c r="N10" s="1"/>
  <c r="K6"/>
  <c r="N6" s="1"/>
  <c r="N2"/>
  <c r="N65"/>
  <c r="K63"/>
  <c r="N63" s="1"/>
  <c r="K61"/>
  <c r="N61" s="1"/>
  <c r="K59"/>
  <c r="N59" s="1"/>
  <c r="K57"/>
  <c r="N57" s="1"/>
  <c r="K55"/>
  <c r="N55" s="1"/>
  <c r="K53"/>
  <c r="N53" s="1"/>
  <c r="K51"/>
  <c r="N51" s="1"/>
  <c r="K49"/>
  <c r="N49" s="1"/>
  <c r="K47"/>
  <c r="N47" s="1"/>
  <c r="K45"/>
  <c r="N45" s="1"/>
  <c r="K43"/>
  <c r="N43" s="1"/>
  <c r="K41"/>
  <c r="N41" s="1"/>
  <c r="K39"/>
  <c r="N39" s="1"/>
  <c r="K37"/>
  <c r="N37" s="1"/>
  <c r="K35"/>
  <c r="N35" s="1"/>
  <c r="K33"/>
  <c r="N33" s="1"/>
  <c r="K31"/>
  <c r="N31" s="1"/>
  <c r="K29"/>
  <c r="N29" s="1"/>
  <c r="K27"/>
  <c r="N27" s="1"/>
  <c r="K25"/>
  <c r="N25" s="1"/>
  <c r="K23"/>
  <c r="N23" s="1"/>
  <c r="K21"/>
  <c r="N21" s="1"/>
  <c r="K19"/>
  <c r="N19" s="1"/>
  <c r="K17"/>
  <c r="N17" s="1"/>
  <c r="K15"/>
  <c r="N15" s="1"/>
  <c r="K13"/>
  <c r="N13" s="1"/>
  <c r="K11"/>
  <c r="N11" s="1"/>
  <c r="K9"/>
  <c r="N9" s="1"/>
  <c r="K7"/>
  <c r="N7" s="1"/>
  <c r="K5"/>
  <c r="N5" s="1"/>
  <c r="K3"/>
  <c r="N3" s="1"/>
  <c r="K102"/>
  <c r="N102" s="1"/>
  <c r="K86"/>
  <c r="N86" s="1"/>
  <c r="N106"/>
  <c r="K67"/>
  <c r="N67" s="1"/>
  <c r="N110"/>
  <c r="K108"/>
  <c r="N108" s="1"/>
  <c r="K84"/>
  <c r="N84" s="1"/>
  <c r="K68"/>
  <c r="N68" s="1"/>
  <c r="K64"/>
  <c r="N64" s="1"/>
  <c r="K60"/>
  <c r="N60" s="1"/>
  <c r="K56"/>
  <c r="N56" s="1"/>
  <c r="K52"/>
  <c r="N52" s="1"/>
  <c r="K48"/>
  <c r="N48" s="1"/>
  <c r="K44"/>
  <c r="N44" s="1"/>
  <c r="K40"/>
  <c r="N40" s="1"/>
  <c r="K36"/>
  <c r="N36" s="1"/>
  <c r="K32"/>
  <c r="N32" s="1"/>
  <c r="K28"/>
  <c r="N28" s="1"/>
  <c r="K24"/>
  <c r="N24" s="1"/>
  <c r="K20"/>
  <c r="N20" s="1"/>
  <c r="K16"/>
  <c r="N16" s="1"/>
  <c r="K12"/>
  <c r="N12" s="1"/>
  <c r="K8"/>
  <c r="N8" s="1"/>
  <c r="K4"/>
  <c r="N114"/>
  <c r="N111"/>
  <c r="N107"/>
  <c r="N99"/>
  <c r="K113"/>
  <c r="N113" s="1"/>
  <c r="K109"/>
  <c r="N109" s="1"/>
  <c r="K105"/>
  <c r="N105" s="1"/>
  <c r="K101"/>
  <c r="N101" s="1"/>
  <c r="K97"/>
  <c r="N97" s="1"/>
  <c r="K93"/>
  <c r="N93" s="1"/>
  <c r="K89"/>
  <c r="N89" s="1"/>
  <c r="K85"/>
  <c r="N85" s="1"/>
  <c r="K81"/>
  <c r="N81" s="1"/>
  <c r="K77"/>
  <c r="N77" s="1"/>
  <c r="N112"/>
  <c r="L99"/>
  <c r="M99" s="1"/>
  <c r="L83"/>
  <c r="M83" s="1"/>
  <c r="M69"/>
  <c r="M61"/>
  <c r="M57"/>
  <c r="M53"/>
  <c r="M49"/>
  <c r="M45"/>
  <c r="M41"/>
  <c r="M37"/>
  <c r="M33"/>
  <c r="M29"/>
  <c r="M25"/>
  <c r="M21"/>
  <c r="M17"/>
  <c r="M13"/>
  <c r="M9"/>
  <c r="M5"/>
  <c r="L112"/>
  <c r="M112" s="1"/>
  <c r="L108"/>
  <c r="M108" s="1"/>
  <c r="L104"/>
  <c r="M104" s="1"/>
  <c r="L100"/>
  <c r="M100" s="1"/>
  <c r="L96"/>
  <c r="M96" s="1"/>
  <c r="L92"/>
  <c r="M92" s="1"/>
  <c r="L88"/>
  <c r="M88" s="1"/>
  <c r="L84"/>
  <c r="M84" s="1"/>
  <c r="L80"/>
  <c r="M80" s="1"/>
  <c r="L76"/>
  <c r="M76" s="1"/>
  <c r="L113"/>
  <c r="M113" s="1"/>
  <c r="L97"/>
  <c r="M97" s="1"/>
  <c r="L81"/>
  <c r="M81" s="1"/>
  <c r="L66"/>
  <c r="M66" s="1"/>
  <c r="L62"/>
  <c r="M62" s="1"/>
  <c r="L58"/>
  <c r="M58" s="1"/>
  <c r="L54"/>
  <c r="M54" s="1"/>
  <c r="L50"/>
  <c r="M50" s="1"/>
  <c r="L46"/>
  <c r="M46" s="1"/>
  <c r="L42"/>
  <c r="M42" s="1"/>
  <c r="L38"/>
  <c r="M38" s="1"/>
  <c r="L34"/>
  <c r="M34" s="1"/>
  <c r="L30"/>
  <c r="M30" s="1"/>
  <c r="L26"/>
  <c r="M26" s="1"/>
  <c r="L22"/>
  <c r="M22" s="1"/>
  <c r="L18"/>
  <c r="M18" s="1"/>
  <c r="L14"/>
  <c r="M14" s="1"/>
  <c r="L10"/>
  <c r="M10" s="1"/>
  <c r="L6"/>
  <c r="M6" s="1"/>
  <c r="M68"/>
  <c r="M64"/>
  <c r="M60"/>
  <c r="M56"/>
  <c r="M52"/>
  <c r="M48"/>
  <c r="M44"/>
  <c r="M40"/>
  <c r="M36"/>
  <c r="M32"/>
  <c r="M28"/>
  <c r="M24"/>
  <c r="M20"/>
  <c r="M16"/>
  <c r="M12"/>
  <c r="M8"/>
  <c r="M4"/>
  <c r="L114"/>
  <c r="M114" s="1"/>
  <c r="L110"/>
  <c r="M110" s="1"/>
  <c r="L106"/>
  <c r="M106" s="1"/>
  <c r="L102"/>
  <c r="M102" s="1"/>
  <c r="L98"/>
  <c r="M98" s="1"/>
  <c r="L94"/>
  <c r="M94" s="1"/>
  <c r="L90"/>
  <c r="M90" s="1"/>
  <c r="L86"/>
  <c r="M86" s="1"/>
  <c r="L82"/>
  <c r="M82" s="1"/>
  <c r="L78"/>
  <c r="M78" s="1"/>
  <c r="L70"/>
  <c r="M70" s="1"/>
  <c r="L67"/>
  <c r="M67" s="1"/>
  <c r="L63"/>
  <c r="M63" s="1"/>
  <c r="L59"/>
  <c r="M59" s="1"/>
  <c r="L55"/>
  <c r="M55" s="1"/>
  <c r="L51"/>
  <c r="M51" s="1"/>
  <c r="L47"/>
  <c r="M47" s="1"/>
  <c r="L43"/>
  <c r="M43" s="1"/>
  <c r="L39"/>
  <c r="M39" s="1"/>
  <c r="L35"/>
  <c r="M35" s="1"/>
  <c r="L31"/>
  <c r="M31" s="1"/>
  <c r="L27"/>
  <c r="M27" s="1"/>
  <c r="L23"/>
  <c r="M23" s="1"/>
  <c r="L19"/>
  <c r="M19" s="1"/>
  <c r="L15"/>
  <c r="M15" s="1"/>
  <c r="L11"/>
  <c r="M11" s="1"/>
  <c r="L7"/>
  <c r="M7" s="1"/>
  <c r="M105"/>
  <c r="M89"/>
  <c r="G111"/>
  <c r="G107"/>
  <c r="G103"/>
  <c r="G93"/>
  <c r="G89"/>
  <c r="G85"/>
  <c r="G109"/>
  <c r="G105"/>
  <c r="G101"/>
  <c r="G95"/>
  <c r="G91"/>
  <c r="G87"/>
  <c r="G79"/>
  <c r="G77"/>
  <c r="M107"/>
  <c r="M91"/>
  <c r="M111"/>
  <c r="M103"/>
  <c r="M95"/>
  <c r="M87"/>
  <c r="M79"/>
  <c r="I62"/>
  <c r="I63" s="1"/>
  <c r="I64" s="1"/>
  <c r="I65" s="1"/>
  <c r="I66" s="1"/>
  <c r="I67" s="1"/>
  <c r="I68" s="1"/>
  <c r="I69" s="1"/>
  <c r="M109"/>
  <c r="M101"/>
  <c r="M93"/>
  <c r="M85"/>
  <c r="M77"/>
  <c r="G69"/>
  <c r="G68"/>
  <c r="G64"/>
  <c r="G62"/>
  <c r="G63"/>
  <c r="G61"/>
  <c r="G60"/>
  <c r="G58"/>
  <c r="G59"/>
  <c r="G57"/>
  <c r="G44"/>
  <c r="G54"/>
  <c r="G50"/>
  <c r="G45"/>
  <c r="G56"/>
  <c r="G52"/>
  <c r="G55"/>
  <c r="G51"/>
  <c r="G49"/>
  <c r="G48"/>
  <c r="G53"/>
  <c r="G41"/>
  <c r="G37"/>
  <c r="G33"/>
  <c r="G29"/>
  <c r="G25"/>
  <c r="G21"/>
  <c r="G17"/>
  <c r="G13"/>
  <c r="G9"/>
  <c r="G5"/>
  <c r="G42"/>
  <c r="G38"/>
  <c r="G34"/>
  <c r="G30"/>
  <c r="G26"/>
  <c r="G22"/>
  <c r="G18"/>
  <c r="G14"/>
  <c r="G10"/>
  <c r="G6"/>
  <c r="G3"/>
  <c r="G39"/>
  <c r="G35"/>
  <c r="G31"/>
  <c r="G27"/>
  <c r="G23"/>
  <c r="G19"/>
  <c r="G15"/>
  <c r="G11"/>
  <c r="G7"/>
  <c r="G2"/>
  <c r="G46"/>
  <c r="G40"/>
  <c r="G36"/>
  <c r="G32"/>
  <c r="G28"/>
  <c r="G24"/>
  <c r="G20"/>
  <c r="G16"/>
  <c r="G12"/>
  <c r="G8"/>
  <c r="G4"/>
  <c r="G47"/>
  <c r="G43"/>
  <c r="K175" l="1"/>
  <c r="G174"/>
  <c r="R15"/>
  <c r="Q16"/>
  <c r="N4"/>
  <c r="O4" s="1"/>
  <c r="I70"/>
  <c r="J56"/>
  <c r="Q17" l="1"/>
  <c r="R16"/>
  <c r="N175"/>
  <c r="I71"/>
  <c r="I72" s="1"/>
  <c r="I73" s="1"/>
  <c r="I74" s="1"/>
  <c r="I75" s="1"/>
  <c r="I76" s="1"/>
  <c r="I77" s="1"/>
  <c r="I78" s="1"/>
  <c r="I79" s="1"/>
  <c r="I80" s="1"/>
  <c r="I81" s="1"/>
  <c r="I82" s="1"/>
  <c r="I83" s="1"/>
  <c r="I84" s="1"/>
  <c r="I85" s="1"/>
  <c r="I86" s="1"/>
  <c r="I87" s="1"/>
  <c r="I88" s="1"/>
  <c r="I89" s="1"/>
  <c r="I90" s="1"/>
  <c r="I91" s="1"/>
  <c r="I92" s="1"/>
  <c r="I93" s="1"/>
  <c r="I94" s="1"/>
  <c r="I95" s="1"/>
  <c r="I96" s="1"/>
  <c r="I97" s="1"/>
  <c r="I98" s="1"/>
  <c r="I99" s="1"/>
  <c r="I100" s="1"/>
  <c r="I101" s="1"/>
  <c r="I102" s="1"/>
  <c r="I103" s="1"/>
  <c r="I104" s="1"/>
  <c r="I105" s="1"/>
  <c r="I106" s="1"/>
  <c r="I107" s="1"/>
  <c r="I108" s="1"/>
  <c r="I109" s="1"/>
  <c r="I110" s="1"/>
  <c r="I111" s="1"/>
  <c r="I112" s="1"/>
  <c r="I113" s="1"/>
  <c r="I114" s="1"/>
  <c r="I115" l="1"/>
  <c r="I116" s="1"/>
  <c r="I117" s="1"/>
  <c r="I118" s="1"/>
  <c r="I119" s="1"/>
  <c r="I120" s="1"/>
  <c r="I121" s="1"/>
  <c r="I122" s="1"/>
  <c r="I123" s="1"/>
  <c r="I124" s="1"/>
  <c r="I125" s="1"/>
  <c r="I126" s="1"/>
  <c r="I127" s="1"/>
  <c r="I128" s="1"/>
  <c r="I129" s="1"/>
  <c r="I130" s="1"/>
  <c r="I131" s="1"/>
  <c r="I132" s="1"/>
  <c r="I133" s="1"/>
  <c r="I134" s="1"/>
  <c r="I135" s="1"/>
  <c r="I136" s="1"/>
  <c r="I137" s="1"/>
  <c r="I138" s="1"/>
  <c r="I139" s="1"/>
  <c r="I140" s="1"/>
  <c r="I141" s="1"/>
  <c r="I142" s="1"/>
  <c r="I143" s="1"/>
  <c r="I144" s="1"/>
  <c r="I145" s="1"/>
  <c r="I146" s="1"/>
  <c r="I147" s="1"/>
  <c r="I148" s="1"/>
  <c r="I149" s="1"/>
  <c r="I150" s="1"/>
  <c r="I151" s="1"/>
  <c r="I152" s="1"/>
  <c r="I153" s="1"/>
  <c r="I154" s="1"/>
  <c r="I155" s="1"/>
  <c r="I156" s="1"/>
  <c r="I157" s="1"/>
  <c r="I158" s="1"/>
  <c r="I159" s="1"/>
  <c r="I160" s="1"/>
  <c r="I161" s="1"/>
  <c r="I162" s="1"/>
  <c r="I163" s="1"/>
  <c r="I164" s="1"/>
  <c r="I165" s="1"/>
  <c r="I166" s="1"/>
  <c r="I167" s="1"/>
  <c r="I168" s="1"/>
  <c r="I169" s="1"/>
  <c r="I170" s="1"/>
  <c r="I171" s="1"/>
  <c r="I172" s="1"/>
  <c r="I173" s="1"/>
  <c r="Q18"/>
  <c r="R17"/>
  <c r="Q19" l="1"/>
  <c r="R18"/>
  <c r="R19" l="1"/>
  <c r="Q20"/>
  <c r="Q21" l="1"/>
  <c r="R20"/>
  <c r="R21" l="1"/>
  <c r="Q22"/>
  <c r="Q23" l="1"/>
  <c r="R22"/>
  <c r="R23" l="1"/>
  <c r="Q24"/>
  <c r="Q25" l="1"/>
  <c r="R24"/>
  <c r="Q26" l="1"/>
  <c r="R25"/>
  <c r="Q27" l="1"/>
  <c r="R26"/>
  <c r="Q28" l="1"/>
  <c r="R27"/>
  <c r="R28" l="1"/>
  <c r="Q29"/>
  <c r="R29" l="1"/>
  <c r="Q30"/>
  <c r="R30" l="1"/>
  <c r="Q31"/>
  <c r="R31" l="1"/>
  <c r="Q32"/>
  <c r="R32" l="1"/>
  <c r="Q33"/>
  <c r="R33" l="1"/>
  <c r="Q34"/>
  <c r="R34" l="1"/>
  <c r="Q35"/>
  <c r="Q36" l="1"/>
  <c r="R35"/>
  <c r="R36" l="1"/>
  <c r="Q37"/>
  <c r="R37" l="1"/>
  <c r="Q38"/>
  <c r="Q39" l="1"/>
  <c r="R38"/>
  <c r="Q40" l="1"/>
  <c r="R39"/>
  <c r="R40" l="1"/>
  <c r="Q41"/>
  <c r="Q42" l="1"/>
  <c r="R41"/>
  <c r="Q43" l="1"/>
  <c r="R42"/>
  <c r="Q44" l="1"/>
  <c r="R43"/>
  <c r="R44" l="1"/>
  <c r="Q45"/>
  <c r="Q46" l="1"/>
  <c r="R45"/>
  <c r="Q47" l="1"/>
  <c r="R46"/>
  <c r="Q48" l="1"/>
  <c r="R47"/>
  <c r="R48" l="1"/>
  <c r="Q49"/>
  <c r="R49" l="1"/>
  <c r="Q50"/>
  <c r="Q51" l="1"/>
  <c r="R50"/>
  <c r="Q52" l="1"/>
  <c r="R51"/>
  <c r="Q53" l="1"/>
  <c r="R52"/>
  <c r="Q54" l="1"/>
  <c r="R53"/>
  <c r="R54" l="1"/>
  <c r="Q55"/>
  <c r="Q56" l="1"/>
  <c r="R55"/>
  <c r="R56" l="1"/>
  <c r="Q57"/>
  <c r="Q58" l="1"/>
  <c r="R57"/>
  <c r="Q59" l="1"/>
  <c r="R58"/>
  <c r="Q60" l="1"/>
  <c r="R59"/>
  <c r="Q61" l="1"/>
  <c r="R60"/>
  <c r="R61" l="1"/>
  <c r="Q62"/>
  <c r="R62" l="1"/>
  <c r="Q63"/>
  <c r="Q64" l="1"/>
  <c r="R63"/>
  <c r="R64" l="1"/>
  <c r="Q65"/>
  <c r="R65" l="1"/>
  <c r="Q66"/>
  <c r="Q67" l="1"/>
  <c r="R66"/>
  <c r="Q68" l="1"/>
  <c r="R67"/>
  <c r="R68" l="1"/>
  <c r="Q69"/>
  <c r="Q70" l="1"/>
  <c r="R69"/>
  <c r="Q71" l="1"/>
  <c r="R70"/>
  <c r="R71" l="1"/>
  <c r="Q72"/>
  <c r="R72" l="1"/>
  <c r="Q73"/>
  <c r="Q74" l="1"/>
  <c r="R73"/>
  <c r="R74" l="1"/>
  <c r="Q75"/>
  <c r="Q76" l="1"/>
  <c r="R75"/>
  <c r="Q77" l="1"/>
  <c r="R76"/>
  <c r="Q78" l="1"/>
  <c r="R77"/>
  <c r="R78" l="1"/>
  <c r="Q79"/>
  <c r="Q80" l="1"/>
  <c r="R79"/>
  <c r="R80" l="1"/>
  <c r="Q81"/>
  <c r="R81" l="1"/>
  <c r="Q82"/>
  <c r="Q83" l="1"/>
  <c r="R82"/>
  <c r="R83" l="1"/>
  <c r="Q84"/>
  <c r="Q85" l="1"/>
  <c r="R84"/>
  <c r="Q86" l="1"/>
  <c r="R85"/>
  <c r="R86" l="1"/>
  <c r="Q87"/>
  <c r="Q88" l="1"/>
  <c r="R87"/>
  <c r="R88" l="1"/>
  <c r="Q89"/>
  <c r="Q90" l="1"/>
  <c r="R89"/>
  <c r="R90" l="1"/>
  <c r="Q91"/>
  <c r="R91" l="1"/>
  <c r="Q92"/>
  <c r="R92" l="1"/>
  <c r="Q93"/>
  <c r="Q94" l="1"/>
  <c r="R93"/>
  <c r="Q95" l="1"/>
  <c r="R94"/>
  <c r="R95" l="1"/>
  <c r="Q96"/>
  <c r="Q97" l="1"/>
  <c r="R96"/>
  <c r="R97" l="1"/>
  <c r="Q98"/>
  <c r="Q99" l="1"/>
  <c r="R98"/>
  <c r="Q100" l="1"/>
  <c r="R99"/>
  <c r="R100" l="1"/>
  <c r="Q101"/>
  <c r="R101" l="1"/>
  <c r="Q102"/>
  <c r="R102" l="1"/>
  <c r="Q103"/>
  <c r="Q104" l="1"/>
  <c r="R103"/>
  <c r="R104" l="1"/>
  <c r="Q105"/>
  <c r="R105" l="1"/>
  <c r="Q106"/>
  <c r="R106" l="1"/>
  <c r="Q107"/>
  <c r="Q108" l="1"/>
  <c r="R107"/>
  <c r="R108" l="1"/>
  <c r="Q109"/>
  <c r="Q110" l="1"/>
  <c r="R109"/>
  <c r="Q111" l="1"/>
  <c r="R110"/>
  <c r="Q112" l="1"/>
  <c r="R111"/>
  <c r="R112" l="1"/>
  <c r="Q113"/>
  <c r="Q114" l="1"/>
  <c r="R113"/>
  <c r="R114" l="1"/>
  <c r="Q115"/>
  <c r="Q116" l="1"/>
  <c r="R115"/>
  <c r="R116" l="1"/>
  <c r="Q117"/>
  <c r="Q118" l="1"/>
  <c r="R117"/>
  <c r="R118" l="1"/>
  <c r="Q119"/>
  <c r="Q120" l="1"/>
  <c r="R119"/>
  <c r="R120" l="1"/>
  <c r="Q121"/>
  <c r="Q122" l="1"/>
  <c r="R121"/>
  <c r="R122" l="1"/>
  <c r="Q123"/>
  <c r="Q124" l="1"/>
  <c r="R123"/>
  <c r="R124" l="1"/>
  <c r="Q125"/>
  <c r="Q126" l="1"/>
  <c r="R125"/>
  <c r="R126" l="1"/>
  <c r="Q127"/>
  <c r="Q128" l="1"/>
  <c r="R127"/>
  <c r="R128" l="1"/>
  <c r="Q129"/>
  <c r="Q130" l="1"/>
  <c r="R129"/>
  <c r="R130" l="1"/>
  <c r="Q131"/>
  <c r="Q132" l="1"/>
  <c r="R131"/>
  <c r="R132" l="1"/>
  <c r="Q133"/>
  <c r="Q134" l="1"/>
  <c r="R133"/>
  <c r="R134" l="1"/>
  <c r="Q135"/>
  <c r="Q136" l="1"/>
  <c r="R135"/>
  <c r="R136" l="1"/>
  <c r="Q137"/>
  <c r="Q138" l="1"/>
  <c r="R137"/>
  <c r="R138" l="1"/>
  <c r="Q139"/>
  <c r="Q140" l="1"/>
  <c r="R139"/>
  <c r="R140" l="1"/>
  <c r="Q141"/>
  <c r="Q142" l="1"/>
  <c r="R141"/>
  <c r="R142" l="1"/>
  <c r="Q143"/>
  <c r="Q144" l="1"/>
  <c r="R143"/>
  <c r="R144" l="1"/>
  <c r="Q145"/>
  <c r="Q146" l="1"/>
  <c r="R145"/>
  <c r="R146" l="1"/>
  <c r="Q147"/>
  <c r="R147" l="1"/>
  <c r="Q148"/>
  <c r="Q149" l="1"/>
  <c r="R148"/>
  <c r="Q150" l="1"/>
  <c r="R149"/>
  <c r="R150" l="1"/>
  <c r="Q151"/>
  <c r="R151" l="1"/>
  <c r="Q152"/>
  <c r="Q153" l="1"/>
  <c r="R152"/>
  <c r="Q154" l="1"/>
  <c r="R153"/>
  <c r="R154" l="1"/>
  <c r="Q155"/>
  <c r="R155" l="1"/>
  <c r="Q156"/>
  <c r="Q157" l="1"/>
  <c r="R156"/>
  <c r="Q158" l="1"/>
  <c r="R157"/>
  <c r="R158" l="1"/>
  <c r="Q159"/>
  <c r="R159" l="1"/>
  <c r="Q160"/>
  <c r="Q161" l="1"/>
  <c r="R160"/>
  <c r="Q162" l="1"/>
  <c r="R161"/>
  <c r="R162" l="1"/>
  <c r="Q163"/>
  <c r="R163" l="1"/>
  <c r="Q164"/>
  <c r="Q165" l="1"/>
  <c r="R164"/>
  <c r="Q166" l="1"/>
  <c r="R165"/>
  <c r="R166" l="1"/>
  <c r="Q167"/>
  <c r="R167" l="1"/>
  <c r="Q168"/>
  <c r="Q169" l="1"/>
  <c r="R168"/>
  <c r="Q170" l="1"/>
  <c r="R169"/>
  <c r="R170" l="1"/>
  <c r="Q171"/>
  <c r="R171" l="1"/>
  <c r="Q172"/>
  <c r="R172" l="1"/>
  <c r="Q173"/>
  <c r="Q174" l="1"/>
  <c r="R173"/>
  <c r="Q175" l="1"/>
  <c r="R174"/>
  <c r="Q176" l="1"/>
  <c r="R175"/>
  <c r="R176" l="1"/>
  <c r="Q177"/>
  <c r="Q178" l="1"/>
  <c r="R177"/>
  <c r="Q179" l="1"/>
  <c r="R178"/>
  <c r="R179" l="1"/>
  <c r="Q180"/>
  <c r="Q181" l="1"/>
  <c r="R180"/>
  <c r="R181" l="1"/>
  <c r="Q182"/>
  <c r="Q183" l="1"/>
  <c r="R182"/>
  <c r="R183" l="1"/>
  <c r="Q184"/>
  <c r="Q185" l="1"/>
  <c r="R184"/>
  <c r="R185" l="1"/>
  <c r="Q186"/>
  <c r="Q187" l="1"/>
  <c r="R186"/>
  <c r="R187" l="1"/>
  <c r="Q188"/>
  <c r="Q189" l="1"/>
  <c r="R188"/>
  <c r="R189" l="1"/>
  <c r="Q190"/>
  <c r="Q191" l="1"/>
  <c r="R190"/>
  <c r="R191" l="1"/>
  <c r="Q192"/>
  <c r="Q193" l="1"/>
  <c r="R192"/>
  <c r="R193" l="1"/>
  <c r="Q194"/>
  <c r="Q195" l="1"/>
  <c r="R194"/>
  <c r="R195" l="1"/>
  <c r="Q196"/>
  <c r="Q197" l="1"/>
  <c r="R196"/>
  <c r="R197" l="1"/>
  <c r="Q198"/>
  <c r="Q199" l="1"/>
  <c r="R198"/>
  <c r="R199" l="1"/>
  <c r="Q200"/>
  <c r="Q201" l="1"/>
  <c r="R200"/>
  <c r="R201" l="1"/>
  <c r="Q202"/>
  <c r="Q203" l="1"/>
  <c r="R202"/>
  <c r="R203" l="1"/>
  <c r="Q204"/>
  <c r="Q205" l="1"/>
  <c r="R204"/>
  <c r="R205" l="1"/>
  <c r="Q206"/>
  <c r="Q207" l="1"/>
  <c r="R206"/>
  <c r="Q208" l="1"/>
  <c r="R207"/>
  <c r="Q209" l="1"/>
  <c r="R208"/>
  <c r="R209" l="1"/>
  <c r="Q210"/>
  <c r="Q211" l="1"/>
  <c r="R210"/>
  <c r="R211" l="1"/>
  <c r="Q212"/>
  <c r="Q213" l="1"/>
  <c r="R212"/>
  <c r="Q214" l="1"/>
  <c r="R213"/>
  <c r="Q215" l="1"/>
  <c r="R214"/>
  <c r="R215" l="1"/>
  <c r="Q216"/>
  <c r="Q217" l="1"/>
  <c r="R216"/>
  <c r="R217" l="1"/>
  <c r="Q218"/>
  <c r="Q219" l="1"/>
  <c r="R218"/>
  <c r="Q220" l="1"/>
  <c r="R219"/>
  <c r="Q221" l="1"/>
  <c r="R220"/>
  <c r="R221" l="1"/>
  <c r="Q222"/>
  <c r="Q223" l="1"/>
  <c r="R222"/>
  <c r="R223" l="1"/>
  <c r="Q224"/>
  <c r="Q225" l="1"/>
  <c r="R224"/>
  <c r="Q226" l="1"/>
  <c r="R225"/>
  <c r="Q227" l="1"/>
  <c r="R226"/>
  <c r="R227" l="1"/>
  <c r="Q228"/>
  <c r="Q229" l="1"/>
  <c r="R228"/>
  <c r="Q230" l="1"/>
  <c r="R229"/>
  <c r="R230" l="1"/>
  <c r="Q231"/>
  <c r="R231" l="1"/>
  <c r="Q232"/>
  <c r="R232" l="1"/>
  <c r="Q233"/>
  <c r="Q234" l="1"/>
  <c r="R233"/>
  <c r="Q235" l="1"/>
  <c r="R234"/>
  <c r="R235" l="1"/>
  <c r="Q236"/>
  <c r="R236" l="1"/>
  <c r="Q237"/>
  <c r="R237" l="1"/>
  <c r="Q238"/>
  <c r="R238" l="1"/>
  <c r="Q239"/>
  <c r="R239" l="1"/>
  <c r="Q240"/>
  <c r="Q241" l="1"/>
  <c r="R240"/>
  <c r="R241" l="1"/>
  <c r="Q242"/>
  <c r="Q243" l="1"/>
  <c r="R242"/>
  <c r="Q244" l="1"/>
  <c r="R243"/>
  <c r="Q245" l="1"/>
  <c r="R244"/>
  <c r="R245" l="1"/>
  <c r="Q246"/>
  <c r="Q247" l="1"/>
  <c r="R246"/>
  <c r="R247" l="1"/>
  <c r="Q248"/>
  <c r="Q249" l="1"/>
  <c r="R248"/>
  <c r="Q250" l="1"/>
  <c r="R249"/>
  <c r="Q251" l="1"/>
  <c r="R250"/>
  <c r="R251" l="1"/>
  <c r="Q252"/>
  <c r="Q253" l="1"/>
  <c r="R252"/>
  <c r="R253" l="1"/>
  <c r="Q254"/>
  <c r="Q255" l="1"/>
  <c r="R254"/>
  <c r="Q256" l="1"/>
  <c r="R255"/>
  <c r="Q257" l="1"/>
  <c r="R256"/>
  <c r="R257" l="1"/>
  <c r="Q258"/>
  <c r="Q259" l="1"/>
  <c r="R258"/>
  <c r="R259" l="1"/>
  <c r="Q260"/>
  <c r="Q261" l="1"/>
  <c r="R260"/>
  <c r="Q262" l="1"/>
  <c r="R261"/>
  <c r="Q263" l="1"/>
  <c r="R262"/>
  <c r="R263" l="1"/>
  <c r="Q264"/>
  <c r="Q265" l="1"/>
  <c r="R264"/>
  <c r="R265" l="1"/>
  <c r="Q266"/>
  <c r="Q267" l="1"/>
  <c r="R266"/>
  <c r="Q268" l="1"/>
  <c r="R267"/>
  <c r="Q269" l="1"/>
  <c r="R268"/>
  <c r="R269" l="1"/>
  <c r="Q270"/>
  <c r="Q271" l="1"/>
  <c r="R270"/>
  <c r="R271" l="1"/>
  <c r="Q272"/>
  <c r="Q273" l="1"/>
  <c r="R272"/>
  <c r="Q274" l="1"/>
  <c r="R273"/>
  <c r="Q275" l="1"/>
  <c r="R274"/>
  <c r="Q276" l="1"/>
  <c r="R275"/>
  <c r="Q277" l="1"/>
  <c r="R276"/>
  <c r="R277" l="1"/>
  <c r="Q278"/>
  <c r="Q279" l="1"/>
  <c r="R278"/>
  <c r="R279" l="1"/>
  <c r="Q280"/>
  <c r="Q281" l="1"/>
  <c r="R280"/>
  <c r="Q282" l="1"/>
  <c r="R281"/>
  <c r="Q283" l="1"/>
  <c r="R282"/>
  <c r="R283" l="1"/>
  <c r="Q284"/>
  <c r="Q285" l="1"/>
  <c r="R284"/>
  <c r="R285" l="1"/>
  <c r="Q286"/>
  <c r="Q287" l="1"/>
  <c r="R286"/>
  <c r="Q288" l="1"/>
  <c r="R287"/>
  <c r="Q289" l="1"/>
  <c r="R288"/>
  <c r="R289" l="1"/>
  <c r="Q290"/>
  <c r="Q291" l="1"/>
  <c r="R290"/>
  <c r="R291" l="1"/>
  <c r="Q292"/>
  <c r="Q293" l="1"/>
  <c r="R292"/>
  <c r="Q294" l="1"/>
  <c r="R293"/>
  <c r="Q295" l="1"/>
  <c r="R294"/>
  <c r="R295" l="1"/>
  <c r="Q296"/>
  <c r="Q297" l="1"/>
  <c r="R296"/>
  <c r="R297" l="1"/>
  <c r="Q298"/>
  <c r="Q299" l="1"/>
  <c r="R298"/>
  <c r="Q300" l="1"/>
  <c r="R299"/>
  <c r="Q301" l="1"/>
  <c r="R300"/>
  <c r="R301" l="1"/>
  <c r="Q302"/>
  <c r="Q303" l="1"/>
  <c r="R302"/>
  <c r="R303" l="1"/>
  <c r="Q304"/>
  <c r="Q305" l="1"/>
  <c r="R304"/>
  <c r="Q306" l="1"/>
  <c r="R305"/>
  <c r="Q307" l="1"/>
  <c r="R306"/>
  <c r="Q308" l="1"/>
  <c r="R307"/>
  <c r="Q309" l="1"/>
  <c r="R308"/>
  <c r="R309" l="1"/>
  <c r="Q310"/>
  <c r="Q311" l="1"/>
  <c r="R310"/>
  <c r="Q312" l="1"/>
  <c r="R311"/>
  <c r="Q313" l="1"/>
  <c r="R312"/>
  <c r="R313" l="1"/>
  <c r="Q314"/>
  <c r="Q315" l="1"/>
  <c r="R314"/>
  <c r="R315" l="1"/>
  <c r="Q316"/>
  <c r="Q317" l="1"/>
  <c r="R316"/>
  <c r="Q318" l="1"/>
  <c r="R317"/>
  <c r="Q319" l="1"/>
  <c r="R318"/>
  <c r="Q320" l="1"/>
  <c r="R319"/>
  <c r="Q321" l="1"/>
  <c r="R320"/>
  <c r="R321" l="1"/>
  <c r="Q322"/>
  <c r="Q323" l="1"/>
  <c r="R322"/>
  <c r="Q324" l="1"/>
  <c r="R323"/>
  <c r="Q325" l="1"/>
  <c r="R324"/>
  <c r="R325" l="1"/>
  <c r="Q326"/>
  <c r="Q327" l="1"/>
  <c r="R326"/>
  <c r="R327" l="1"/>
  <c r="Q328"/>
  <c r="Q329" l="1"/>
  <c r="R328"/>
  <c r="Q330" l="1"/>
  <c r="R329"/>
  <c r="Q331" l="1"/>
  <c r="R330"/>
  <c r="R331" l="1"/>
  <c r="Q332"/>
  <c r="Q333" l="1"/>
  <c r="R332"/>
  <c r="R333" l="1"/>
  <c r="Q334"/>
  <c r="Q335" l="1"/>
  <c r="R334"/>
  <c r="Q336" l="1"/>
  <c r="R335"/>
  <c r="Q337" l="1"/>
  <c r="R336"/>
  <c r="Q338" l="1"/>
  <c r="R337"/>
  <c r="Q339" l="1"/>
  <c r="R338"/>
  <c r="R339" l="1"/>
  <c r="Q340"/>
  <c r="Q341" l="1"/>
  <c r="R340"/>
  <c r="Q342" l="1"/>
  <c r="R341"/>
  <c r="Q343" l="1"/>
  <c r="R342"/>
  <c r="R343" l="1"/>
  <c r="Q344"/>
  <c r="Q345" l="1"/>
  <c r="R344"/>
  <c r="R345" l="1"/>
  <c r="Q346"/>
  <c r="Q347" l="1"/>
  <c r="R346"/>
  <c r="Q348" l="1"/>
  <c r="R347"/>
  <c r="Q349" l="1"/>
  <c r="R348"/>
  <c r="R349" l="1"/>
  <c r="Q350"/>
  <c r="Q351" l="1"/>
  <c r="R350"/>
  <c r="R351" l="1"/>
  <c r="Q352"/>
  <c r="R352" l="1"/>
  <c r="Q353"/>
  <c r="Q354" l="1"/>
  <c r="R353"/>
  <c r="Q355" l="1"/>
  <c r="R354"/>
  <c r="R355" l="1"/>
  <c r="Q356"/>
  <c r="Q357" l="1"/>
  <c r="R356"/>
  <c r="R357" l="1"/>
  <c r="Q358"/>
  <c r="Q359" l="1"/>
  <c r="R358"/>
  <c r="Q360" l="1"/>
  <c r="R359"/>
  <c r="Q361" l="1"/>
  <c r="R360"/>
  <c r="R361" l="1"/>
  <c r="Q362"/>
  <c r="Q363" l="1"/>
  <c r="R362"/>
  <c r="Q364" l="1"/>
  <c r="R363"/>
  <c r="Q365" l="1"/>
  <c r="R364"/>
  <c r="R365" l="1"/>
  <c r="Q366"/>
  <c r="Q367" l="1"/>
  <c r="R366"/>
  <c r="R367" l="1"/>
  <c r="Q368"/>
  <c r="Q369" l="1"/>
  <c r="R368"/>
  <c r="Q370" l="1"/>
  <c r="R369"/>
  <c r="Q371" l="1"/>
  <c r="R370"/>
  <c r="R371" l="1"/>
  <c r="Q372"/>
  <c r="Q373" l="1"/>
  <c r="R372"/>
  <c r="R373" l="1"/>
  <c r="Q374"/>
  <c r="Q375" l="1"/>
  <c r="R374"/>
  <c r="Q376" l="1"/>
  <c r="R375"/>
  <c r="Q377" l="1"/>
  <c r="R376"/>
  <c r="R377" l="1"/>
  <c r="Q378"/>
  <c r="Q379" l="1"/>
  <c r="R378"/>
  <c r="R379" l="1"/>
  <c r="Q380"/>
  <c r="Q381" l="1"/>
  <c r="R380"/>
  <c r="Q382" l="1"/>
  <c r="R381"/>
  <c r="Q383" l="1"/>
  <c r="R382"/>
  <c r="R383" l="1"/>
  <c r="Q384"/>
  <c r="Q385" l="1"/>
  <c r="R384"/>
  <c r="R385" l="1"/>
  <c r="Q386"/>
  <c r="Q387" l="1"/>
  <c r="R386"/>
  <c r="Q388" l="1"/>
  <c r="R387"/>
  <c r="Q389" l="1"/>
  <c r="R388"/>
  <c r="R389" l="1"/>
  <c r="Q390"/>
  <c r="Q391" l="1"/>
  <c r="R390"/>
  <c r="R391" l="1"/>
  <c r="Q392"/>
  <c r="Q393" l="1"/>
  <c r="R393" s="1"/>
  <c r="R392"/>
</calcChain>
</file>

<file path=xl/sharedStrings.xml><?xml version="1.0" encoding="utf-8"?>
<sst xmlns="http://schemas.openxmlformats.org/spreadsheetml/2006/main" count="224" uniqueCount="180">
  <si>
    <t xml:space="preserve">  $080e-$080d Basic End</t>
  </si>
  <si>
    <t>Segment</t>
  </si>
  <si>
    <t>Name</t>
  </si>
  <si>
    <t>Start</t>
  </si>
  <si>
    <t>End</t>
  </si>
  <si>
    <t>Used</t>
  </si>
  <si>
    <t>StartHex</t>
  </si>
  <si>
    <t>EndHex</t>
  </si>
  <si>
    <t xml:space="preserve"> </t>
  </si>
  <si>
    <t>Basic</t>
  </si>
  <si>
    <t>Basic End</t>
  </si>
  <si>
    <t>Grand Total</t>
  </si>
  <si>
    <t>Sum of Used</t>
  </si>
  <si>
    <t>__FREE MEMORY</t>
  </si>
  <si>
    <t>Show</t>
  </si>
  <si>
    <t>TRUE</t>
  </si>
  <si>
    <t>Total</t>
  </si>
  <si>
    <t>Order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</si>
  <si>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</si>
  <si>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</si>
  <si>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</si>
  <si>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</si>
  <si>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</si>
  <si>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</si>
  <si>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</si>
  <si>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</si>
  <si>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</si>
  <si>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</si>
  <si>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</si>
  <si>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</si>
  <si>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</si>
  <si>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</si>
  <si>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</si>
  <si>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</si>
  <si>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</si>
  <si>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</si>
  <si>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</si>
  <si>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</si>
  <si>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</si>
  <si>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</si>
  <si>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</si>
  <si>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</si>
  <si>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</si>
  <si>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</si>
  <si>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Main</t>
  </si>
  <si>
    <t>---String Data</t>
  </si>
  <si>
    <t>˘≤az</t>
  </si>
  <si>
    <t>1§</t>
  </si>
  <si>
    <t>Gap</t>
  </si>
  <si>
    <t>At</t>
  </si>
  <si>
    <t>Hex</t>
  </si>
  <si>
    <t>Unnamed</t>
  </si>
  <si>
    <t>---Text</t>
  </si>
  <si>
    <t xml:space="preserve">  $0801-$080d Basic</t>
  </si>
  <si>
    <t xml:space="preserve">  $f000-$f7ff Charset</t>
  </si>
  <si>
    <t>Modules</t>
  </si>
  <si>
    <t>IRQ</t>
  </si>
  <si>
    <t>Utility</t>
  </si>
  <si>
    <t>Input</t>
  </si>
  <si>
    <t>Joystick</t>
  </si>
  <si>
    <t>SHIP</t>
  </si>
  <si>
    <t>Bullets</t>
  </si>
  <si>
    <t>sid</t>
  </si>
  <si>
    <t>Maploader</t>
  </si>
  <si>
    <t>-Plot</t>
  </si>
  <si>
    <t>-Random</t>
  </si>
  <si>
    <t>WaveMovement</t>
  </si>
  <si>
    <t>WaveMovement Mirror</t>
  </si>
  <si>
    <t>XPaths</t>
  </si>
  <si>
    <t>YPaths</t>
  </si>
  <si>
    <t>WaveStartPos</t>
  </si>
  <si>
    <t>StagesIndex</t>
  </si>
  <si>
    <t>StagesIndexLookup</t>
  </si>
  <si>
    <t>VicSpriteTable</t>
  </si>
  <si>
    <t>Enemies</t>
  </si>
  <si>
    <t>Bombs</t>
  </si>
  <si>
    <t>Pre-Stage</t>
  </si>
  <si>
    <t>Score</t>
  </si>
  <si>
    <t>Lives</t>
  </si>
  <si>
    <t>Attacks</t>
  </si>
  <si>
    <t>Attackers</t>
  </si>
  <si>
    <t>Enemy Data</t>
  </si>
  <si>
    <t>Game Map</t>
  </si>
  <si>
    <t>Game Tiles</t>
  </si>
  <si>
    <t>Game Colours</t>
  </si>
  <si>
    <t>Logo</t>
  </si>
  <si>
    <t>STATS</t>
  </si>
  <si>
    <t>GAME OVER</t>
  </si>
  <si>
    <t>DisplayGameOver</t>
  </si>
  <si>
    <t>BEAM</t>
  </si>
  <si>
    <t>-Sound</t>
  </si>
  <si>
    <t>Sprites Source</t>
  </si>
  <si>
    <t>Sprites</t>
  </si>
  <si>
    <t>Charset</t>
  </si>
  <si>
    <t>(blank)</t>
  </si>
  <si>
    <t>*$0002-$0020 Temp vars zero page</t>
  </si>
  <si>
    <t xml:space="preserve">  *$0021-$0031 LPAX</t>
  </si>
  <si>
    <t xml:space="preserve">  *$0032-$0045 SpriteX</t>
  </si>
  <si>
    <t xml:space="preserve">  *$0046-$00a9 SpriteY</t>
  </si>
  <si>
    <t xml:space="preserve">  *$00aa-$00d8 SpriteCopyY</t>
  </si>
  <si>
    <t xml:space="preserve">  $0810-$0832 Hi score_Data</t>
  </si>
  <si>
    <t xml:space="preserve">  $0880-$08c1 Modules</t>
  </si>
  <si>
    <t xml:space="preserve">  $08c2-$09d7 IRQ</t>
  </si>
  <si>
    <t xml:space="preserve">  $09d8-$0a0f Utility</t>
  </si>
  <si>
    <t xml:space="preserve">  $0a10-$0a2c Input</t>
  </si>
  <si>
    <t xml:space="preserve">  $0a2d-$0aca Joystick</t>
  </si>
  <si>
    <t xml:space="preserve">  $0acb-$0e96 SHIP</t>
  </si>
  <si>
    <t xml:space="preserve">  $0e97-$0f30 CheckDead</t>
  </si>
  <si>
    <t xml:space="preserve">  $0f31-$13d3 Bullets</t>
  </si>
  <si>
    <t xml:space="preserve">  $13d4-$1b62 Enemies Left</t>
  </si>
  <si>
    <t xml:space="preserve">  $1b63-$1e56 Maploader</t>
  </si>
  <si>
    <t xml:space="preserve">  $1e57-$2226 WaveMovement</t>
  </si>
  <si>
    <t xml:space="preserve">  $2227-$25f2 WaveMovement Mirror</t>
  </si>
  <si>
    <t xml:space="preserve">  $25f3-$2672 XPaths</t>
  </si>
  <si>
    <t xml:space="preserve">  $2673-$26f2 YPaths</t>
  </si>
  <si>
    <t xml:space="preserve">  $26f3-$278a WaveStartPos</t>
  </si>
  <si>
    <t xml:space="preserve">  $278b-$27f8 StagesIndex</t>
  </si>
  <si>
    <t xml:space="preserve">  $27f9-$31ff StagesIndexLookup</t>
  </si>
  <si>
    <t xml:space="preserve">  $3200-$3288 VicSpriteTable</t>
  </si>
  <si>
    <t xml:space="preserve">  $3289-$3562 IRQ</t>
  </si>
  <si>
    <t xml:space="preserve">  $3563-$35eb Enemy</t>
  </si>
  <si>
    <t xml:space="preserve">  $35ec-$3663 Enemy Variables</t>
  </si>
  <si>
    <t xml:space="preserve">  $3664-$36ab Plan</t>
  </si>
  <si>
    <t xml:space="preserve">  $36ac-$36ec Extra</t>
  </si>
  <si>
    <t xml:space="preserve">  $36ed-$38d9 Enemies</t>
  </si>
  <si>
    <t xml:space="preserve">  $38da-$3b05 Spawn</t>
  </si>
  <si>
    <t xml:space="preserve">  $3b06-$4367 Pathfinding</t>
  </si>
  <si>
    <t xml:space="preserve">  $4368-$46d8 Stage</t>
  </si>
  <si>
    <t xml:space="preserve">  $46d9-$478f Check Complete</t>
  </si>
  <si>
    <t xml:space="preserve">  $4790-$493c ---String Data</t>
  </si>
  <si>
    <t xml:space="preserve">  $493d-$4a72 ---Text</t>
  </si>
  <si>
    <t xml:space="preserve">  $4a73-$5718 Enemy Data</t>
  </si>
  <si>
    <t xml:space="preserve">  $5719-$5915 Title</t>
  </si>
  <si>
    <t xml:space="preserve">  $6000-$6be9 sid</t>
  </si>
  <si>
    <t xml:space="preserve">  $6c00-$6de8 Main</t>
  </si>
  <si>
    <t xml:space="preserve">  $7400-$7503 Game Map</t>
  </si>
  <si>
    <t xml:space="preserve">  $7504-$7627 Game Tiles</t>
  </si>
  <si>
    <t xml:space="preserve">  $7700-$77ff Game Colours</t>
  </si>
  <si>
    <t xml:space="preserve">  $7800-$7847 Logo</t>
  </si>
  <si>
    <t xml:space="preserve">  $8000-$8147 Unnamed</t>
  </si>
  <si>
    <t xml:space="preserve">  $8148-$8453 Score</t>
  </si>
  <si>
    <t xml:space="preserve">  $8454-$89b5 Bombs</t>
  </si>
  <si>
    <t xml:space="preserve">  $89b6-$8b94 Lives</t>
  </si>
  <si>
    <t xml:space="preserve">  $8b95-$8e66 Pre-Stage</t>
  </si>
  <si>
    <t xml:space="preserve">  $8e67-$8ec1 -Random</t>
  </si>
  <si>
    <t xml:space="preserve">  $8ec2-$8f86 -Plot</t>
  </si>
  <si>
    <t xml:space="preserve">  $8f87-$91f2 STATS</t>
  </si>
  <si>
    <t xml:space="preserve">  $91f3-$91f4 GAME OVER</t>
  </si>
  <si>
    <t xml:space="preserve">  $91f5-$9219 </t>
  </si>
  <si>
    <t xml:space="preserve">  $921a-$93ef DisplayGameOver</t>
  </si>
  <si>
    <t xml:space="preserve">  $93f0-$99a3 BEAM</t>
  </si>
  <si>
    <t xml:space="preserve">  $99a4-$9ee2 -Sound</t>
  </si>
  <si>
    <t xml:space="preserve">  $9ee3-$9f2d Attacks</t>
  </si>
  <si>
    <t xml:space="preserve">  $9f2e-$a340 Attackers</t>
  </si>
  <si>
    <t xml:space="preserve">  $a400-$a5ff Game ZP Backup</t>
  </si>
  <si>
    <t xml:space="preserve">  $a800-$bfff Sprites Source</t>
  </si>
  <si>
    <t xml:space="preserve">  $c400-$e47f Sprites</t>
  </si>
  <si>
    <t xml:space="preserve">  $f800-$f7ff Unnamed</t>
  </si>
  <si>
    <t xml:space="preserve">  $f800-$f829 High Scores</t>
  </si>
  <si>
    <t xml:space="preserve">  $f82a-$fc50 Position</t>
  </si>
  <si>
    <t>Temp vars zero page</t>
  </si>
  <si>
    <t xml:space="preserve"> LPAX</t>
  </si>
  <si>
    <t xml:space="preserve"> SpriteX</t>
  </si>
  <si>
    <t xml:space="preserve"> SpriteY</t>
  </si>
  <si>
    <t xml:space="preserve"> SpriteCopyY</t>
  </si>
  <si>
    <t>Hi score_Data</t>
  </si>
  <si>
    <t>CheckDead</t>
  </si>
  <si>
    <t>Enemies Left</t>
  </si>
  <si>
    <t>Enemy</t>
  </si>
  <si>
    <t>Enemy Variables</t>
  </si>
  <si>
    <t>Plan</t>
  </si>
  <si>
    <t>Extra</t>
  </si>
  <si>
    <t>Spawn</t>
  </si>
  <si>
    <t>Pathfinding</t>
  </si>
  <si>
    <t>Stage</t>
  </si>
  <si>
    <t>Check Complete</t>
  </si>
  <si>
    <t>Title</t>
  </si>
  <si>
    <t>Game ZP Backup</t>
  </si>
  <si>
    <t>High Scores</t>
  </si>
  <si>
    <t>Position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</si>
</sst>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pivotButton="1"/>
    <xf numFmtId="3" fontId="0" fillId="0" borderId="0" xfId="0" applyNumberFormat="1"/>
    <xf numFmtId="0" fontId="0" fillId="2" borderId="0" xfId="0" applyFill="1"/>
  </cellXfs>
  <cellStyles count="1">
    <cellStyle name="Normal" xfId="0" builtinId="0"/>
  </cellStyles>
  <dxfs count="9">
    <dxf>
      <numFmt numFmtId="3" formatCode="#,##0"/>
    </dxf>
    <dxf>
      <numFmt numFmtId="3" formatCode="#,##0"/>
    </dxf>
    <dxf>
      <font>
        <b/>
      </font>
    </dxf>
    <dxf>
      <numFmt numFmtId="3" formatCode="#,##0"/>
    </dxf>
    <dxf>
      <numFmt numFmtId="3" formatCode="#,##0"/>
    </dxf>
    <dxf>
      <font>
        <b/>
      </font>
    </dxf>
    <dxf>
      <font>
        <b/>
      </font>
    </dxf>
    <dxf>
      <numFmt numFmtId="3" formatCode="#,##0"/>
    </dxf>
    <dxf>
      <numFmt numFmtId="3" formatCode="#,##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ick" refreshedDate="44457.692029745369" createdVersion="3" refreshedVersion="3" minRefreshableVersion="3" recordCount="176">
  <cacheSource type="worksheet">
    <worksheetSource ref="A1:I1048576" sheet="Data"/>
  </cacheSource>
  <cacheFields count="9">
    <cacheField name="Segment" numFmtId="0">
      <sharedItems containsBlank="1"/>
    </cacheField>
    <cacheField name="Name" numFmtId="0">
      <sharedItems containsBlank="1" count="190">
        <s v="Temp vars zero page"/>
        <s v=" LPAX"/>
        <s v=" SpriteX"/>
        <s v=" SpriteY"/>
        <s v=" SpriteCopyY"/>
        <s v="Basic"/>
        <s v="Basic End"/>
        <s v="Hi score_Data"/>
        <s v="Modules"/>
        <s v="IRQ"/>
        <s v="Utility"/>
        <s v="Input"/>
        <s v="Joystick"/>
        <s v="SHIP"/>
        <s v="CheckDead"/>
        <s v="Bullets"/>
        <s v="Enemies Left"/>
        <s v="Maploader"/>
        <s v="WaveMovement"/>
        <s v="WaveMovement Mirror"/>
        <s v="XPaths"/>
        <s v="YPaths"/>
        <s v="WaveStartPos"/>
        <s v="StagesIndex"/>
        <s v="StagesIndexLookup"/>
        <s v="VicSpriteTable"/>
        <s v="Enemy"/>
        <s v="Enemy Variables"/>
        <s v="Plan"/>
        <s v="Extra"/>
        <s v="Enemies"/>
        <s v="Spawn"/>
        <s v="Pathfinding"/>
        <s v="Stage"/>
        <s v="Check Complete"/>
        <s v="---String Data"/>
        <s v="---Text"/>
        <s v="Enemy Data"/>
        <s v="Title"/>
        <s v="sid"/>
        <s v="Main"/>
        <s v="Game Map"/>
        <s v="Game Tiles"/>
        <s v="Game Colours"/>
        <s v="Logo"/>
        <s v="Unnamed"/>
        <s v="Score"/>
        <s v="Bombs"/>
        <s v="Lives"/>
        <s v="Pre-Stage"/>
        <s v="-Random"/>
        <s v="-Plot"/>
        <s v="STATS"/>
        <s v="GAME OVER"/>
        <s v=""/>
        <s v="DisplayGameOver"/>
        <s v="BEAM"/>
        <s v="-Sound"/>
        <s v="Attacks"/>
        <s v="Attackers"/>
        <s v="Game ZP Backup"/>
        <s v="Sprites Source"/>
        <s v="Sprites"/>
        <s v="Charset"/>
        <s v="High Scores"/>
        <s v="Position"/>
        <m/>
        <e v="#VALUE!"/>
        <s v="__FREE MEMORY"/>
        <s v=" " u="1"/>
        <s v="---UI" u="1"/>
        <s v="---Popup" u="1"/>
        <s v="7 Temp vars zero page" u="1"/>
        <s v="OBJECT.GetName" u="1"/>
        <s v="---Choose" u="1"/>
        <s v="0 Temp vars zero page" u="1"/>
        <s v="t:" u="1"/>
        <s v="---Input" u="1"/>
        <s v="---Placing" u="1"/>
        <s v="---Registers" u="1"/>
        <s v="LOOKUPS" u="1"/>
        <s v="GAME section 3" u="1"/>
        <s v="-----Staff" u="1"/>
        <s v="---Game Data" u="1"/>
        <s v="---Plot" u="1"/>
        <s v=" Local Temp Variables" u="1"/>
        <s v="OBJECT.GetObjectTypeRating" u="1"/>
        <s v="---Labels" u="1"/>
        <s v="---Park Map" u="1"/>
        <s v="---Buy Tiles" u="1"/>
        <s v="5 Temp vars zero page" u="1"/>
        <s v="b Temp vars zero page" u="1"/>
        <s v="COMMON" u="1"/>
        <s v="PLACING.ShowPreview" u="1"/>
        <s v="---Edit" u="1"/>
        <s v="---New Game" u="1"/>
        <s v="---IRQ" u="1"/>
        <s v="---Macros" u="1"/>
        <s v="---Maploader" u="1"/>
        <s v="End Of Basic" u="1"/>
        <s v="----Warehouse" u="1"/>
        <s v="-----Rides" u="1"/>
        <s v="GAME" u="1"/>
        <s v="---Random" u="1"/>
        <s v="---Buy Map" u="1"/>
        <s v="---Blank SID" u="1"/>
        <s v="-----Features" u="1"/>
        <s v="---Hud" u="1"/>
        <s v="SAVED GAME" u="1"/>
        <s v="OBJECT.GetTemplateData" u="1"/>
        <s v="---Remaining" u="1"/>
        <s v="---Hud Charset" u="1"/>
        <s v="---Keyboard Scan" u="1"/>
        <s v="---Path" u="1"/>
        <s v="OBJECT.GetType" u="1"/>
        <s v="---Game Charset" u="1"/>
        <s v="---People Working Data" u="1"/>
        <s v="---Happiness" u="1"/>
        <s v="-----Status" u="1"/>
        <s v="----DaysLeft" u="1"/>
        <s v="Keyboard Scan Routine" u="1"/>
        <s v="---Map" u="1"/>
        <s v="---Negotiate" u="1"/>
        <s v="---Game Charse" u="1"/>
        <s v="8 Temp vars zero page" u="1"/>
        <s v="---Hud Charset$a3d7 ---Text" u="1"/>
        <s v="---Disk" u="1"/>
        <s v="---Games" u="1"/>
        <s v="---Park" u="1"/>
        <s v="---Calendar" u="1"/>
        <s v="---People_Draw" u="1"/>
        <s v="---Object" u="1"/>
        <s v="---Menu" u="1"/>
        <s v="---Bus" u="1"/>
        <s v="---Money" u="1"/>
        <s v="PLACING.Reset" u="1"/>
        <s v="---Object Data" u="1"/>
        <s v="Free Code Space" u="1"/>
        <s v="MOUSE.ConvertMousePosToTiles" u="1"/>
        <s v="---Mouse" u="1"/>
        <s v="PLACING.FrameUpdate" u="1"/>
        <s v="-----Games" u="1"/>
        <s v="6 Temp vars zero page" u="1"/>
        <s v="c Temp vars zero page" u="1"/>
        <s v="---Cash" u="1"/>
        <s v="PLACING.CheckIfCanExtendQueue" u="1"/>
        <s v="----FIRE.FrameUpdate" u="1"/>
        <s v="-----PosX" u="1"/>
        <s v="---People" u="1"/>
        <s v="---Char Colours" u="1"/>
        <s v="---People_Mental" u="1"/>
        <s v="---Bank" u="1"/>
        <s v="---Queue" u="1"/>
        <s v="-----Shops" u="1"/>
        <s v="---Hud Tiles" u="1"/>
        <s v="---People Data" u="1"/>
        <s v="MOUSE.ConvertMouseCharToTile" u="1"/>
        <s v=" Local Temp Variables 2" u="1"/>
        <s v="---Screen RAM" u="1"/>
        <s v=" Temp vars zero page" u="1"/>
        <s v="---Rides" u="1"/>
        <s v="---Select" u="1"/>
        <s v="---Save/Load" u="1"/>
        <s v="---VIC" u="1"/>
        <s v="---Hud Colours" u="1"/>
        <s v="GAME section 1" u="1"/>
        <s v="---Buy" u="1"/>
        <s v="---Hud Map" u="1"/>
        <s v="---People_Navigate" u="1"/>
        <s v="ASSETS" u="1"/>
        <s v="---Sprites" u="1"/>
        <s v="---Fire" u="1"/>
        <s v="---Stock" u="1"/>
        <s v="Upstart" u="1"/>
        <s v="---Shops" u="1"/>
        <s v="OBJECT.GetData" u="1"/>
        <s v="FIRE.FrameUpdate" u="1"/>
        <s v="---Sound" u="1"/>
        <s v=" Local Variables" u="1"/>
        <s v="2 Temp vars zero page" u="1"/>
        <s v="---People Lookups" u="1"/>
        <s v="MOUSE.CheckFirePosition" u="1"/>
        <s v="GAME section 2" u="1"/>
        <s v="---Research" u="1"/>
        <s v="MOUSE.ConvertMousePosToChars" u="1"/>
        <s v="OBJECT.GetCapacityReliability" u="1"/>
        <s v="---Toilet" u="1"/>
        <s v="----People" u="1"/>
        <s v="End Of Memory" u="1"/>
        <s v="---People Unrolled" u="1"/>
      </sharedItems>
    </cacheField>
    <cacheField name="StartHex" numFmtId="0">
      <sharedItems containsBlank="1"/>
    </cacheField>
    <cacheField name="EndHex" numFmtId="0">
      <sharedItems containsBlank="1"/>
    </cacheField>
    <cacheField name="Start" numFmtId="0">
      <sharedItems containsString="0" containsBlank="1" containsNumber="1" containsInteger="1" minValue="0" maxValue="63530"/>
    </cacheField>
    <cacheField name="End" numFmtId="0">
      <sharedItems containsString="0" containsBlank="1" containsNumber="1" containsInteger="1" minValue="0" maxValue="64592"/>
    </cacheField>
    <cacheField name="Used" numFmtId="0">
      <sharedItems containsString="0" containsBlank="1" containsNumber="1" containsInteger="1" minValue="0" maxValue="13070"/>
    </cacheField>
    <cacheField name="Show" numFmtId="0">
      <sharedItems containsBlank="1" count="4">
        <b v="1"/>
        <e v="#VALUE!"/>
        <m/>
        <b v="0" u="1"/>
      </sharedItems>
    </cacheField>
    <cacheField name="Order" numFmtId="0">
      <sharedItems containsString="0" containsBlank="1" containsNumber="1" containsInteger="1" minValue="0" maxValue="174" count="176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0"/>
        <m/>
        <n v="173" u="1"/>
        <n v="174" u="1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76">
  <r>
    <s v="*$0002-$0020 Temp vars zero page"/>
    <x v="0"/>
    <s v="0002"/>
    <s v="0020"/>
    <n v="2"/>
    <n v="32"/>
    <n v="31"/>
    <x v="0"/>
    <x v="0"/>
  </r>
  <r>
    <s v="  *$0021-$0031 LPAX"/>
    <x v="1"/>
    <s v="0021"/>
    <s v="0031"/>
    <n v="33"/>
    <n v="49"/>
    <n v="17"/>
    <x v="0"/>
    <x v="1"/>
  </r>
  <r>
    <s v="  *$0032-$0045 SpriteX"/>
    <x v="2"/>
    <s v="0032"/>
    <s v="0045"/>
    <n v="50"/>
    <n v="69"/>
    <n v="20"/>
    <x v="0"/>
    <x v="2"/>
  </r>
  <r>
    <s v="  *$0046-$00a9 SpriteY"/>
    <x v="3"/>
    <s v="0046"/>
    <s v="00a9"/>
    <n v="70"/>
    <n v="169"/>
    <n v="100"/>
    <x v="0"/>
    <x v="3"/>
  </r>
  <r>
    <s v="  *$00aa-$00d8 SpriteCopyY"/>
    <x v="4"/>
    <s v="00aa"/>
    <s v="00d8"/>
    <n v="170"/>
    <n v="216"/>
    <n v="47"/>
    <x v="0"/>
    <x v="4"/>
  </r>
  <r>
    <s v="  $0801-$080d Basic"/>
    <x v="5"/>
    <s v="0801"/>
    <s v="080d"/>
    <n v="2049"/>
    <n v="2061"/>
    <n v="13"/>
    <x v="0"/>
    <x v="5"/>
  </r>
  <r>
    <s v="  $080e-$080d Basic End"/>
    <x v="6"/>
    <s v="080e"/>
    <s v="080d"/>
    <n v="2062"/>
    <n v="2061"/>
    <n v="0"/>
    <x v="0"/>
    <x v="6"/>
  </r>
  <r>
    <s v="  $0810-$0832 Hi score_Data"/>
    <x v="7"/>
    <s v="0810"/>
    <s v="0832"/>
    <n v="2064"/>
    <n v="2098"/>
    <n v="35"/>
    <x v="0"/>
    <x v="7"/>
  </r>
  <r>
    <s v="  $0880-$08c1 Modules"/>
    <x v="8"/>
    <s v="0880"/>
    <s v="08c1"/>
    <n v="2176"/>
    <n v="2241"/>
    <n v="66"/>
    <x v="0"/>
    <x v="8"/>
  </r>
  <r>
    <s v="  $08c2-$09d7 IRQ"/>
    <x v="9"/>
    <s v="08c2"/>
    <s v="09d7"/>
    <n v="2242"/>
    <n v="2519"/>
    <n v="278"/>
    <x v="0"/>
    <x v="9"/>
  </r>
  <r>
    <s v="  $09d8-$0a0f Utility"/>
    <x v="10"/>
    <s v="09d8"/>
    <s v="0a0f"/>
    <n v="2520"/>
    <n v="2575"/>
    <n v="56"/>
    <x v="0"/>
    <x v="10"/>
  </r>
  <r>
    <s v="  $0a10-$0a2c Input"/>
    <x v="11"/>
    <s v="0a10"/>
    <s v="0a2c"/>
    <n v="2576"/>
    <n v="2604"/>
    <n v="29"/>
    <x v="0"/>
    <x v="11"/>
  </r>
  <r>
    <s v="  $0a2d-$0aca Joystick"/>
    <x v="12"/>
    <s v="0a2d"/>
    <s v="0aca"/>
    <n v="2605"/>
    <n v="2762"/>
    <n v="158"/>
    <x v="0"/>
    <x v="12"/>
  </r>
  <r>
    <s v="  $0acb-$0e96 SHIP"/>
    <x v="13"/>
    <s v="0acb"/>
    <s v="0e96"/>
    <n v="2763"/>
    <n v="3734"/>
    <n v="972"/>
    <x v="0"/>
    <x v="13"/>
  </r>
  <r>
    <s v="  $0e97-$0f30 CheckDead"/>
    <x v="14"/>
    <s v="0e97"/>
    <s v="0f30"/>
    <n v="3735"/>
    <n v="3888"/>
    <n v="154"/>
    <x v="0"/>
    <x v="14"/>
  </r>
  <r>
    <s v="  $0f31-$13d3 Bullets"/>
    <x v="15"/>
    <s v="0f31"/>
    <s v="13d3"/>
    <n v="3889"/>
    <n v="5075"/>
    <n v="1187"/>
    <x v="0"/>
    <x v="15"/>
  </r>
  <r>
    <s v="  $13d4-$1b62 Enemies Left"/>
    <x v="16"/>
    <s v="13d4"/>
    <s v="1b62"/>
    <n v="5076"/>
    <n v="7010"/>
    <n v="1935"/>
    <x v="0"/>
    <x v="16"/>
  </r>
  <r>
    <s v="  $1b63-$1e56 Maploader"/>
    <x v="17"/>
    <s v="1b63"/>
    <s v="1e56"/>
    <n v="7011"/>
    <n v="7766"/>
    <n v="756"/>
    <x v="0"/>
    <x v="17"/>
  </r>
  <r>
    <s v="  $1e57-$2226 WaveMovement"/>
    <x v="18"/>
    <s v="1e57"/>
    <s v="2226"/>
    <n v="7767"/>
    <n v="8742"/>
    <n v="976"/>
    <x v="0"/>
    <x v="18"/>
  </r>
  <r>
    <s v="  $2227-$25f2 WaveMovement Mirror"/>
    <x v="19"/>
    <s v="2227"/>
    <s v="25f2"/>
    <n v="8743"/>
    <n v="9714"/>
    <n v="972"/>
    <x v="0"/>
    <x v="19"/>
  </r>
  <r>
    <s v="  $25f3-$2672 XPaths"/>
    <x v="20"/>
    <s v="25f3"/>
    <s v="2672"/>
    <n v="9715"/>
    <n v="9842"/>
    <n v="128"/>
    <x v="0"/>
    <x v="20"/>
  </r>
  <r>
    <s v="  $2673-$26f2 YPaths"/>
    <x v="21"/>
    <s v="2673"/>
    <s v="26f2"/>
    <n v="9843"/>
    <n v="9970"/>
    <n v="128"/>
    <x v="0"/>
    <x v="21"/>
  </r>
  <r>
    <s v="  $26f3-$278a WaveStartPos"/>
    <x v="22"/>
    <s v="26f3"/>
    <s v="278a"/>
    <n v="9971"/>
    <n v="10122"/>
    <n v="152"/>
    <x v="0"/>
    <x v="22"/>
  </r>
  <r>
    <s v="  $278b-$27f8 StagesIndex"/>
    <x v="23"/>
    <s v="278b"/>
    <s v="27f8"/>
    <n v="10123"/>
    <n v="10232"/>
    <n v="110"/>
    <x v="0"/>
    <x v="23"/>
  </r>
  <r>
    <s v="  $27f9-$31ff StagesIndexLookup"/>
    <x v="24"/>
    <s v="27f9"/>
    <s v="31ff"/>
    <n v="10233"/>
    <n v="12799"/>
    <n v="2567"/>
    <x v="0"/>
    <x v="24"/>
  </r>
  <r>
    <s v="  $3200-$3288 VicSpriteTable"/>
    <x v="25"/>
    <s v="3200"/>
    <s v="3288"/>
    <n v="12800"/>
    <n v="12936"/>
    <n v="137"/>
    <x v="0"/>
    <x v="25"/>
  </r>
  <r>
    <s v="  $3289-$3562 IRQ"/>
    <x v="9"/>
    <s v="3289"/>
    <s v="3562"/>
    <n v="12937"/>
    <n v="13666"/>
    <n v="730"/>
    <x v="0"/>
    <x v="26"/>
  </r>
  <r>
    <s v="  $3563-$35eb Enemy"/>
    <x v="26"/>
    <s v="3563"/>
    <s v="35eb"/>
    <n v="13667"/>
    <n v="13803"/>
    <n v="137"/>
    <x v="0"/>
    <x v="27"/>
  </r>
  <r>
    <s v="  $35ec-$3663 Enemy Variables"/>
    <x v="27"/>
    <s v="35ec"/>
    <s v="3663"/>
    <n v="13804"/>
    <n v="13923"/>
    <n v="120"/>
    <x v="0"/>
    <x v="28"/>
  </r>
  <r>
    <s v="  $3664-$36ab Plan"/>
    <x v="28"/>
    <s v="3664"/>
    <s v="36ab"/>
    <n v="13924"/>
    <n v="13995"/>
    <n v="72"/>
    <x v="0"/>
    <x v="29"/>
  </r>
  <r>
    <s v="  $36ac-$36ec Extra"/>
    <x v="29"/>
    <s v="36ac"/>
    <s v="36ec"/>
    <n v="13996"/>
    <n v="14060"/>
    <n v="65"/>
    <x v="0"/>
    <x v="30"/>
  </r>
  <r>
    <s v="  $36ed-$38d9 Enemies"/>
    <x v="30"/>
    <s v="36ed"/>
    <s v="38d9"/>
    <n v="14061"/>
    <n v="14553"/>
    <n v="493"/>
    <x v="0"/>
    <x v="31"/>
  </r>
  <r>
    <s v="  $38da-$3b05 Spawn"/>
    <x v="31"/>
    <s v="38da"/>
    <s v="3b05"/>
    <n v="14554"/>
    <n v="15109"/>
    <n v="556"/>
    <x v="0"/>
    <x v="32"/>
  </r>
  <r>
    <s v="  $3b06-$4367 Pathfinding"/>
    <x v="32"/>
    <s v="3b06"/>
    <s v="4367"/>
    <n v="15110"/>
    <n v="17255"/>
    <n v="2146"/>
    <x v="0"/>
    <x v="33"/>
  </r>
  <r>
    <s v="  $4368-$46d8 Stage"/>
    <x v="33"/>
    <s v="4368"/>
    <s v="46d8"/>
    <n v="17256"/>
    <n v="18136"/>
    <n v="881"/>
    <x v="0"/>
    <x v="34"/>
  </r>
  <r>
    <s v="  $46d9-$478f Check Complete"/>
    <x v="34"/>
    <s v="46d9"/>
    <s v="478f"/>
    <n v="18137"/>
    <n v="18319"/>
    <n v="183"/>
    <x v="0"/>
    <x v="35"/>
  </r>
  <r>
    <s v="  $4790-$493c ---String Data"/>
    <x v="35"/>
    <s v="4790"/>
    <s v="493c"/>
    <n v="18320"/>
    <n v="18748"/>
    <n v="429"/>
    <x v="0"/>
    <x v="36"/>
  </r>
  <r>
    <s v="  $493d-$4a72 ---Text"/>
    <x v="36"/>
    <s v="493d"/>
    <s v="4a72"/>
    <n v="18749"/>
    <n v="19058"/>
    <n v="310"/>
    <x v="0"/>
    <x v="37"/>
  </r>
  <r>
    <s v="  $4a73-$5718 Enemy Data"/>
    <x v="37"/>
    <s v="4a73"/>
    <s v="5718"/>
    <n v="19059"/>
    <n v="22296"/>
    <n v="3238"/>
    <x v="0"/>
    <x v="38"/>
  </r>
  <r>
    <s v="  $5719-$5915 Title"/>
    <x v="38"/>
    <s v="5719"/>
    <s v="5915"/>
    <n v="22297"/>
    <n v="22805"/>
    <n v="509"/>
    <x v="0"/>
    <x v="39"/>
  </r>
  <r>
    <s v="  $6000-$6be9 sid"/>
    <x v="39"/>
    <s v="6000"/>
    <s v="6be9"/>
    <n v="24576"/>
    <n v="27625"/>
    <n v="3050"/>
    <x v="0"/>
    <x v="40"/>
  </r>
  <r>
    <s v="  $6c00-$6de8 Main"/>
    <x v="40"/>
    <s v="6c00"/>
    <s v="6de8"/>
    <n v="27648"/>
    <n v="28136"/>
    <n v="489"/>
    <x v="0"/>
    <x v="41"/>
  </r>
  <r>
    <s v="  $7400-$7503 Game Map"/>
    <x v="41"/>
    <s v="7400"/>
    <s v="7503"/>
    <n v="29696"/>
    <n v="29955"/>
    <n v="260"/>
    <x v="0"/>
    <x v="42"/>
  </r>
  <r>
    <s v="  $7504-$7627 Game Tiles"/>
    <x v="42"/>
    <s v="7504"/>
    <s v="7627"/>
    <n v="29956"/>
    <n v="30247"/>
    <n v="292"/>
    <x v="0"/>
    <x v="43"/>
  </r>
  <r>
    <s v="  $7700-$77ff Game Colours"/>
    <x v="43"/>
    <s v="7700"/>
    <s v="77ff"/>
    <n v="30464"/>
    <n v="30719"/>
    <n v="256"/>
    <x v="0"/>
    <x v="44"/>
  </r>
  <r>
    <s v="  $7800-$7847 Logo"/>
    <x v="44"/>
    <s v="7800"/>
    <s v="7847"/>
    <n v="30720"/>
    <n v="30791"/>
    <n v="72"/>
    <x v="0"/>
    <x v="45"/>
  </r>
  <r>
    <s v="  $8000-$8147 Unnamed"/>
    <x v="45"/>
    <s v="8000"/>
    <s v="8147"/>
    <n v="32768"/>
    <n v="33095"/>
    <n v="328"/>
    <x v="0"/>
    <x v="46"/>
  </r>
  <r>
    <s v="  $8148-$8453 Score"/>
    <x v="46"/>
    <s v="8148"/>
    <s v="8453"/>
    <n v="33096"/>
    <n v="33875"/>
    <n v="780"/>
    <x v="0"/>
    <x v="47"/>
  </r>
  <r>
    <s v="  $8454-$89b5 Bombs"/>
    <x v="47"/>
    <s v="8454"/>
    <s v="89b5"/>
    <n v="33876"/>
    <n v="35253"/>
    <n v="1378"/>
    <x v="0"/>
    <x v="48"/>
  </r>
  <r>
    <s v="  $89b6-$8b94 Lives"/>
    <x v="48"/>
    <s v="89b6"/>
    <s v="8b94"/>
    <n v="35254"/>
    <n v="35732"/>
    <n v="479"/>
    <x v="0"/>
    <x v="49"/>
  </r>
  <r>
    <s v="  $8b95-$8e66 Pre-Stage"/>
    <x v="49"/>
    <s v="8b95"/>
    <s v="8e66"/>
    <n v="35733"/>
    <n v="36454"/>
    <n v="722"/>
    <x v="0"/>
    <x v="50"/>
  </r>
  <r>
    <s v="  $8e67-$8ec1 -Random"/>
    <x v="50"/>
    <s v="8e67"/>
    <s v="8ec1"/>
    <n v="36455"/>
    <n v="36545"/>
    <n v="91"/>
    <x v="0"/>
    <x v="51"/>
  </r>
  <r>
    <s v="  $8ec2-$8f86 -Plot"/>
    <x v="51"/>
    <s v="8ec2"/>
    <s v="8f86"/>
    <n v="36546"/>
    <n v="36742"/>
    <n v="197"/>
    <x v="0"/>
    <x v="52"/>
  </r>
  <r>
    <s v="  $8f87-$91f2 STATS"/>
    <x v="52"/>
    <s v="8f87"/>
    <s v="91f2"/>
    <n v="36743"/>
    <n v="37362"/>
    <n v="620"/>
    <x v="0"/>
    <x v="53"/>
  </r>
  <r>
    <s v="  $91f3-$91f4 GAME OVER"/>
    <x v="53"/>
    <s v="91f3"/>
    <s v="91f4"/>
    <n v="37363"/>
    <n v="37364"/>
    <n v="2"/>
    <x v="0"/>
    <x v="54"/>
  </r>
  <r>
    <s v="  $91f5-$9219 "/>
    <x v="54"/>
    <s v="91f5"/>
    <s v="9219"/>
    <n v="37365"/>
    <n v="37401"/>
    <n v="37"/>
    <x v="0"/>
    <x v="55"/>
  </r>
  <r>
    <s v="  $921a-$93ef DisplayGameOver"/>
    <x v="55"/>
    <s v="921a"/>
    <s v="93ef"/>
    <n v="37402"/>
    <n v="37871"/>
    <n v="470"/>
    <x v="0"/>
    <x v="56"/>
  </r>
  <r>
    <s v="  $93f0-$99a3 BEAM"/>
    <x v="56"/>
    <s v="93f0"/>
    <s v="99a3"/>
    <n v="37872"/>
    <n v="39331"/>
    <n v="1460"/>
    <x v="0"/>
    <x v="57"/>
  </r>
  <r>
    <s v="  $99a4-$9ee2 -Sound"/>
    <x v="57"/>
    <s v="99a4"/>
    <s v="9ee2"/>
    <n v="39332"/>
    <n v="40674"/>
    <n v="1343"/>
    <x v="0"/>
    <x v="58"/>
  </r>
  <r>
    <s v="  $9ee3-$9f2d Attacks"/>
    <x v="58"/>
    <s v="9ee3"/>
    <s v="9f2d"/>
    <n v="40675"/>
    <n v="40749"/>
    <n v="75"/>
    <x v="0"/>
    <x v="59"/>
  </r>
  <r>
    <s v="  $9f2e-$a340 Attackers"/>
    <x v="59"/>
    <s v="9f2e"/>
    <s v="a340"/>
    <n v="40750"/>
    <n v="41792"/>
    <n v="1043"/>
    <x v="0"/>
    <x v="60"/>
  </r>
  <r>
    <s v="  $a400-$a5ff Game ZP Backup"/>
    <x v="60"/>
    <s v="a400"/>
    <s v="a5ff"/>
    <n v="41984"/>
    <n v="42495"/>
    <n v="512"/>
    <x v="0"/>
    <x v="61"/>
  </r>
  <r>
    <s v="  $a800-$bfff Sprites Source"/>
    <x v="61"/>
    <s v="a800"/>
    <s v="bfff"/>
    <n v="43008"/>
    <n v="49151"/>
    <n v="6144"/>
    <x v="0"/>
    <x v="62"/>
  </r>
  <r>
    <s v="  $c400-$e47f Sprites"/>
    <x v="62"/>
    <s v="c400"/>
    <s v="e47f"/>
    <n v="50176"/>
    <n v="58495"/>
    <n v="8320"/>
    <x v="0"/>
    <x v="63"/>
  </r>
  <r>
    <s v="  $f000-$f7ff Charset"/>
    <x v="63"/>
    <s v="f000"/>
    <s v="f7ff"/>
    <n v="61440"/>
    <n v="63487"/>
    <n v="2048"/>
    <x v="0"/>
    <x v="64"/>
  </r>
  <r>
    <s v="  $f800-$f7ff Unnamed"/>
    <x v="45"/>
    <s v="f800"/>
    <s v="f7ff"/>
    <n v="63488"/>
    <n v="63487"/>
    <n v="0"/>
    <x v="0"/>
    <x v="65"/>
  </r>
  <r>
    <s v="  $f800-$f829 High Scores"/>
    <x v="64"/>
    <s v="f800"/>
    <s v="f829"/>
    <n v="63488"/>
    <n v="63529"/>
    <n v="42"/>
    <x v="0"/>
    <x v="66"/>
  </r>
  <r>
    <s v="  $f82a-$fc50 Position"/>
    <x v="65"/>
    <s v="f82a"/>
    <s v="fc50"/>
    <n v="63530"/>
    <n v="64592"/>
    <n v="1063"/>
    <x v="0"/>
    <x v="67"/>
  </r>
  <r>
    <m/>
    <x v="66"/>
    <s v=""/>
    <s v=""/>
    <n v="0"/>
    <n v="0"/>
    <n v="0"/>
    <x v="0"/>
    <x v="68"/>
  </r>
  <r>
    <m/>
    <x v="66"/>
    <s v=""/>
    <s v=""/>
    <n v="0"/>
    <n v="0"/>
    <n v="0"/>
    <x v="0"/>
    <x v="69"/>
  </r>
  <r>
    <m/>
    <x v="66"/>
    <s v=""/>
    <s v=""/>
    <n v="0"/>
    <n v="0"/>
    <n v="0"/>
    <x v="0"/>
    <x v="70"/>
  </r>
  <r>
    <m/>
    <x v="66"/>
    <s v=""/>
    <s v=""/>
    <n v="0"/>
    <n v="0"/>
    <n v="0"/>
    <x v="0"/>
    <x v="71"/>
  </r>
  <r>
    <m/>
    <x v="66"/>
    <s v=""/>
    <s v=""/>
    <n v="0"/>
    <n v="0"/>
    <n v="0"/>
    <x v="0"/>
    <x v="72"/>
  </r>
  <r>
    <m/>
    <x v="66"/>
    <s v=""/>
    <s v=""/>
    <n v="0"/>
    <n v="0"/>
    <n v="0"/>
    <x v="0"/>
    <x v="73"/>
  </r>
  <r>
    <m/>
    <x v="66"/>
    <s v=""/>
    <s v=""/>
    <n v="0"/>
    <n v="0"/>
    <n v="0"/>
    <x v="0"/>
    <x v="74"/>
  </r>
  <r>
    <m/>
    <x v="66"/>
    <s v=""/>
    <s v=""/>
    <n v="0"/>
    <n v="0"/>
    <n v="0"/>
    <x v="0"/>
    <x v="75"/>
  </r>
  <r>
    <m/>
    <x v="66"/>
    <s v=""/>
    <s v=""/>
    <n v="0"/>
    <n v="0"/>
    <n v="0"/>
    <x v="0"/>
    <x v="76"/>
  </r>
  <r>
    <m/>
    <x v="66"/>
    <s v=""/>
    <s v=""/>
    <n v="0"/>
    <n v="0"/>
    <n v="0"/>
    <x v="0"/>
    <x v="77"/>
  </r>
  <r>
    <m/>
    <x v="66"/>
    <s v=""/>
    <s v=""/>
    <n v="0"/>
    <n v="0"/>
    <n v="0"/>
    <x v="0"/>
    <x v="78"/>
  </r>
  <r>
    <m/>
    <x v="66"/>
    <s v=""/>
    <s v=""/>
    <n v="0"/>
    <n v="0"/>
    <n v="0"/>
    <x v="0"/>
    <x v="79"/>
  </r>
  <r>
    <m/>
    <x v="66"/>
    <s v=""/>
    <s v=""/>
    <n v="0"/>
    <n v="0"/>
    <n v="0"/>
    <x v="0"/>
    <x v="80"/>
  </r>
  <r>
    <m/>
    <x v="66"/>
    <s v=""/>
    <s v=""/>
    <n v="0"/>
    <n v="0"/>
    <n v="0"/>
    <x v="0"/>
    <x v="81"/>
  </r>
  <r>
    <m/>
    <x v="66"/>
    <s v=""/>
    <s v=""/>
    <n v="0"/>
    <n v="0"/>
    <n v="0"/>
    <x v="0"/>
    <x v="82"/>
  </r>
  <r>
    <m/>
    <x v="66"/>
    <s v=""/>
    <s v=""/>
    <n v="0"/>
    <n v="0"/>
    <n v="0"/>
    <x v="0"/>
    <x v="83"/>
  </r>
  <r>
    <m/>
    <x v="66"/>
    <s v=""/>
    <s v=""/>
    <n v="0"/>
    <n v="0"/>
    <n v="0"/>
    <x v="0"/>
    <x v="84"/>
  </r>
  <r>
    <m/>
    <x v="66"/>
    <s v=""/>
    <s v=""/>
    <n v="0"/>
    <n v="0"/>
    <n v="0"/>
    <x v="0"/>
    <x v="85"/>
  </r>
  <r>
    <m/>
    <x v="66"/>
    <s v=""/>
    <s v=""/>
    <n v="0"/>
    <n v="0"/>
    <n v="0"/>
    <x v="0"/>
    <x v="86"/>
  </r>
  <r>
    <m/>
    <x v="66"/>
    <s v=""/>
    <s v=""/>
    <n v="0"/>
    <n v="0"/>
    <n v="0"/>
    <x v="0"/>
    <x v="87"/>
  </r>
  <r>
    <m/>
    <x v="66"/>
    <s v=""/>
    <s v=""/>
    <n v="0"/>
    <n v="0"/>
    <n v="0"/>
    <x v="0"/>
    <x v="88"/>
  </r>
  <r>
    <m/>
    <x v="66"/>
    <s v=""/>
    <s v=""/>
    <n v="0"/>
    <n v="0"/>
    <n v="0"/>
    <x v="0"/>
    <x v="89"/>
  </r>
  <r>
    <m/>
    <x v="66"/>
    <s v=""/>
    <s v=""/>
    <n v="0"/>
    <n v="0"/>
    <n v="0"/>
    <x v="0"/>
    <x v="90"/>
  </r>
  <r>
    <m/>
    <x v="66"/>
    <s v=""/>
    <s v=""/>
    <n v="0"/>
    <n v="0"/>
    <n v="0"/>
    <x v="0"/>
    <x v="91"/>
  </r>
  <r>
    <m/>
    <x v="66"/>
    <s v=""/>
    <s v=""/>
    <n v="0"/>
    <n v="0"/>
    <n v="0"/>
    <x v="0"/>
    <x v="92"/>
  </r>
  <r>
    <m/>
    <x v="66"/>
    <s v=""/>
    <s v=""/>
    <n v="0"/>
    <n v="0"/>
    <n v="0"/>
    <x v="0"/>
    <x v="93"/>
  </r>
  <r>
    <m/>
    <x v="66"/>
    <s v=""/>
    <s v=""/>
    <n v="0"/>
    <n v="0"/>
    <n v="0"/>
    <x v="0"/>
    <x v="94"/>
  </r>
  <r>
    <m/>
    <x v="66"/>
    <s v=""/>
    <s v=""/>
    <n v="0"/>
    <n v="0"/>
    <n v="0"/>
    <x v="0"/>
    <x v="95"/>
  </r>
  <r>
    <m/>
    <x v="66"/>
    <s v=""/>
    <s v=""/>
    <n v="0"/>
    <n v="0"/>
    <n v="0"/>
    <x v="0"/>
    <x v="96"/>
  </r>
  <r>
    <m/>
    <x v="66"/>
    <s v=""/>
    <s v=""/>
    <n v="0"/>
    <n v="0"/>
    <n v="0"/>
    <x v="0"/>
    <x v="97"/>
  </r>
  <r>
    <m/>
    <x v="66"/>
    <s v=""/>
    <s v=""/>
    <n v="0"/>
    <n v="0"/>
    <n v="0"/>
    <x v="0"/>
    <x v="98"/>
  </r>
  <r>
    <m/>
    <x v="66"/>
    <s v=""/>
    <s v=""/>
    <n v="0"/>
    <n v="0"/>
    <n v="0"/>
    <x v="0"/>
    <x v="99"/>
  </r>
  <r>
    <m/>
    <x v="66"/>
    <s v=""/>
    <s v=""/>
    <n v="0"/>
    <n v="0"/>
    <n v="0"/>
    <x v="0"/>
    <x v="100"/>
  </r>
  <r>
    <m/>
    <x v="66"/>
    <s v=""/>
    <s v=""/>
    <n v="0"/>
    <n v="0"/>
    <n v="0"/>
    <x v="0"/>
    <x v="101"/>
  </r>
  <r>
    <m/>
    <x v="66"/>
    <s v=""/>
    <s v=""/>
    <n v="0"/>
    <n v="0"/>
    <n v="0"/>
    <x v="0"/>
    <x v="102"/>
  </r>
  <r>
    <m/>
    <x v="67"/>
    <s v=""/>
    <s v=""/>
    <n v="0"/>
    <n v="0"/>
    <n v="0"/>
    <x v="1"/>
    <x v="103"/>
  </r>
  <r>
    <m/>
    <x v="67"/>
    <s v=""/>
    <s v=""/>
    <n v="0"/>
    <n v="0"/>
    <n v="0"/>
    <x v="1"/>
    <x v="104"/>
  </r>
  <r>
    <m/>
    <x v="67"/>
    <s v=""/>
    <s v=""/>
    <n v="0"/>
    <n v="0"/>
    <n v="0"/>
    <x v="1"/>
    <x v="105"/>
  </r>
  <r>
    <m/>
    <x v="67"/>
    <s v=""/>
    <s v=""/>
    <n v="0"/>
    <n v="0"/>
    <n v="0"/>
    <x v="1"/>
    <x v="106"/>
  </r>
  <r>
    <m/>
    <x v="67"/>
    <s v=""/>
    <s v=""/>
    <n v="0"/>
    <n v="0"/>
    <n v="0"/>
    <x v="1"/>
    <x v="107"/>
  </r>
  <r>
    <m/>
    <x v="67"/>
    <s v=""/>
    <s v=""/>
    <n v="0"/>
    <n v="0"/>
    <n v="0"/>
    <x v="1"/>
    <x v="108"/>
  </r>
  <r>
    <m/>
    <x v="67"/>
    <s v=""/>
    <s v=""/>
    <n v="0"/>
    <n v="0"/>
    <n v="0"/>
    <x v="1"/>
    <x v="109"/>
  </r>
  <r>
    <m/>
    <x v="67"/>
    <s v=""/>
    <s v=""/>
    <n v="0"/>
    <n v="0"/>
    <n v="0"/>
    <x v="1"/>
    <x v="110"/>
  </r>
  <r>
    <m/>
    <x v="67"/>
    <s v=""/>
    <s v=""/>
    <n v="0"/>
    <n v="0"/>
    <n v="0"/>
    <x v="1"/>
    <x v="111"/>
  </r>
  <r>
    <m/>
    <x v="67"/>
    <s v=""/>
    <s v=""/>
    <n v="0"/>
    <n v="0"/>
    <n v="0"/>
    <x v="1"/>
    <x v="112"/>
  </r>
  <r>
    <m/>
    <x v="67"/>
    <s v=""/>
    <s v=""/>
    <n v="0"/>
    <n v="0"/>
    <n v="0"/>
    <x v="1"/>
    <x v="113"/>
  </r>
  <r>
    <m/>
    <x v="67"/>
    <s v=""/>
    <s v=""/>
    <n v="0"/>
    <n v="0"/>
    <n v="0"/>
    <x v="1"/>
    <x v="114"/>
  </r>
  <r>
    <m/>
    <x v="67"/>
    <s v=""/>
    <s v=""/>
    <n v="0"/>
    <n v="0"/>
    <n v="0"/>
    <x v="1"/>
    <x v="115"/>
  </r>
  <r>
    <m/>
    <x v="67"/>
    <s v=""/>
    <s v=""/>
    <n v="0"/>
    <n v="0"/>
    <n v="0"/>
    <x v="1"/>
    <x v="116"/>
  </r>
  <r>
    <m/>
    <x v="67"/>
    <s v=""/>
    <s v=""/>
    <n v="0"/>
    <n v="0"/>
    <n v="0"/>
    <x v="1"/>
    <x v="117"/>
  </r>
  <r>
    <m/>
    <x v="67"/>
    <s v=""/>
    <s v=""/>
    <n v="0"/>
    <n v="0"/>
    <n v="0"/>
    <x v="1"/>
    <x v="118"/>
  </r>
  <r>
    <m/>
    <x v="67"/>
    <s v=""/>
    <s v=""/>
    <n v="0"/>
    <n v="0"/>
    <n v="0"/>
    <x v="1"/>
    <x v="119"/>
  </r>
  <r>
    <m/>
    <x v="67"/>
    <s v=""/>
    <s v=""/>
    <n v="0"/>
    <n v="0"/>
    <n v="0"/>
    <x v="1"/>
    <x v="120"/>
  </r>
  <r>
    <m/>
    <x v="67"/>
    <s v=""/>
    <s v=""/>
    <n v="0"/>
    <n v="0"/>
    <n v="0"/>
    <x v="1"/>
    <x v="121"/>
  </r>
  <r>
    <m/>
    <x v="67"/>
    <s v=""/>
    <s v=""/>
    <n v="0"/>
    <n v="0"/>
    <n v="0"/>
    <x v="1"/>
    <x v="122"/>
  </r>
  <r>
    <m/>
    <x v="67"/>
    <s v=""/>
    <s v=""/>
    <n v="0"/>
    <n v="0"/>
    <n v="0"/>
    <x v="1"/>
    <x v="123"/>
  </r>
  <r>
    <m/>
    <x v="67"/>
    <s v=""/>
    <s v=""/>
    <n v="0"/>
    <n v="0"/>
    <n v="0"/>
    <x v="1"/>
    <x v="124"/>
  </r>
  <r>
    <m/>
    <x v="67"/>
    <s v=""/>
    <s v=""/>
    <n v="0"/>
    <n v="0"/>
    <n v="0"/>
    <x v="1"/>
    <x v="125"/>
  </r>
  <r>
    <m/>
    <x v="67"/>
    <s v=""/>
    <s v=""/>
    <n v="0"/>
    <n v="0"/>
    <n v="0"/>
    <x v="1"/>
    <x v="126"/>
  </r>
  <r>
    <m/>
    <x v="67"/>
    <s v=""/>
    <s v=""/>
    <n v="0"/>
    <n v="0"/>
    <n v="0"/>
    <x v="1"/>
    <x v="127"/>
  </r>
  <r>
    <m/>
    <x v="67"/>
    <s v=""/>
    <s v=""/>
    <n v="0"/>
    <n v="0"/>
    <n v="0"/>
    <x v="1"/>
    <x v="128"/>
  </r>
  <r>
    <m/>
    <x v="67"/>
    <s v=""/>
    <s v=""/>
    <n v="0"/>
    <n v="0"/>
    <n v="0"/>
    <x v="1"/>
    <x v="129"/>
  </r>
  <r>
    <m/>
    <x v="67"/>
    <s v=""/>
    <s v=""/>
    <n v="0"/>
    <n v="0"/>
    <n v="0"/>
    <x v="1"/>
    <x v="130"/>
  </r>
  <r>
    <m/>
    <x v="67"/>
    <s v=""/>
    <s v=""/>
    <n v="0"/>
    <n v="0"/>
    <n v="0"/>
    <x v="1"/>
    <x v="131"/>
  </r>
  <r>
    <m/>
    <x v="67"/>
    <s v=""/>
    <s v=""/>
    <n v="0"/>
    <n v="0"/>
    <n v="0"/>
    <x v="1"/>
    <x v="132"/>
  </r>
  <r>
    <m/>
    <x v="67"/>
    <s v=""/>
    <s v=""/>
    <n v="0"/>
    <n v="0"/>
    <n v="0"/>
    <x v="1"/>
    <x v="133"/>
  </r>
  <r>
    <m/>
    <x v="67"/>
    <s v=""/>
    <s v=""/>
    <n v="0"/>
    <n v="0"/>
    <n v="0"/>
    <x v="1"/>
    <x v="134"/>
  </r>
  <r>
    <m/>
    <x v="67"/>
    <s v=""/>
    <s v=""/>
    <n v="0"/>
    <n v="0"/>
    <n v="0"/>
    <x v="1"/>
    <x v="135"/>
  </r>
  <r>
    <m/>
    <x v="67"/>
    <s v=""/>
    <s v=""/>
    <n v="0"/>
    <n v="0"/>
    <n v="0"/>
    <x v="1"/>
    <x v="136"/>
  </r>
  <r>
    <m/>
    <x v="67"/>
    <s v=""/>
    <s v=""/>
    <n v="0"/>
    <n v="0"/>
    <n v="0"/>
    <x v="1"/>
    <x v="137"/>
  </r>
  <r>
    <m/>
    <x v="67"/>
    <s v=""/>
    <s v=""/>
    <n v="0"/>
    <n v="0"/>
    <n v="0"/>
    <x v="1"/>
    <x v="138"/>
  </r>
  <r>
    <m/>
    <x v="67"/>
    <s v=""/>
    <s v=""/>
    <n v="0"/>
    <n v="0"/>
    <n v="0"/>
    <x v="1"/>
    <x v="139"/>
  </r>
  <r>
    <m/>
    <x v="67"/>
    <s v=""/>
    <s v=""/>
    <n v="0"/>
    <n v="0"/>
    <n v="0"/>
    <x v="1"/>
    <x v="140"/>
  </r>
  <r>
    <m/>
    <x v="67"/>
    <s v=""/>
    <s v=""/>
    <n v="0"/>
    <n v="0"/>
    <n v="0"/>
    <x v="1"/>
    <x v="141"/>
  </r>
  <r>
    <m/>
    <x v="67"/>
    <s v=""/>
    <s v=""/>
    <n v="0"/>
    <n v="0"/>
    <n v="0"/>
    <x v="1"/>
    <x v="142"/>
  </r>
  <r>
    <m/>
    <x v="67"/>
    <s v=""/>
    <s v=""/>
    <n v="0"/>
    <n v="0"/>
    <n v="0"/>
    <x v="1"/>
    <x v="143"/>
  </r>
  <r>
    <m/>
    <x v="67"/>
    <s v=""/>
    <s v=""/>
    <n v="0"/>
    <n v="0"/>
    <n v="0"/>
    <x v="1"/>
    <x v="144"/>
  </r>
  <r>
    <m/>
    <x v="67"/>
    <s v=""/>
    <s v=""/>
    <n v="0"/>
    <n v="0"/>
    <n v="0"/>
    <x v="1"/>
    <x v="145"/>
  </r>
  <r>
    <m/>
    <x v="67"/>
    <s v=""/>
    <s v=""/>
    <n v="0"/>
    <n v="0"/>
    <n v="0"/>
    <x v="1"/>
    <x v="146"/>
  </r>
  <r>
    <m/>
    <x v="67"/>
    <s v=""/>
    <s v=""/>
    <n v="0"/>
    <n v="0"/>
    <n v="0"/>
    <x v="1"/>
    <x v="147"/>
  </r>
  <r>
    <m/>
    <x v="67"/>
    <s v=""/>
    <s v=""/>
    <n v="0"/>
    <n v="0"/>
    <n v="0"/>
    <x v="1"/>
    <x v="148"/>
  </r>
  <r>
    <m/>
    <x v="67"/>
    <s v=""/>
    <s v=""/>
    <n v="0"/>
    <n v="0"/>
    <n v="0"/>
    <x v="1"/>
    <x v="149"/>
  </r>
  <r>
    <m/>
    <x v="67"/>
    <s v=""/>
    <s v=""/>
    <n v="0"/>
    <n v="0"/>
    <n v="0"/>
    <x v="1"/>
    <x v="150"/>
  </r>
  <r>
    <m/>
    <x v="67"/>
    <s v=""/>
    <s v=""/>
    <n v="0"/>
    <n v="0"/>
    <n v="0"/>
    <x v="1"/>
    <x v="151"/>
  </r>
  <r>
    <m/>
    <x v="67"/>
    <s v=""/>
    <s v=""/>
    <n v="0"/>
    <n v="0"/>
    <n v="0"/>
    <x v="1"/>
    <x v="152"/>
  </r>
  <r>
    <m/>
    <x v="67"/>
    <s v=""/>
    <s v=""/>
    <n v="0"/>
    <n v="0"/>
    <n v="0"/>
    <x v="1"/>
    <x v="153"/>
  </r>
  <r>
    <m/>
    <x v="67"/>
    <s v=""/>
    <s v=""/>
    <n v="0"/>
    <n v="0"/>
    <n v="0"/>
    <x v="1"/>
    <x v="154"/>
  </r>
  <r>
    <m/>
    <x v="67"/>
    <s v=""/>
    <s v=""/>
    <n v="0"/>
    <n v="0"/>
    <n v="0"/>
    <x v="1"/>
    <x v="155"/>
  </r>
  <r>
    <m/>
    <x v="67"/>
    <s v=""/>
    <s v=""/>
    <n v="0"/>
    <n v="0"/>
    <n v="0"/>
    <x v="1"/>
    <x v="156"/>
  </r>
  <r>
    <m/>
    <x v="67"/>
    <s v=""/>
    <s v=""/>
    <n v="0"/>
    <n v="0"/>
    <n v="0"/>
    <x v="1"/>
    <x v="157"/>
  </r>
  <r>
    <m/>
    <x v="67"/>
    <s v=""/>
    <s v=""/>
    <n v="0"/>
    <n v="0"/>
    <n v="0"/>
    <x v="1"/>
    <x v="158"/>
  </r>
  <r>
    <m/>
    <x v="67"/>
    <s v=""/>
    <s v=""/>
    <n v="0"/>
    <n v="0"/>
    <n v="0"/>
    <x v="1"/>
    <x v="159"/>
  </r>
  <r>
    <m/>
    <x v="67"/>
    <s v=""/>
    <s v=""/>
    <n v="0"/>
    <n v="0"/>
    <n v="0"/>
    <x v="1"/>
    <x v="160"/>
  </r>
  <r>
    <m/>
    <x v="67"/>
    <s v=""/>
    <s v=""/>
    <n v="0"/>
    <n v="0"/>
    <n v="0"/>
    <x v="1"/>
    <x v="161"/>
  </r>
  <r>
    <m/>
    <x v="67"/>
    <s v=""/>
    <s v=""/>
    <n v="0"/>
    <n v="0"/>
    <n v="0"/>
    <x v="1"/>
    <x v="162"/>
  </r>
  <r>
    <m/>
    <x v="67"/>
    <s v=""/>
    <s v=""/>
    <n v="0"/>
    <n v="0"/>
    <n v="0"/>
    <x v="1"/>
    <x v="163"/>
  </r>
  <r>
    <m/>
    <x v="67"/>
    <s v=""/>
    <s v=""/>
    <n v="0"/>
    <n v="0"/>
    <n v="0"/>
    <x v="1"/>
    <x v="164"/>
  </r>
  <r>
    <m/>
    <x v="67"/>
    <s v=""/>
    <s v=""/>
    <n v="0"/>
    <n v="0"/>
    <n v="0"/>
    <x v="1"/>
    <x v="165"/>
  </r>
  <r>
    <m/>
    <x v="67"/>
    <s v=""/>
    <s v=""/>
    <n v="0"/>
    <n v="0"/>
    <n v="0"/>
    <x v="1"/>
    <x v="166"/>
  </r>
  <r>
    <m/>
    <x v="67"/>
    <s v=""/>
    <s v=""/>
    <n v="0"/>
    <n v="0"/>
    <n v="0"/>
    <x v="1"/>
    <x v="167"/>
  </r>
  <r>
    <m/>
    <x v="67"/>
    <s v=""/>
    <s v=""/>
    <n v="0"/>
    <n v="0"/>
    <n v="0"/>
    <x v="1"/>
    <x v="168"/>
  </r>
  <r>
    <m/>
    <x v="67"/>
    <s v=""/>
    <s v=""/>
    <n v="0"/>
    <n v="0"/>
    <n v="0"/>
    <x v="1"/>
    <x v="169"/>
  </r>
  <r>
    <m/>
    <x v="67"/>
    <s v=""/>
    <s v=""/>
    <n v="0"/>
    <n v="0"/>
    <n v="0"/>
    <x v="1"/>
    <x v="170"/>
  </r>
  <r>
    <m/>
    <x v="67"/>
    <s v=""/>
    <s v=""/>
    <n v="0"/>
    <n v="0"/>
    <n v="0"/>
    <x v="1"/>
    <x v="171"/>
  </r>
  <r>
    <m/>
    <x v="68"/>
    <m/>
    <m/>
    <m/>
    <m/>
    <n v="13070"/>
    <x v="0"/>
    <x v="172"/>
  </r>
  <r>
    <m/>
    <x v="66"/>
    <m/>
    <m/>
    <m/>
    <m/>
    <m/>
    <x v="2"/>
    <x v="173"/>
  </r>
  <r>
    <m/>
    <x v="66"/>
    <m/>
    <m/>
    <m/>
    <m/>
    <m/>
    <x v="2"/>
    <x v="173"/>
  </r>
  <r>
    <m/>
    <x v="66"/>
    <m/>
    <m/>
    <m/>
    <m/>
    <m/>
    <x v="2"/>
    <x v="17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compact="0" compactData="0" gridDropZones="1" multipleFieldFilters="0">
  <location ref="A3:C109" firstHeaderRow="2" firstDataRow="2" firstDataCol="2" rowPageCount="1" colPageCount="1"/>
  <pivotFields count="9">
    <pivotField compact="0" outline="0" showAll="0"/>
    <pivotField axis="axisRow" compact="0" outline="0" showAll="0">
      <items count="191">
        <item m="1" x="69"/>
        <item m="1" x="169"/>
        <item x="5"/>
        <item x="6"/>
        <item m="1" x="133"/>
        <item m="1" x="166"/>
        <item m="1" x="104"/>
        <item m="1" x="89"/>
        <item m="1" x="149"/>
        <item m="1" x="92"/>
        <item m="1" x="102"/>
        <item m="1" x="115"/>
        <item m="1" x="117"/>
        <item m="1" x="107"/>
        <item m="1" x="111"/>
        <item m="1" x="164"/>
        <item m="1" x="167"/>
        <item m="1" x="154"/>
        <item m="1" x="77"/>
        <item m="1" x="87"/>
        <item n="Name" m="1" x="80"/>
        <item m="1" x="97"/>
        <item m="1" x="121"/>
        <item m="1" x="98"/>
        <item m="1" x="134"/>
        <item m="1" x="139"/>
        <item m="1" x="88"/>
        <item m="1" x="113"/>
        <item m="1" x="148"/>
        <item m="1" x="84"/>
        <item m="1" x="152"/>
        <item m="1" x="103"/>
        <item m="1" x="79"/>
        <item m="1" x="158"/>
        <item m="1" x="161"/>
        <item m="1" x="170"/>
        <item x="0"/>
        <item m="1" x="163"/>
        <item x="66"/>
        <item x="68"/>
        <item x="67"/>
        <item m="1" x="136"/>
        <item m="1" x="101"/>
        <item m="1" x="141"/>
        <item m="1" x="106"/>
        <item m="1" x="120"/>
        <item m="1" x="78"/>
        <item m="1" x="131"/>
        <item m="1" x="112"/>
        <item m="1" x="96"/>
        <item x="40"/>
        <item m="1" x="129"/>
        <item x="35"/>
        <item x="36"/>
        <item m="1" x="155"/>
        <item m="1" x="189"/>
        <item m="1" x="177"/>
        <item m="1" x="116"/>
        <item m="1" x="105"/>
        <item x="45"/>
        <item m="1" x="70"/>
        <item m="1" x="74"/>
        <item m="1" x="153"/>
        <item m="1" x="159"/>
        <item m="1" x="108"/>
        <item m="1" x="83"/>
        <item m="1" x="144"/>
        <item m="1" x="178"/>
        <item m="1" x="85"/>
        <item m="1" x="123"/>
        <item m="1" x="151"/>
        <item m="1" x="143"/>
        <item m="1" x="75"/>
        <item m="1" x="179"/>
        <item m="1" x="130"/>
        <item m="1" x="174"/>
        <item m="1" x="172"/>
        <item m="1" x="71"/>
        <item m="1" x="160"/>
        <item m="1" x="173"/>
        <item m="1" x="99"/>
        <item m="1" x="165"/>
        <item m="1" x="127"/>
        <item m="1" x="128"/>
        <item m="1" x="182"/>
        <item m="1" x="81"/>
        <item m="1" x="157"/>
        <item m="1" x="137"/>
        <item m="1" x="188"/>
        <item m="1" x="90"/>
        <item m="1" x="82"/>
        <item m="1" x="142"/>
        <item m="1" x="187"/>
        <item m="1" x="147"/>
        <item m="1" x="118"/>
        <item m="1" x="180"/>
        <item m="1" x="150"/>
        <item m="1" x="168"/>
        <item m="1" x="183"/>
        <item m="1" x="94"/>
        <item m="1" x="122"/>
        <item m="1" x="126"/>
        <item m="1" x="162"/>
        <item m="1" x="132"/>
        <item m="1" x="95"/>
        <item m="1" x="110"/>
        <item m="1" x="100"/>
        <item m="1" x="119"/>
        <item m="1" x="125"/>
        <item x="54"/>
        <item m="1" x="72"/>
        <item m="1" x="124"/>
        <item m="1" x="146"/>
        <item m="1" x="91"/>
        <item m="1" x="176"/>
        <item m="1" x="140"/>
        <item m="1" x="135"/>
        <item m="1" x="171"/>
        <item m="1" x="186"/>
        <item m="1" x="138"/>
        <item m="1" x="184"/>
        <item m="1" x="156"/>
        <item m="1" x="181"/>
        <item m="1" x="86"/>
        <item m="1" x="73"/>
        <item m="1" x="114"/>
        <item m="1" x="175"/>
        <item m="1" x="109"/>
        <item m="1" x="185"/>
        <item m="1" x="93"/>
        <item m="1" x="145"/>
        <item m="1" x="76"/>
        <item x="8"/>
        <item x="9"/>
        <item x="10"/>
        <item x="11"/>
        <item x="12"/>
        <item x="13"/>
        <item x="15"/>
        <item x="39"/>
        <item x="17"/>
        <item x="51"/>
        <item x="50"/>
        <item x="18"/>
        <item x="19"/>
        <item x="20"/>
        <item x="21"/>
        <item x="22"/>
        <item x="23"/>
        <item x="24"/>
        <item x="25"/>
        <item x="30"/>
        <item x="47"/>
        <item x="49"/>
        <item x="46"/>
        <item x="48"/>
        <item x="58"/>
        <item x="59"/>
        <item x="37"/>
        <item x="41"/>
        <item x="42"/>
        <item x="43"/>
        <item x="44"/>
        <item x="52"/>
        <item x="53"/>
        <item x="55"/>
        <item x="56"/>
        <item x="57"/>
        <item x="61"/>
        <item x="62"/>
        <item x="63"/>
        <item x="1"/>
        <item x="2"/>
        <item x="3"/>
        <item x="4"/>
        <item x="7"/>
        <item x="14"/>
        <item x="16"/>
        <item x="26"/>
        <item x="27"/>
        <item x="28"/>
        <item x="29"/>
        <item x="31"/>
        <item x="32"/>
        <item x="33"/>
        <item x="34"/>
        <item x="38"/>
        <item x="60"/>
        <item x="64"/>
        <item x="65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axis="axisPage" compact="0" outline="0" showAll="0" defaultSubtotal="0">
      <items count="4">
        <item m="1" x="3"/>
        <item x="0"/>
        <item x="2"/>
        <item x="1"/>
      </items>
    </pivotField>
    <pivotField axis="axisRow" compact="0" outline="0" showAll="0" sortType="ascending" defaultSubtotal="0">
      <items count="176">
        <item x="172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m="1" x="174"/>
        <item m="1" x="175"/>
        <item x="173"/>
      </items>
    </pivotField>
  </pivotFields>
  <rowFields count="2">
    <field x="8"/>
    <field x="1"/>
  </rowFields>
  <rowItems count="105">
    <i>
      <x/>
      <x v="39"/>
    </i>
    <i>
      <x v="1"/>
      <x v="36"/>
    </i>
    <i>
      <x v="2"/>
      <x v="171"/>
    </i>
    <i>
      <x v="3"/>
      <x v="172"/>
    </i>
    <i>
      <x v="4"/>
      <x v="173"/>
    </i>
    <i>
      <x v="5"/>
      <x v="174"/>
    </i>
    <i>
      <x v="6"/>
      <x v="2"/>
    </i>
    <i>
      <x v="7"/>
      <x v="3"/>
    </i>
    <i>
      <x v="8"/>
      <x v="175"/>
    </i>
    <i>
      <x v="9"/>
      <x v="132"/>
    </i>
    <i>
      <x v="10"/>
      <x v="133"/>
    </i>
    <i>
      <x v="11"/>
      <x v="134"/>
    </i>
    <i>
      <x v="12"/>
      <x v="135"/>
    </i>
    <i>
      <x v="13"/>
      <x v="136"/>
    </i>
    <i>
      <x v="14"/>
      <x v="137"/>
    </i>
    <i>
      <x v="15"/>
      <x v="176"/>
    </i>
    <i>
      <x v="16"/>
      <x v="138"/>
    </i>
    <i>
      <x v="17"/>
      <x v="177"/>
    </i>
    <i>
      <x v="18"/>
      <x v="140"/>
    </i>
    <i>
      <x v="19"/>
      <x v="143"/>
    </i>
    <i>
      <x v="20"/>
      <x v="144"/>
    </i>
    <i>
      <x v="21"/>
      <x v="145"/>
    </i>
    <i>
      <x v="22"/>
      <x v="146"/>
    </i>
    <i>
      <x v="23"/>
      <x v="147"/>
    </i>
    <i>
      <x v="24"/>
      <x v="148"/>
    </i>
    <i>
      <x v="25"/>
      <x v="149"/>
    </i>
    <i>
      <x v="26"/>
      <x v="150"/>
    </i>
    <i>
      <x v="27"/>
      <x v="133"/>
    </i>
    <i>
      <x v="28"/>
      <x v="178"/>
    </i>
    <i>
      <x v="29"/>
      <x v="179"/>
    </i>
    <i>
      <x v="30"/>
      <x v="180"/>
    </i>
    <i>
      <x v="31"/>
      <x v="181"/>
    </i>
    <i>
      <x v="32"/>
      <x v="151"/>
    </i>
    <i>
      <x v="33"/>
      <x v="182"/>
    </i>
    <i>
      <x v="34"/>
      <x v="183"/>
    </i>
    <i>
      <x v="35"/>
      <x v="184"/>
    </i>
    <i>
      <x v="36"/>
      <x v="185"/>
    </i>
    <i>
      <x v="37"/>
      <x v="52"/>
    </i>
    <i>
      <x v="38"/>
      <x v="53"/>
    </i>
    <i>
      <x v="39"/>
      <x v="158"/>
    </i>
    <i>
      <x v="40"/>
      <x v="186"/>
    </i>
    <i>
      <x v="41"/>
      <x v="139"/>
    </i>
    <i>
      <x v="42"/>
      <x v="50"/>
    </i>
    <i>
      <x v="43"/>
      <x v="159"/>
    </i>
    <i>
      <x v="44"/>
      <x v="160"/>
    </i>
    <i>
      <x v="45"/>
      <x v="161"/>
    </i>
    <i>
      <x v="46"/>
      <x v="162"/>
    </i>
    <i>
      <x v="47"/>
      <x v="59"/>
    </i>
    <i>
      <x v="48"/>
      <x v="154"/>
    </i>
    <i>
      <x v="49"/>
      <x v="152"/>
    </i>
    <i>
      <x v="50"/>
      <x v="155"/>
    </i>
    <i>
      <x v="51"/>
      <x v="153"/>
    </i>
    <i>
      <x v="52"/>
      <x v="142"/>
    </i>
    <i>
      <x v="53"/>
      <x v="141"/>
    </i>
    <i>
      <x v="54"/>
      <x v="163"/>
    </i>
    <i>
      <x v="55"/>
      <x v="164"/>
    </i>
    <i>
      <x v="56"/>
      <x v="109"/>
    </i>
    <i>
      <x v="57"/>
      <x v="165"/>
    </i>
    <i>
      <x v="58"/>
      <x v="166"/>
    </i>
    <i>
      <x v="59"/>
      <x v="167"/>
    </i>
    <i>
      <x v="60"/>
      <x v="156"/>
    </i>
    <i>
      <x v="61"/>
      <x v="157"/>
    </i>
    <i>
      <x v="62"/>
      <x v="187"/>
    </i>
    <i>
      <x v="63"/>
      <x v="168"/>
    </i>
    <i>
      <x v="64"/>
      <x v="169"/>
    </i>
    <i>
      <x v="65"/>
      <x v="170"/>
    </i>
    <i>
      <x v="66"/>
      <x v="59"/>
    </i>
    <i>
      <x v="67"/>
      <x v="188"/>
    </i>
    <i>
      <x v="68"/>
      <x v="189"/>
    </i>
    <i>
      <x v="69"/>
      <x v="38"/>
    </i>
    <i>
      <x v="70"/>
      <x v="38"/>
    </i>
    <i>
      <x v="71"/>
      <x v="38"/>
    </i>
    <i>
      <x v="72"/>
      <x v="38"/>
    </i>
    <i>
      <x v="73"/>
      <x v="38"/>
    </i>
    <i>
      <x v="74"/>
      <x v="38"/>
    </i>
    <i>
      <x v="75"/>
      <x v="38"/>
    </i>
    <i>
      <x v="76"/>
      <x v="38"/>
    </i>
    <i>
      <x v="77"/>
      <x v="38"/>
    </i>
    <i>
      <x v="78"/>
      <x v="38"/>
    </i>
    <i>
      <x v="79"/>
      <x v="38"/>
    </i>
    <i>
      <x v="80"/>
      <x v="38"/>
    </i>
    <i>
      <x v="81"/>
      <x v="38"/>
    </i>
    <i>
      <x v="82"/>
      <x v="38"/>
    </i>
    <i>
      <x v="83"/>
      <x v="38"/>
    </i>
    <i>
      <x v="84"/>
      <x v="38"/>
    </i>
    <i>
      <x v="85"/>
      <x v="38"/>
    </i>
    <i>
      <x v="86"/>
      <x v="38"/>
    </i>
    <i>
      <x v="87"/>
      <x v="38"/>
    </i>
    <i>
      <x v="88"/>
      <x v="38"/>
    </i>
    <i>
      <x v="89"/>
      <x v="38"/>
    </i>
    <i>
      <x v="90"/>
      <x v="38"/>
    </i>
    <i>
      <x v="91"/>
      <x v="38"/>
    </i>
    <i>
      <x v="92"/>
      <x v="38"/>
    </i>
    <i>
      <x v="93"/>
      <x v="38"/>
    </i>
    <i>
      <x v="94"/>
      <x v="38"/>
    </i>
    <i>
      <x v="95"/>
      <x v="38"/>
    </i>
    <i>
      <x v="96"/>
      <x v="38"/>
    </i>
    <i>
      <x v="97"/>
      <x v="38"/>
    </i>
    <i>
      <x v="98"/>
      <x v="38"/>
    </i>
    <i>
      <x v="99"/>
      <x v="38"/>
    </i>
    <i>
      <x v="100"/>
      <x v="38"/>
    </i>
    <i>
      <x v="101"/>
      <x v="38"/>
    </i>
    <i>
      <x v="102"/>
      <x v="38"/>
    </i>
    <i>
      <x v="103"/>
      <x v="38"/>
    </i>
    <i t="grand">
      <x/>
    </i>
  </rowItems>
  <colItems count="1">
    <i/>
  </colItems>
  <pageFields count="1">
    <pageField fld="7" item="1" hier="-1"/>
  </pageFields>
  <dataFields count="1">
    <dataField name="Sum of Used" fld="6" baseField="0" baseItem="0" numFmtId="3"/>
  </dataFields>
  <formats count="3">
    <format dxfId="8">
      <pivotArea outline="0" collapsedLevelsAreSubtotals="1" fieldPosition="0"/>
    </format>
    <format dxfId="7">
      <pivotArea type="topRight" dataOnly="0" labelOnly="1" outline="0" fieldPosition="0"/>
    </format>
    <format dxfId="6">
      <pivotArea dataOnly="0" labelOnly="1" outline="0" fieldPosition="0">
        <references count="1">
          <reference field="1" count="0"/>
        </references>
      </pivotArea>
    </format>
  </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393"/>
  <sheetViews>
    <sheetView tabSelected="1" workbookViewId="0">
      <selection activeCell="K47" sqref="K47"/>
    </sheetView>
  </sheetViews>
  <sheetFormatPr defaultRowHeight="15"/>
  <cols>
    <col min="1" max="1" width="43.85546875" customWidth="1"/>
    <col min="2" max="2" width="20.140625" customWidth="1"/>
    <col min="11" max="11" width="7.85546875" customWidth="1"/>
  </cols>
  <sheetData>
    <row r="1" spans="1:19">
      <c r="A1" s="1" t="s">
        <v>1</v>
      </c>
      <c r="B1" s="1" t="s">
        <v>2</v>
      </c>
      <c r="C1" s="1" t="s">
        <v>6</v>
      </c>
      <c r="D1" s="1" t="s">
        <v>7</v>
      </c>
      <c r="E1" s="1" t="s">
        <v>3</v>
      </c>
      <c r="F1" s="1" t="s">
        <v>4</v>
      </c>
      <c r="G1" s="1" t="s">
        <v>5</v>
      </c>
      <c r="H1" s="1" t="s">
        <v>14</v>
      </c>
      <c r="I1" s="1" t="s">
        <v>17</v>
      </c>
      <c r="K1" s="1" t="s">
        <v>48</v>
      </c>
      <c r="L1" s="1" t="s">
        <v>49</v>
      </c>
      <c r="M1" s="1" t="s">
        <v>50</v>
      </c>
      <c r="R1">
        <v>64</v>
      </c>
      <c r="S1" t="str">
        <f>DEC2HEX(R1,2)</f>
        <v>40</v>
      </c>
    </row>
    <row r="2" spans="1:19">
      <c r="A2" t="s">
        <v>95</v>
      </c>
      <c r="B2" t="str">
        <f>RIGHT(A2,LEN(A2)-13)</f>
        <v>Temp vars zero page</v>
      </c>
      <c r="C2" t="str">
        <f>IF(ISERROR(FIND("*",$A2,1)),MID($A2,4,4),MID(TRIM($A2),3,4))</f>
        <v>0002</v>
      </c>
      <c r="D2" t="str">
        <f>IF(ISERROR(FIND("*",$A2,1)),MID($A2,10,4),MID(TRIM($A2),9,4))</f>
        <v>0020</v>
      </c>
      <c r="E2">
        <f>HEX2DEC(C2)</f>
        <v>2</v>
      </c>
      <c r="F2">
        <f>HEX2DEC(D2)</f>
        <v>32</v>
      </c>
      <c r="G2">
        <f>IF(F2&gt;0,F2-E2+1,0)</f>
        <v>31</v>
      </c>
      <c r="H2" t="b">
        <f>IF(B2="",FALSE,TRUE)</f>
        <v>1</v>
      </c>
      <c r="I2">
        <f>1</f>
        <v>1</v>
      </c>
      <c r="K2">
        <v>0</v>
      </c>
      <c r="N2" t="b">
        <f>K2&gt;0</f>
        <v>0</v>
      </c>
    </row>
    <row r="3" spans="1:19">
      <c r="A3" t="s">
        <v>96</v>
      </c>
      <c r="B3" t="str">
        <f>RIGHT(A3,LEN(A3)-14)</f>
        <v xml:space="preserve"> LPAX</v>
      </c>
      <c r="C3" t="str">
        <f t="shared" ref="C3:C66" si="0">IF(ISERROR(FIND("*",$A3,1)),MID($A3,4,4),MID(TRIM($A3),3,4))</f>
        <v>0021</v>
      </c>
      <c r="D3" t="str">
        <f t="shared" ref="D3:D66" si="1">IF(ISERROR(FIND("*",$A3,1)),MID($A3,10,4),MID(TRIM($A3),9,4))</f>
        <v>0031</v>
      </c>
      <c r="E3">
        <f>HEX2DEC(C3)</f>
        <v>33</v>
      </c>
      <c r="F3">
        <f>HEX2DEC(D3)</f>
        <v>49</v>
      </c>
      <c r="G3">
        <f t="shared" ref="G3:G61" si="2">IF(F3&gt;0,F3-E3+1,0)</f>
        <v>17</v>
      </c>
      <c r="H3" t="b">
        <f>IF(B3=" ",FALSE,TRUE)</f>
        <v>1</v>
      </c>
      <c r="I3">
        <f>I2+1</f>
        <v>2</v>
      </c>
      <c r="K3">
        <f t="shared" ref="K3:K65" si="3">IF(E4&gt;0,E4-F3-1,0)</f>
        <v>0</v>
      </c>
      <c r="L3">
        <f>F3</f>
        <v>49</v>
      </c>
      <c r="M3" t="str">
        <f>DEC2HEX(L3,4)</f>
        <v>0031</v>
      </c>
      <c r="N3" t="b">
        <f t="shared" ref="N3:N66" si="4">K3&gt;0</f>
        <v>0</v>
      </c>
    </row>
    <row r="4" spans="1:19">
      <c r="A4" t="s">
        <v>97</v>
      </c>
      <c r="B4" t="str">
        <f t="shared" ref="B4:B67" si="5">RIGHT(A4,LEN(A4)-14)</f>
        <v xml:space="preserve"> SpriteX</v>
      </c>
      <c r="C4" t="str">
        <f t="shared" si="0"/>
        <v>0032</v>
      </c>
      <c r="D4" t="str">
        <f t="shared" si="1"/>
        <v>0045</v>
      </c>
      <c r="E4">
        <f t="shared" ref="E4:E42" si="6">HEX2DEC(C4)</f>
        <v>50</v>
      </c>
      <c r="F4">
        <f t="shared" ref="F4:F42" si="7">HEX2DEC(D4)</f>
        <v>69</v>
      </c>
      <c r="G4">
        <f t="shared" si="2"/>
        <v>20</v>
      </c>
      <c r="H4" t="b">
        <f t="shared" ref="H4:H61" si="8">IF(B4=" ",FALSE,TRUE)</f>
        <v>1</v>
      </c>
      <c r="I4">
        <f t="shared" ref="I4:I67" si="9">I3+1</f>
        <v>3</v>
      </c>
      <c r="K4">
        <f t="shared" si="3"/>
        <v>0</v>
      </c>
      <c r="L4">
        <f t="shared" ref="L4:L67" si="10">F4</f>
        <v>69</v>
      </c>
      <c r="M4" t="str">
        <f>DEC2HEX(L4,4)</f>
        <v>0045</v>
      </c>
      <c r="N4" t="b">
        <f t="shared" si="4"/>
        <v>0</v>
      </c>
      <c r="O4" t="e">
        <f>DEC2HEX(N4,4)</f>
        <v>#VALUE!</v>
      </c>
    </row>
    <row r="5" spans="1:19">
      <c r="A5" t="s">
        <v>98</v>
      </c>
      <c r="B5" t="str">
        <f t="shared" si="5"/>
        <v xml:space="preserve"> SpriteY</v>
      </c>
      <c r="C5" t="str">
        <f t="shared" si="0"/>
        <v>0046</v>
      </c>
      <c r="D5" t="str">
        <f t="shared" si="1"/>
        <v>00a9</v>
      </c>
      <c r="E5">
        <f t="shared" si="6"/>
        <v>70</v>
      </c>
      <c r="F5">
        <f t="shared" si="7"/>
        <v>169</v>
      </c>
      <c r="G5">
        <f t="shared" si="2"/>
        <v>100</v>
      </c>
      <c r="H5" t="b">
        <f t="shared" si="8"/>
        <v>1</v>
      </c>
      <c r="I5">
        <f t="shared" si="9"/>
        <v>4</v>
      </c>
      <c r="K5">
        <f t="shared" si="3"/>
        <v>0</v>
      </c>
      <c r="L5">
        <f t="shared" si="10"/>
        <v>169</v>
      </c>
      <c r="M5" t="str">
        <f t="shared" ref="M5:M68" si="11">DEC2HEX(L5,4)</f>
        <v>00A9</v>
      </c>
      <c r="N5" t="b">
        <f t="shared" si="4"/>
        <v>0</v>
      </c>
    </row>
    <row r="6" spans="1:19">
      <c r="A6" t="s">
        <v>99</v>
      </c>
      <c r="B6" t="str">
        <f t="shared" si="5"/>
        <v xml:space="preserve"> SpriteCopyY</v>
      </c>
      <c r="C6" t="str">
        <f t="shared" si="0"/>
        <v>00aa</v>
      </c>
      <c r="D6" t="str">
        <f t="shared" si="1"/>
        <v>00d8</v>
      </c>
      <c r="E6">
        <f t="shared" si="6"/>
        <v>170</v>
      </c>
      <c r="F6">
        <f t="shared" si="7"/>
        <v>216</v>
      </c>
      <c r="G6">
        <f t="shared" si="2"/>
        <v>47</v>
      </c>
      <c r="H6" t="b">
        <f t="shared" si="8"/>
        <v>1</v>
      </c>
      <c r="I6">
        <f t="shared" si="9"/>
        <v>5</v>
      </c>
      <c r="K6">
        <f t="shared" si="3"/>
        <v>1832</v>
      </c>
      <c r="L6">
        <f t="shared" si="10"/>
        <v>216</v>
      </c>
      <c r="M6" t="str">
        <f t="shared" si="11"/>
        <v>00D8</v>
      </c>
      <c r="N6" t="b">
        <f t="shared" si="4"/>
        <v>1</v>
      </c>
    </row>
    <row r="7" spans="1:19">
      <c r="A7" t="s">
        <v>53</v>
      </c>
      <c r="B7" t="str">
        <f t="shared" si="5"/>
        <v>Basic</v>
      </c>
      <c r="C7" t="str">
        <f t="shared" si="0"/>
        <v>0801</v>
      </c>
      <c r="D7" t="str">
        <f t="shared" si="1"/>
        <v>080d</v>
      </c>
      <c r="E7">
        <f t="shared" si="6"/>
        <v>2049</v>
      </c>
      <c r="F7">
        <f t="shared" si="7"/>
        <v>2061</v>
      </c>
      <c r="G7">
        <f t="shared" si="2"/>
        <v>13</v>
      </c>
      <c r="H7" t="b">
        <f t="shared" si="8"/>
        <v>1</v>
      </c>
      <c r="I7">
        <f t="shared" si="9"/>
        <v>6</v>
      </c>
      <c r="K7">
        <f t="shared" si="3"/>
        <v>0</v>
      </c>
      <c r="L7">
        <f t="shared" si="10"/>
        <v>2061</v>
      </c>
      <c r="M7" t="str">
        <f t="shared" si="11"/>
        <v>080D</v>
      </c>
      <c r="N7" t="b">
        <f t="shared" si="4"/>
        <v>0</v>
      </c>
      <c r="Q7">
        <f>4000</f>
        <v>4000</v>
      </c>
    </row>
    <row r="8" spans="1:19">
      <c r="A8" t="s">
        <v>0</v>
      </c>
      <c r="B8" t="str">
        <f t="shared" si="5"/>
        <v>Basic End</v>
      </c>
      <c r="C8" t="str">
        <f t="shared" si="0"/>
        <v>080e</v>
      </c>
      <c r="D8" t="str">
        <f t="shared" si="1"/>
        <v>080d</v>
      </c>
      <c r="E8">
        <f t="shared" si="6"/>
        <v>2062</v>
      </c>
      <c r="F8">
        <f t="shared" si="7"/>
        <v>2061</v>
      </c>
      <c r="G8">
        <f t="shared" si="2"/>
        <v>0</v>
      </c>
      <c r="H8" t="b">
        <f t="shared" si="8"/>
        <v>1</v>
      </c>
      <c r="I8">
        <f t="shared" si="9"/>
        <v>7</v>
      </c>
      <c r="K8">
        <f t="shared" si="3"/>
        <v>2</v>
      </c>
      <c r="L8">
        <f t="shared" si="10"/>
        <v>2061</v>
      </c>
      <c r="M8" t="str">
        <f t="shared" si="11"/>
        <v>080D</v>
      </c>
      <c r="N8" t="b">
        <f t="shared" si="4"/>
        <v>1</v>
      </c>
    </row>
    <row r="9" spans="1:19">
      <c r="A9" t="s">
        <v>100</v>
      </c>
      <c r="B9" t="str">
        <f t="shared" si="5"/>
        <v>Hi score_Data</v>
      </c>
      <c r="C9" t="str">
        <f t="shared" si="0"/>
        <v>0810</v>
      </c>
      <c r="D9" t="str">
        <f t="shared" si="1"/>
        <v>0832</v>
      </c>
      <c r="E9">
        <f t="shared" si="6"/>
        <v>2064</v>
      </c>
      <c r="F9">
        <f t="shared" si="7"/>
        <v>2098</v>
      </c>
      <c r="G9">
        <f t="shared" si="2"/>
        <v>35</v>
      </c>
      <c r="H9" t="b">
        <f t="shared" si="8"/>
        <v>1</v>
      </c>
      <c r="I9">
        <f t="shared" si="9"/>
        <v>8</v>
      </c>
      <c r="K9">
        <f t="shared" si="3"/>
        <v>77</v>
      </c>
      <c r="L9">
        <f t="shared" si="10"/>
        <v>2098</v>
      </c>
      <c r="M9" t="str">
        <f t="shared" si="11"/>
        <v>0832</v>
      </c>
      <c r="N9" t="b">
        <f t="shared" si="4"/>
        <v>1</v>
      </c>
    </row>
    <row r="10" spans="1:19">
      <c r="A10" t="s">
        <v>101</v>
      </c>
      <c r="B10" t="str">
        <f t="shared" si="5"/>
        <v>Modules</v>
      </c>
      <c r="C10" t="str">
        <f t="shared" si="0"/>
        <v>0880</v>
      </c>
      <c r="D10" t="str">
        <f t="shared" si="1"/>
        <v>08c1</v>
      </c>
      <c r="E10">
        <f t="shared" si="6"/>
        <v>2176</v>
      </c>
      <c r="F10">
        <f t="shared" si="7"/>
        <v>2241</v>
      </c>
      <c r="G10">
        <f t="shared" si="2"/>
        <v>66</v>
      </c>
      <c r="H10" t="b">
        <f t="shared" si="8"/>
        <v>1</v>
      </c>
      <c r="I10">
        <f t="shared" si="9"/>
        <v>9</v>
      </c>
      <c r="K10">
        <f t="shared" si="3"/>
        <v>0</v>
      </c>
      <c r="L10">
        <f t="shared" si="10"/>
        <v>2241</v>
      </c>
      <c r="M10" t="str">
        <f t="shared" si="11"/>
        <v>08C1</v>
      </c>
      <c r="N10" t="b">
        <f t="shared" si="4"/>
        <v>0</v>
      </c>
      <c r="P10">
        <v>0</v>
      </c>
      <c r="Q10">
        <v>16384</v>
      </c>
      <c r="R10" t="str">
        <f>DEC2HEX(Q10,4)</f>
        <v>4000</v>
      </c>
    </row>
    <row r="11" spans="1:19">
      <c r="A11" t="s">
        <v>102</v>
      </c>
      <c r="B11" t="str">
        <f t="shared" si="5"/>
        <v>IRQ</v>
      </c>
      <c r="C11" t="str">
        <f t="shared" si="0"/>
        <v>08c2</v>
      </c>
      <c r="D11" t="str">
        <f t="shared" si="1"/>
        <v>09d7</v>
      </c>
      <c r="E11">
        <f t="shared" si="6"/>
        <v>2242</v>
      </c>
      <c r="F11">
        <f t="shared" si="7"/>
        <v>2519</v>
      </c>
      <c r="G11">
        <f t="shared" si="2"/>
        <v>278</v>
      </c>
      <c r="H11" t="b">
        <f t="shared" si="8"/>
        <v>1</v>
      </c>
      <c r="I11">
        <f t="shared" si="9"/>
        <v>10</v>
      </c>
      <c r="K11">
        <f t="shared" si="3"/>
        <v>0</v>
      </c>
      <c r="L11">
        <f t="shared" si="10"/>
        <v>2519</v>
      </c>
      <c r="M11" t="str">
        <f t="shared" si="11"/>
        <v>09D7</v>
      </c>
      <c r="N11" t="b">
        <f t="shared" si="4"/>
        <v>0</v>
      </c>
      <c r="P11">
        <v>1</v>
      </c>
      <c r="Q11">
        <f>Q10+64</f>
        <v>16448</v>
      </c>
      <c r="R11" t="str">
        <f>DEC2HEX(Q11,4)</f>
        <v>4040</v>
      </c>
    </row>
    <row r="12" spans="1:19">
      <c r="A12" t="s">
        <v>103</v>
      </c>
      <c r="B12" t="str">
        <f t="shared" si="5"/>
        <v>Utility</v>
      </c>
      <c r="C12" t="str">
        <f t="shared" si="0"/>
        <v>09d8</v>
      </c>
      <c r="D12" t="str">
        <f t="shared" si="1"/>
        <v>0a0f</v>
      </c>
      <c r="E12">
        <f t="shared" si="6"/>
        <v>2520</v>
      </c>
      <c r="F12">
        <f t="shared" si="7"/>
        <v>2575</v>
      </c>
      <c r="G12">
        <f t="shared" si="2"/>
        <v>56</v>
      </c>
      <c r="H12" t="b">
        <f t="shared" si="8"/>
        <v>1</v>
      </c>
      <c r="I12">
        <f t="shared" si="9"/>
        <v>11</v>
      </c>
      <c r="K12">
        <f t="shared" si="3"/>
        <v>0</v>
      </c>
      <c r="L12">
        <f t="shared" si="10"/>
        <v>2575</v>
      </c>
      <c r="M12" t="str">
        <f t="shared" si="11"/>
        <v>0A0F</v>
      </c>
      <c r="N12" t="b">
        <f t="shared" si="4"/>
        <v>0</v>
      </c>
      <c r="P12">
        <v>2</v>
      </c>
      <c r="Q12">
        <f t="shared" ref="Q12:Q24" si="12">Q11+64</f>
        <v>16512</v>
      </c>
      <c r="R12" t="str">
        <f t="shared" ref="R12:R75" si="13">DEC2HEX(Q12,4)</f>
        <v>4080</v>
      </c>
    </row>
    <row r="13" spans="1:19">
      <c r="A13" t="s">
        <v>104</v>
      </c>
      <c r="B13" t="str">
        <f t="shared" si="5"/>
        <v>Input</v>
      </c>
      <c r="C13" t="str">
        <f t="shared" si="0"/>
        <v>0a10</v>
      </c>
      <c r="D13" t="str">
        <f t="shared" si="1"/>
        <v>0a2c</v>
      </c>
      <c r="E13">
        <f t="shared" si="6"/>
        <v>2576</v>
      </c>
      <c r="F13">
        <f t="shared" si="7"/>
        <v>2604</v>
      </c>
      <c r="G13">
        <f t="shared" si="2"/>
        <v>29</v>
      </c>
      <c r="H13" t="b">
        <f t="shared" si="8"/>
        <v>1</v>
      </c>
      <c r="I13">
        <f t="shared" si="9"/>
        <v>12</v>
      </c>
      <c r="K13">
        <f t="shared" si="3"/>
        <v>0</v>
      </c>
      <c r="L13">
        <f t="shared" si="10"/>
        <v>2604</v>
      </c>
      <c r="M13" t="str">
        <f t="shared" si="11"/>
        <v>0A2C</v>
      </c>
      <c r="N13" t="b">
        <f t="shared" si="4"/>
        <v>0</v>
      </c>
      <c r="P13">
        <v>3</v>
      </c>
      <c r="Q13">
        <f t="shared" si="12"/>
        <v>16576</v>
      </c>
      <c r="R13" t="str">
        <f t="shared" si="13"/>
        <v>40C0</v>
      </c>
    </row>
    <row r="14" spans="1:19">
      <c r="A14" t="s">
        <v>105</v>
      </c>
      <c r="B14" t="str">
        <f t="shared" si="5"/>
        <v>Joystick</v>
      </c>
      <c r="C14" t="str">
        <f t="shared" si="0"/>
        <v>0a2d</v>
      </c>
      <c r="D14" t="str">
        <f t="shared" si="1"/>
        <v>0aca</v>
      </c>
      <c r="E14">
        <f t="shared" si="6"/>
        <v>2605</v>
      </c>
      <c r="F14">
        <f t="shared" si="7"/>
        <v>2762</v>
      </c>
      <c r="G14">
        <f t="shared" si="2"/>
        <v>158</v>
      </c>
      <c r="H14" t="b">
        <f t="shared" si="8"/>
        <v>1</v>
      </c>
      <c r="I14">
        <f t="shared" si="9"/>
        <v>13</v>
      </c>
      <c r="K14">
        <f t="shared" si="3"/>
        <v>0</v>
      </c>
      <c r="L14">
        <f t="shared" si="10"/>
        <v>2762</v>
      </c>
      <c r="M14" t="str">
        <f t="shared" si="11"/>
        <v>0ACA</v>
      </c>
      <c r="N14" t="b">
        <f t="shared" si="4"/>
        <v>0</v>
      </c>
      <c r="P14">
        <v>4</v>
      </c>
      <c r="Q14">
        <f t="shared" si="12"/>
        <v>16640</v>
      </c>
      <c r="R14" t="str">
        <f t="shared" si="13"/>
        <v>4100</v>
      </c>
    </row>
    <row r="15" spans="1:19">
      <c r="A15" t="s">
        <v>106</v>
      </c>
      <c r="B15" t="str">
        <f t="shared" si="5"/>
        <v>SHIP</v>
      </c>
      <c r="C15" t="str">
        <f t="shared" si="0"/>
        <v>0acb</v>
      </c>
      <c r="D15" t="str">
        <f t="shared" si="1"/>
        <v>0e96</v>
      </c>
      <c r="E15">
        <f t="shared" si="6"/>
        <v>2763</v>
      </c>
      <c r="F15">
        <f t="shared" si="7"/>
        <v>3734</v>
      </c>
      <c r="G15">
        <f t="shared" si="2"/>
        <v>972</v>
      </c>
      <c r="H15" t="b">
        <f t="shared" si="8"/>
        <v>1</v>
      </c>
      <c r="I15">
        <f t="shared" si="9"/>
        <v>14</v>
      </c>
      <c r="K15">
        <f t="shared" si="3"/>
        <v>0</v>
      </c>
      <c r="L15">
        <f t="shared" si="10"/>
        <v>3734</v>
      </c>
      <c r="M15" t="str">
        <f t="shared" si="11"/>
        <v>0E96</v>
      </c>
      <c r="N15" t="b">
        <f t="shared" si="4"/>
        <v>0</v>
      </c>
      <c r="P15">
        <v>5</v>
      </c>
      <c r="Q15">
        <f t="shared" si="12"/>
        <v>16704</v>
      </c>
      <c r="R15" t="str">
        <f t="shared" si="13"/>
        <v>4140</v>
      </c>
    </row>
    <row r="16" spans="1:19">
      <c r="A16" t="s">
        <v>107</v>
      </c>
      <c r="B16" t="str">
        <f t="shared" si="5"/>
        <v>CheckDead</v>
      </c>
      <c r="C16" t="str">
        <f t="shared" si="0"/>
        <v>0e97</v>
      </c>
      <c r="D16" t="str">
        <f t="shared" si="1"/>
        <v>0f30</v>
      </c>
      <c r="E16">
        <f t="shared" si="6"/>
        <v>3735</v>
      </c>
      <c r="F16">
        <f t="shared" si="7"/>
        <v>3888</v>
      </c>
      <c r="G16">
        <f t="shared" si="2"/>
        <v>154</v>
      </c>
      <c r="H16" t="b">
        <f t="shared" si="8"/>
        <v>1</v>
      </c>
      <c r="I16">
        <f t="shared" si="9"/>
        <v>15</v>
      </c>
      <c r="K16">
        <f t="shared" si="3"/>
        <v>0</v>
      </c>
      <c r="L16">
        <f t="shared" si="10"/>
        <v>3888</v>
      </c>
      <c r="M16" t="str">
        <f t="shared" si="11"/>
        <v>0F30</v>
      </c>
      <c r="N16" t="b">
        <f t="shared" si="4"/>
        <v>0</v>
      </c>
      <c r="P16">
        <v>6</v>
      </c>
      <c r="Q16">
        <f t="shared" si="12"/>
        <v>16768</v>
      </c>
      <c r="R16" t="str">
        <f t="shared" si="13"/>
        <v>4180</v>
      </c>
    </row>
    <row r="17" spans="1:18">
      <c r="A17" t="s">
        <v>108</v>
      </c>
      <c r="B17" t="str">
        <f t="shared" si="5"/>
        <v>Bullets</v>
      </c>
      <c r="C17" t="str">
        <f t="shared" si="0"/>
        <v>0f31</v>
      </c>
      <c r="D17" t="str">
        <f t="shared" si="1"/>
        <v>13d3</v>
      </c>
      <c r="E17">
        <f t="shared" si="6"/>
        <v>3889</v>
      </c>
      <c r="F17">
        <f t="shared" si="7"/>
        <v>5075</v>
      </c>
      <c r="G17">
        <f t="shared" si="2"/>
        <v>1187</v>
      </c>
      <c r="H17" t="b">
        <f t="shared" si="8"/>
        <v>1</v>
      </c>
      <c r="I17">
        <f t="shared" si="9"/>
        <v>16</v>
      </c>
      <c r="K17">
        <f t="shared" si="3"/>
        <v>0</v>
      </c>
      <c r="L17">
        <f t="shared" si="10"/>
        <v>5075</v>
      </c>
      <c r="M17" t="str">
        <f t="shared" si="11"/>
        <v>13D3</v>
      </c>
      <c r="N17" t="b">
        <f t="shared" si="4"/>
        <v>0</v>
      </c>
      <c r="P17">
        <v>7</v>
      </c>
      <c r="Q17">
        <f t="shared" si="12"/>
        <v>16832</v>
      </c>
      <c r="R17" t="str">
        <f t="shared" si="13"/>
        <v>41C0</v>
      </c>
    </row>
    <row r="18" spans="1:18">
      <c r="A18" t="s">
        <v>109</v>
      </c>
      <c r="B18" t="str">
        <f t="shared" si="5"/>
        <v>Enemies Left</v>
      </c>
      <c r="C18" t="str">
        <f t="shared" si="0"/>
        <v>13d4</v>
      </c>
      <c r="D18" t="str">
        <f t="shared" si="1"/>
        <v>1b62</v>
      </c>
      <c r="E18">
        <f t="shared" si="6"/>
        <v>5076</v>
      </c>
      <c r="F18">
        <f t="shared" si="7"/>
        <v>7010</v>
      </c>
      <c r="G18">
        <f t="shared" si="2"/>
        <v>1935</v>
      </c>
      <c r="H18" t="b">
        <f t="shared" si="8"/>
        <v>1</v>
      </c>
      <c r="I18">
        <f t="shared" si="9"/>
        <v>17</v>
      </c>
      <c r="K18">
        <f t="shared" si="3"/>
        <v>0</v>
      </c>
      <c r="L18">
        <f t="shared" si="10"/>
        <v>7010</v>
      </c>
      <c r="M18" t="str">
        <f t="shared" si="11"/>
        <v>1B62</v>
      </c>
      <c r="N18" t="b">
        <f t="shared" si="4"/>
        <v>0</v>
      </c>
      <c r="P18">
        <v>8</v>
      </c>
      <c r="Q18">
        <f t="shared" si="12"/>
        <v>16896</v>
      </c>
      <c r="R18" t="str">
        <f t="shared" si="13"/>
        <v>4200</v>
      </c>
    </row>
    <row r="19" spans="1:18">
      <c r="A19" t="s">
        <v>110</v>
      </c>
      <c r="B19" t="str">
        <f t="shared" si="5"/>
        <v>Maploader</v>
      </c>
      <c r="C19" t="str">
        <f t="shared" si="0"/>
        <v>1b63</v>
      </c>
      <c r="D19" t="str">
        <f t="shared" si="1"/>
        <v>1e56</v>
      </c>
      <c r="E19">
        <f t="shared" si="6"/>
        <v>7011</v>
      </c>
      <c r="F19">
        <f t="shared" si="7"/>
        <v>7766</v>
      </c>
      <c r="G19">
        <f t="shared" si="2"/>
        <v>756</v>
      </c>
      <c r="H19" t="b">
        <f t="shared" si="8"/>
        <v>1</v>
      </c>
      <c r="I19">
        <f t="shared" si="9"/>
        <v>18</v>
      </c>
      <c r="K19">
        <f t="shared" si="3"/>
        <v>0</v>
      </c>
      <c r="L19">
        <f t="shared" si="10"/>
        <v>7766</v>
      </c>
      <c r="M19" t="str">
        <f t="shared" si="11"/>
        <v>1E56</v>
      </c>
      <c r="N19" t="b">
        <f t="shared" si="4"/>
        <v>0</v>
      </c>
      <c r="P19">
        <v>9</v>
      </c>
      <c r="Q19">
        <f t="shared" si="12"/>
        <v>16960</v>
      </c>
      <c r="R19" t="str">
        <f t="shared" si="13"/>
        <v>4240</v>
      </c>
    </row>
    <row r="20" spans="1:18">
      <c r="A20" t="s">
        <v>111</v>
      </c>
      <c r="B20" t="str">
        <f t="shared" si="5"/>
        <v>WaveMovement</v>
      </c>
      <c r="C20" t="str">
        <f t="shared" si="0"/>
        <v>1e57</v>
      </c>
      <c r="D20" t="str">
        <f t="shared" si="1"/>
        <v>2226</v>
      </c>
      <c r="E20">
        <f t="shared" si="6"/>
        <v>7767</v>
      </c>
      <c r="F20">
        <f t="shared" si="7"/>
        <v>8742</v>
      </c>
      <c r="G20">
        <f t="shared" si="2"/>
        <v>976</v>
      </c>
      <c r="H20" t="b">
        <f t="shared" si="8"/>
        <v>1</v>
      </c>
      <c r="I20">
        <f t="shared" si="9"/>
        <v>19</v>
      </c>
      <c r="K20">
        <f t="shared" si="3"/>
        <v>0</v>
      </c>
      <c r="L20">
        <f t="shared" si="10"/>
        <v>8742</v>
      </c>
      <c r="M20" t="str">
        <f t="shared" si="11"/>
        <v>2226</v>
      </c>
      <c r="N20" t="b">
        <f t="shared" si="4"/>
        <v>0</v>
      </c>
      <c r="P20">
        <v>10</v>
      </c>
      <c r="Q20">
        <f t="shared" si="12"/>
        <v>17024</v>
      </c>
      <c r="R20" t="str">
        <f t="shared" si="13"/>
        <v>4280</v>
      </c>
    </row>
    <row r="21" spans="1:18">
      <c r="A21" t="s">
        <v>112</v>
      </c>
      <c r="B21" t="str">
        <f t="shared" si="5"/>
        <v>WaveMovement Mirror</v>
      </c>
      <c r="C21" t="str">
        <f t="shared" si="0"/>
        <v>2227</v>
      </c>
      <c r="D21" t="str">
        <f t="shared" si="1"/>
        <v>25f2</v>
      </c>
      <c r="E21">
        <f t="shared" si="6"/>
        <v>8743</v>
      </c>
      <c r="F21">
        <f t="shared" si="7"/>
        <v>9714</v>
      </c>
      <c r="G21">
        <f t="shared" si="2"/>
        <v>972</v>
      </c>
      <c r="H21" t="b">
        <f t="shared" si="8"/>
        <v>1</v>
      </c>
      <c r="I21">
        <f t="shared" si="9"/>
        <v>20</v>
      </c>
      <c r="K21">
        <f t="shared" si="3"/>
        <v>0</v>
      </c>
      <c r="L21">
        <f t="shared" si="10"/>
        <v>9714</v>
      </c>
      <c r="M21" t="str">
        <f t="shared" si="11"/>
        <v>25F2</v>
      </c>
      <c r="N21" t="b">
        <f t="shared" si="4"/>
        <v>0</v>
      </c>
      <c r="P21">
        <v>11</v>
      </c>
      <c r="Q21">
        <f t="shared" si="12"/>
        <v>17088</v>
      </c>
      <c r="R21" t="str">
        <f t="shared" si="13"/>
        <v>42C0</v>
      </c>
    </row>
    <row r="22" spans="1:18">
      <c r="A22" t="s">
        <v>113</v>
      </c>
      <c r="B22" t="str">
        <f t="shared" si="5"/>
        <v>XPaths</v>
      </c>
      <c r="C22" t="str">
        <f t="shared" si="0"/>
        <v>25f3</v>
      </c>
      <c r="D22" t="str">
        <f t="shared" si="1"/>
        <v>2672</v>
      </c>
      <c r="E22">
        <f t="shared" si="6"/>
        <v>9715</v>
      </c>
      <c r="F22">
        <f t="shared" si="7"/>
        <v>9842</v>
      </c>
      <c r="G22">
        <f t="shared" si="2"/>
        <v>128</v>
      </c>
      <c r="H22" t="b">
        <f t="shared" si="8"/>
        <v>1</v>
      </c>
      <c r="I22">
        <f t="shared" si="9"/>
        <v>21</v>
      </c>
      <c r="K22">
        <f t="shared" si="3"/>
        <v>0</v>
      </c>
      <c r="L22">
        <f t="shared" si="10"/>
        <v>9842</v>
      </c>
      <c r="M22" t="str">
        <f t="shared" si="11"/>
        <v>2672</v>
      </c>
      <c r="N22" t="b">
        <f t="shared" si="4"/>
        <v>0</v>
      </c>
      <c r="P22">
        <v>12</v>
      </c>
      <c r="Q22">
        <f t="shared" si="12"/>
        <v>17152</v>
      </c>
      <c r="R22" t="str">
        <f t="shared" si="13"/>
        <v>4300</v>
      </c>
    </row>
    <row r="23" spans="1:18">
      <c r="A23" t="s">
        <v>114</v>
      </c>
      <c r="B23" t="str">
        <f t="shared" si="5"/>
        <v>YPaths</v>
      </c>
      <c r="C23" t="str">
        <f t="shared" si="0"/>
        <v>2673</v>
      </c>
      <c r="D23" t="str">
        <f t="shared" si="1"/>
        <v>26f2</v>
      </c>
      <c r="E23">
        <f t="shared" si="6"/>
        <v>9843</v>
      </c>
      <c r="F23">
        <f t="shared" si="7"/>
        <v>9970</v>
      </c>
      <c r="G23">
        <f t="shared" si="2"/>
        <v>128</v>
      </c>
      <c r="H23" t="b">
        <f t="shared" si="8"/>
        <v>1</v>
      </c>
      <c r="I23">
        <f t="shared" si="9"/>
        <v>22</v>
      </c>
      <c r="K23">
        <f t="shared" si="3"/>
        <v>0</v>
      </c>
      <c r="L23">
        <f t="shared" si="10"/>
        <v>9970</v>
      </c>
      <c r="M23" t="str">
        <f t="shared" si="11"/>
        <v>26F2</v>
      </c>
      <c r="N23" t="b">
        <f t="shared" si="4"/>
        <v>0</v>
      </c>
      <c r="P23">
        <v>13</v>
      </c>
      <c r="Q23">
        <f t="shared" si="12"/>
        <v>17216</v>
      </c>
      <c r="R23" t="str">
        <f t="shared" si="13"/>
        <v>4340</v>
      </c>
    </row>
    <row r="24" spans="1:18">
      <c r="A24" t="s">
        <v>115</v>
      </c>
      <c r="B24" t="str">
        <f t="shared" si="5"/>
        <v>WaveStartPos</v>
      </c>
      <c r="C24" t="str">
        <f t="shared" si="0"/>
        <v>26f3</v>
      </c>
      <c r="D24" t="str">
        <f t="shared" si="1"/>
        <v>278a</v>
      </c>
      <c r="E24">
        <f t="shared" si="6"/>
        <v>9971</v>
      </c>
      <c r="F24">
        <f t="shared" si="7"/>
        <v>10122</v>
      </c>
      <c r="G24">
        <f t="shared" si="2"/>
        <v>152</v>
      </c>
      <c r="H24" t="b">
        <f t="shared" si="8"/>
        <v>1</v>
      </c>
      <c r="I24">
        <f t="shared" si="9"/>
        <v>23</v>
      </c>
      <c r="K24">
        <f t="shared" si="3"/>
        <v>0</v>
      </c>
      <c r="L24">
        <f t="shared" si="10"/>
        <v>10122</v>
      </c>
      <c r="M24" t="str">
        <f t="shared" si="11"/>
        <v>278A</v>
      </c>
      <c r="N24" t="b">
        <f t="shared" si="4"/>
        <v>0</v>
      </c>
      <c r="P24">
        <v>14</v>
      </c>
      <c r="Q24">
        <f t="shared" si="12"/>
        <v>17280</v>
      </c>
      <c r="R24" t="str">
        <f t="shared" si="13"/>
        <v>4380</v>
      </c>
    </row>
    <row r="25" spans="1:18">
      <c r="A25" t="s">
        <v>116</v>
      </c>
      <c r="B25" t="str">
        <f t="shared" si="5"/>
        <v>StagesIndex</v>
      </c>
      <c r="C25" t="str">
        <f t="shared" si="0"/>
        <v>278b</v>
      </c>
      <c r="D25" t="str">
        <f t="shared" si="1"/>
        <v>27f8</v>
      </c>
      <c r="E25">
        <f t="shared" si="6"/>
        <v>10123</v>
      </c>
      <c r="F25">
        <f t="shared" si="7"/>
        <v>10232</v>
      </c>
      <c r="G25">
        <f t="shared" si="2"/>
        <v>110</v>
      </c>
      <c r="H25" t="b">
        <f t="shared" si="8"/>
        <v>1</v>
      </c>
      <c r="I25">
        <f t="shared" si="9"/>
        <v>24</v>
      </c>
      <c r="K25">
        <f t="shared" si="3"/>
        <v>0</v>
      </c>
      <c r="L25">
        <f t="shared" si="10"/>
        <v>10232</v>
      </c>
      <c r="M25" t="str">
        <f t="shared" si="11"/>
        <v>27F8</v>
      </c>
      <c r="N25" t="b">
        <f t="shared" si="4"/>
        <v>0</v>
      </c>
      <c r="P25">
        <v>15</v>
      </c>
      <c r="Q25">
        <f t="shared" ref="Q25:Q37" si="14">Q24+64</f>
        <v>17344</v>
      </c>
      <c r="R25" t="str">
        <f t="shared" si="13"/>
        <v>43C0</v>
      </c>
    </row>
    <row r="26" spans="1:18">
      <c r="A26" t="s">
        <v>117</v>
      </c>
      <c r="B26" t="str">
        <f t="shared" si="5"/>
        <v>StagesIndexLookup</v>
      </c>
      <c r="C26" t="str">
        <f t="shared" si="0"/>
        <v>27f9</v>
      </c>
      <c r="D26" t="str">
        <f t="shared" si="1"/>
        <v>31ff</v>
      </c>
      <c r="E26">
        <f t="shared" si="6"/>
        <v>10233</v>
      </c>
      <c r="F26">
        <f t="shared" si="7"/>
        <v>12799</v>
      </c>
      <c r="G26">
        <f t="shared" si="2"/>
        <v>2567</v>
      </c>
      <c r="H26" t="b">
        <f t="shared" si="8"/>
        <v>1</v>
      </c>
      <c r="I26">
        <f t="shared" si="9"/>
        <v>25</v>
      </c>
      <c r="K26">
        <f t="shared" si="3"/>
        <v>0</v>
      </c>
      <c r="L26">
        <f t="shared" si="10"/>
        <v>12799</v>
      </c>
      <c r="M26" t="str">
        <f t="shared" si="11"/>
        <v>31FF</v>
      </c>
      <c r="N26" t="b">
        <f t="shared" si="4"/>
        <v>0</v>
      </c>
      <c r="P26">
        <v>16</v>
      </c>
      <c r="Q26">
        <f t="shared" si="14"/>
        <v>17408</v>
      </c>
      <c r="R26" t="str">
        <f t="shared" si="13"/>
        <v>4400</v>
      </c>
    </row>
    <row r="27" spans="1:18">
      <c r="A27" t="s">
        <v>118</v>
      </c>
      <c r="B27" t="str">
        <f t="shared" si="5"/>
        <v>VicSpriteTable</v>
      </c>
      <c r="C27" t="str">
        <f t="shared" si="0"/>
        <v>3200</v>
      </c>
      <c r="D27" t="str">
        <f t="shared" si="1"/>
        <v>3288</v>
      </c>
      <c r="E27">
        <f t="shared" si="6"/>
        <v>12800</v>
      </c>
      <c r="F27">
        <f t="shared" si="7"/>
        <v>12936</v>
      </c>
      <c r="G27">
        <f t="shared" si="2"/>
        <v>137</v>
      </c>
      <c r="H27" t="b">
        <f t="shared" si="8"/>
        <v>1</v>
      </c>
      <c r="I27">
        <f t="shared" si="9"/>
        <v>26</v>
      </c>
      <c r="K27">
        <f t="shared" si="3"/>
        <v>0</v>
      </c>
      <c r="L27">
        <f t="shared" si="10"/>
        <v>12936</v>
      </c>
      <c r="M27" t="str">
        <f t="shared" si="11"/>
        <v>3288</v>
      </c>
      <c r="N27" t="b">
        <f t="shared" si="4"/>
        <v>0</v>
      </c>
      <c r="P27">
        <v>17</v>
      </c>
      <c r="Q27">
        <f t="shared" si="14"/>
        <v>17472</v>
      </c>
      <c r="R27" t="str">
        <f t="shared" si="13"/>
        <v>4440</v>
      </c>
    </row>
    <row r="28" spans="1:18">
      <c r="A28" t="s">
        <v>119</v>
      </c>
      <c r="B28" t="str">
        <f t="shared" si="5"/>
        <v>IRQ</v>
      </c>
      <c r="C28" t="str">
        <f t="shared" si="0"/>
        <v>3289</v>
      </c>
      <c r="D28" t="str">
        <f t="shared" si="1"/>
        <v>3562</v>
      </c>
      <c r="E28">
        <f t="shared" si="6"/>
        <v>12937</v>
      </c>
      <c r="F28">
        <f t="shared" si="7"/>
        <v>13666</v>
      </c>
      <c r="G28">
        <f t="shared" si="2"/>
        <v>730</v>
      </c>
      <c r="H28" t="b">
        <f t="shared" si="8"/>
        <v>1</v>
      </c>
      <c r="I28">
        <f t="shared" si="9"/>
        <v>27</v>
      </c>
      <c r="K28">
        <f t="shared" si="3"/>
        <v>0</v>
      </c>
      <c r="L28">
        <f t="shared" si="10"/>
        <v>13666</v>
      </c>
      <c r="M28" t="str">
        <f t="shared" si="11"/>
        <v>3562</v>
      </c>
      <c r="N28" t="b">
        <f t="shared" si="4"/>
        <v>0</v>
      </c>
      <c r="P28">
        <v>18</v>
      </c>
      <c r="Q28">
        <f t="shared" si="14"/>
        <v>17536</v>
      </c>
      <c r="R28" t="str">
        <f t="shared" si="13"/>
        <v>4480</v>
      </c>
    </row>
    <row r="29" spans="1:18">
      <c r="A29" t="s">
        <v>120</v>
      </c>
      <c r="B29" t="str">
        <f t="shared" si="5"/>
        <v>Enemy</v>
      </c>
      <c r="C29" t="str">
        <f t="shared" si="0"/>
        <v>3563</v>
      </c>
      <c r="D29" t="str">
        <f t="shared" si="1"/>
        <v>35eb</v>
      </c>
      <c r="E29">
        <f t="shared" si="6"/>
        <v>13667</v>
      </c>
      <c r="F29">
        <f t="shared" si="7"/>
        <v>13803</v>
      </c>
      <c r="G29">
        <f t="shared" si="2"/>
        <v>137</v>
      </c>
      <c r="H29" t="b">
        <f t="shared" si="8"/>
        <v>1</v>
      </c>
      <c r="I29">
        <f t="shared" si="9"/>
        <v>28</v>
      </c>
      <c r="K29">
        <f t="shared" si="3"/>
        <v>0</v>
      </c>
      <c r="L29">
        <f t="shared" si="10"/>
        <v>13803</v>
      </c>
      <c r="M29" t="str">
        <f t="shared" si="11"/>
        <v>35EB</v>
      </c>
      <c r="N29" t="b">
        <f t="shared" si="4"/>
        <v>0</v>
      </c>
      <c r="P29">
        <v>19</v>
      </c>
      <c r="Q29">
        <f t="shared" si="14"/>
        <v>17600</v>
      </c>
      <c r="R29" t="str">
        <f t="shared" si="13"/>
        <v>44C0</v>
      </c>
    </row>
    <row r="30" spans="1:18">
      <c r="A30" t="s">
        <v>121</v>
      </c>
      <c r="B30" t="str">
        <f t="shared" si="5"/>
        <v>Enemy Variables</v>
      </c>
      <c r="C30" t="str">
        <f t="shared" si="0"/>
        <v>35ec</v>
      </c>
      <c r="D30" t="str">
        <f t="shared" si="1"/>
        <v>3663</v>
      </c>
      <c r="E30">
        <f t="shared" si="6"/>
        <v>13804</v>
      </c>
      <c r="F30">
        <f t="shared" si="7"/>
        <v>13923</v>
      </c>
      <c r="G30">
        <f t="shared" si="2"/>
        <v>120</v>
      </c>
      <c r="H30" t="b">
        <f t="shared" si="8"/>
        <v>1</v>
      </c>
      <c r="I30">
        <f t="shared" si="9"/>
        <v>29</v>
      </c>
      <c r="K30">
        <f t="shared" si="3"/>
        <v>0</v>
      </c>
      <c r="L30">
        <f t="shared" si="10"/>
        <v>13923</v>
      </c>
      <c r="M30" t="str">
        <f t="shared" si="11"/>
        <v>3663</v>
      </c>
      <c r="N30" t="b">
        <f t="shared" si="4"/>
        <v>0</v>
      </c>
      <c r="P30">
        <v>20</v>
      </c>
      <c r="Q30">
        <f t="shared" si="14"/>
        <v>17664</v>
      </c>
      <c r="R30" t="str">
        <f t="shared" si="13"/>
        <v>4500</v>
      </c>
    </row>
    <row r="31" spans="1:18">
      <c r="A31" t="s">
        <v>122</v>
      </c>
      <c r="B31" t="str">
        <f t="shared" si="5"/>
        <v>Plan</v>
      </c>
      <c r="C31" t="str">
        <f t="shared" si="0"/>
        <v>3664</v>
      </c>
      <c r="D31" t="str">
        <f t="shared" si="1"/>
        <v>36ab</v>
      </c>
      <c r="E31">
        <f t="shared" si="6"/>
        <v>13924</v>
      </c>
      <c r="F31">
        <f t="shared" si="7"/>
        <v>13995</v>
      </c>
      <c r="G31">
        <f t="shared" si="2"/>
        <v>72</v>
      </c>
      <c r="H31" t="b">
        <f t="shared" si="8"/>
        <v>1</v>
      </c>
      <c r="I31">
        <f t="shared" si="9"/>
        <v>30</v>
      </c>
      <c r="K31">
        <f t="shared" si="3"/>
        <v>0</v>
      </c>
      <c r="L31">
        <f t="shared" si="10"/>
        <v>13995</v>
      </c>
      <c r="M31" t="str">
        <f t="shared" si="11"/>
        <v>36AB</v>
      </c>
      <c r="N31" t="b">
        <f t="shared" si="4"/>
        <v>0</v>
      </c>
      <c r="P31">
        <v>21</v>
      </c>
      <c r="Q31">
        <f t="shared" si="14"/>
        <v>17728</v>
      </c>
      <c r="R31" t="str">
        <f t="shared" si="13"/>
        <v>4540</v>
      </c>
    </row>
    <row r="32" spans="1:18">
      <c r="A32" t="s">
        <v>123</v>
      </c>
      <c r="B32" t="str">
        <f t="shared" si="5"/>
        <v>Extra</v>
      </c>
      <c r="C32" t="str">
        <f t="shared" si="0"/>
        <v>36ac</v>
      </c>
      <c r="D32" t="str">
        <f t="shared" si="1"/>
        <v>36ec</v>
      </c>
      <c r="E32">
        <f t="shared" si="6"/>
        <v>13996</v>
      </c>
      <c r="F32">
        <f t="shared" si="7"/>
        <v>14060</v>
      </c>
      <c r="G32">
        <f t="shared" si="2"/>
        <v>65</v>
      </c>
      <c r="H32" t="b">
        <f t="shared" si="8"/>
        <v>1</v>
      </c>
      <c r="I32">
        <f t="shared" si="9"/>
        <v>31</v>
      </c>
      <c r="K32">
        <f t="shared" si="3"/>
        <v>0</v>
      </c>
      <c r="L32">
        <f t="shared" si="10"/>
        <v>14060</v>
      </c>
      <c r="M32" t="str">
        <f t="shared" si="11"/>
        <v>36EC</v>
      </c>
      <c r="N32" t="b">
        <f t="shared" si="4"/>
        <v>0</v>
      </c>
      <c r="P32">
        <v>22</v>
      </c>
      <c r="Q32">
        <f t="shared" si="14"/>
        <v>17792</v>
      </c>
      <c r="R32" t="str">
        <f t="shared" si="13"/>
        <v>4580</v>
      </c>
    </row>
    <row r="33" spans="1:18">
      <c r="A33" t="s">
        <v>124</v>
      </c>
      <c r="B33" t="str">
        <f t="shared" si="5"/>
        <v>Enemies</v>
      </c>
      <c r="C33" t="str">
        <f t="shared" si="0"/>
        <v>36ed</v>
      </c>
      <c r="D33" t="str">
        <f t="shared" si="1"/>
        <v>38d9</v>
      </c>
      <c r="E33">
        <f t="shared" si="6"/>
        <v>14061</v>
      </c>
      <c r="F33">
        <f t="shared" si="7"/>
        <v>14553</v>
      </c>
      <c r="G33">
        <f t="shared" si="2"/>
        <v>493</v>
      </c>
      <c r="H33" t="b">
        <f t="shared" si="8"/>
        <v>1</v>
      </c>
      <c r="I33">
        <f t="shared" si="9"/>
        <v>32</v>
      </c>
      <c r="K33">
        <f t="shared" si="3"/>
        <v>0</v>
      </c>
      <c r="L33">
        <f t="shared" si="10"/>
        <v>14553</v>
      </c>
      <c r="M33" t="str">
        <f t="shared" si="11"/>
        <v>38D9</v>
      </c>
      <c r="N33" t="b">
        <f t="shared" si="4"/>
        <v>0</v>
      </c>
      <c r="P33">
        <v>23</v>
      </c>
      <c r="Q33">
        <f t="shared" si="14"/>
        <v>17856</v>
      </c>
      <c r="R33" t="str">
        <f t="shared" si="13"/>
        <v>45C0</v>
      </c>
    </row>
    <row r="34" spans="1:18">
      <c r="A34" t="s">
        <v>125</v>
      </c>
      <c r="B34" t="str">
        <f t="shared" si="5"/>
        <v>Spawn</v>
      </c>
      <c r="C34" t="str">
        <f t="shared" si="0"/>
        <v>38da</v>
      </c>
      <c r="D34" t="str">
        <f t="shared" si="1"/>
        <v>3b05</v>
      </c>
      <c r="E34">
        <f t="shared" si="6"/>
        <v>14554</v>
      </c>
      <c r="F34">
        <f t="shared" si="7"/>
        <v>15109</v>
      </c>
      <c r="G34">
        <f t="shared" si="2"/>
        <v>556</v>
      </c>
      <c r="H34" t="b">
        <f t="shared" si="8"/>
        <v>1</v>
      </c>
      <c r="I34">
        <f t="shared" si="9"/>
        <v>33</v>
      </c>
      <c r="K34">
        <f t="shared" si="3"/>
        <v>0</v>
      </c>
      <c r="L34">
        <f t="shared" si="10"/>
        <v>15109</v>
      </c>
      <c r="M34" t="str">
        <f t="shared" si="11"/>
        <v>3B05</v>
      </c>
      <c r="N34" t="b">
        <f t="shared" si="4"/>
        <v>0</v>
      </c>
      <c r="P34">
        <v>24</v>
      </c>
      <c r="Q34">
        <f t="shared" si="14"/>
        <v>17920</v>
      </c>
      <c r="R34" t="str">
        <f t="shared" si="13"/>
        <v>4600</v>
      </c>
    </row>
    <row r="35" spans="1:18">
      <c r="A35" t="s">
        <v>126</v>
      </c>
      <c r="B35" t="str">
        <f t="shared" si="5"/>
        <v>Pathfinding</v>
      </c>
      <c r="C35" t="str">
        <f t="shared" si="0"/>
        <v>3b06</v>
      </c>
      <c r="D35" t="str">
        <f t="shared" si="1"/>
        <v>4367</v>
      </c>
      <c r="E35">
        <f t="shared" si="6"/>
        <v>15110</v>
      </c>
      <c r="F35">
        <f t="shared" si="7"/>
        <v>17255</v>
      </c>
      <c r="G35">
        <f t="shared" si="2"/>
        <v>2146</v>
      </c>
      <c r="H35" t="b">
        <f t="shared" si="8"/>
        <v>1</v>
      </c>
      <c r="I35">
        <f t="shared" si="9"/>
        <v>34</v>
      </c>
      <c r="K35">
        <f t="shared" si="3"/>
        <v>0</v>
      </c>
      <c r="L35">
        <f t="shared" si="10"/>
        <v>17255</v>
      </c>
      <c r="M35" t="str">
        <f t="shared" si="11"/>
        <v>4367</v>
      </c>
      <c r="N35" t="b">
        <f t="shared" si="4"/>
        <v>0</v>
      </c>
      <c r="P35">
        <v>25</v>
      </c>
      <c r="Q35">
        <f t="shared" si="14"/>
        <v>17984</v>
      </c>
      <c r="R35" t="str">
        <f t="shared" si="13"/>
        <v>4640</v>
      </c>
    </row>
    <row r="36" spans="1:18">
      <c r="A36" t="s">
        <v>127</v>
      </c>
      <c r="B36" t="str">
        <f t="shared" si="5"/>
        <v>Stage</v>
      </c>
      <c r="C36" t="str">
        <f t="shared" si="0"/>
        <v>4368</v>
      </c>
      <c r="D36" t="str">
        <f t="shared" si="1"/>
        <v>46d8</v>
      </c>
      <c r="E36">
        <f t="shared" si="6"/>
        <v>17256</v>
      </c>
      <c r="F36">
        <f t="shared" si="7"/>
        <v>18136</v>
      </c>
      <c r="G36">
        <f t="shared" si="2"/>
        <v>881</v>
      </c>
      <c r="H36" t="b">
        <f t="shared" si="8"/>
        <v>1</v>
      </c>
      <c r="I36">
        <f t="shared" si="9"/>
        <v>35</v>
      </c>
      <c r="K36">
        <f t="shared" si="3"/>
        <v>0</v>
      </c>
      <c r="L36">
        <f t="shared" si="10"/>
        <v>18136</v>
      </c>
      <c r="M36" t="str">
        <f t="shared" si="11"/>
        <v>46D8</v>
      </c>
      <c r="N36" t="b">
        <f t="shared" si="4"/>
        <v>0</v>
      </c>
      <c r="P36">
        <v>26</v>
      </c>
      <c r="Q36">
        <f t="shared" si="14"/>
        <v>18048</v>
      </c>
      <c r="R36" t="str">
        <f t="shared" si="13"/>
        <v>4680</v>
      </c>
    </row>
    <row r="37" spans="1:18">
      <c r="A37" t="s">
        <v>128</v>
      </c>
      <c r="B37" t="str">
        <f t="shared" si="5"/>
        <v>Check Complete</v>
      </c>
      <c r="C37" t="str">
        <f t="shared" si="0"/>
        <v>46d9</v>
      </c>
      <c r="D37" t="str">
        <f t="shared" si="1"/>
        <v>478f</v>
      </c>
      <c r="E37">
        <f t="shared" si="6"/>
        <v>18137</v>
      </c>
      <c r="F37">
        <f t="shared" si="7"/>
        <v>18319</v>
      </c>
      <c r="G37">
        <f t="shared" si="2"/>
        <v>183</v>
      </c>
      <c r="H37" t="b">
        <f t="shared" si="8"/>
        <v>1</v>
      </c>
      <c r="I37">
        <f t="shared" si="9"/>
        <v>36</v>
      </c>
      <c r="K37">
        <f t="shared" si="3"/>
        <v>0</v>
      </c>
      <c r="L37">
        <f t="shared" si="10"/>
        <v>18319</v>
      </c>
      <c r="M37" t="str">
        <f t="shared" si="11"/>
        <v>478F</v>
      </c>
      <c r="N37" t="b">
        <f t="shared" si="4"/>
        <v>0</v>
      </c>
      <c r="P37">
        <v>27</v>
      </c>
      <c r="Q37">
        <f t="shared" si="14"/>
        <v>18112</v>
      </c>
      <c r="R37" t="str">
        <f t="shared" si="13"/>
        <v>46C0</v>
      </c>
    </row>
    <row r="38" spans="1:18">
      <c r="A38" t="s">
        <v>129</v>
      </c>
      <c r="B38" t="str">
        <f t="shared" si="5"/>
        <v>---String Data</v>
      </c>
      <c r="C38" t="str">
        <f t="shared" si="0"/>
        <v>4790</v>
      </c>
      <c r="D38" t="str">
        <f t="shared" si="1"/>
        <v>493c</v>
      </c>
      <c r="E38">
        <f t="shared" si="6"/>
        <v>18320</v>
      </c>
      <c r="F38">
        <f t="shared" si="7"/>
        <v>18748</v>
      </c>
      <c r="G38">
        <f t="shared" si="2"/>
        <v>429</v>
      </c>
      <c r="H38" t="b">
        <f t="shared" si="8"/>
        <v>1</v>
      </c>
      <c r="I38">
        <f t="shared" si="9"/>
        <v>37</v>
      </c>
      <c r="K38">
        <f t="shared" si="3"/>
        <v>0</v>
      </c>
      <c r="L38">
        <f t="shared" si="10"/>
        <v>18748</v>
      </c>
      <c r="M38" t="str">
        <f t="shared" si="11"/>
        <v>493C</v>
      </c>
      <c r="N38" t="b">
        <f t="shared" si="4"/>
        <v>0</v>
      </c>
      <c r="P38">
        <v>28</v>
      </c>
      <c r="Q38">
        <f t="shared" ref="Q38:Q101" si="15">Q37+64</f>
        <v>18176</v>
      </c>
      <c r="R38" t="str">
        <f t="shared" si="13"/>
        <v>4700</v>
      </c>
    </row>
    <row r="39" spans="1:18">
      <c r="A39" t="s">
        <v>130</v>
      </c>
      <c r="B39" t="str">
        <f t="shared" si="5"/>
        <v>---Text</v>
      </c>
      <c r="C39" t="str">
        <f t="shared" si="0"/>
        <v>493d</v>
      </c>
      <c r="D39" t="str">
        <f t="shared" si="1"/>
        <v>4a72</v>
      </c>
      <c r="E39">
        <f t="shared" si="6"/>
        <v>18749</v>
      </c>
      <c r="F39">
        <f t="shared" si="7"/>
        <v>19058</v>
      </c>
      <c r="G39">
        <f t="shared" si="2"/>
        <v>310</v>
      </c>
      <c r="H39" t="b">
        <f t="shared" si="8"/>
        <v>1</v>
      </c>
      <c r="I39">
        <f t="shared" si="9"/>
        <v>38</v>
      </c>
      <c r="K39">
        <f t="shared" si="3"/>
        <v>0</v>
      </c>
      <c r="L39">
        <f t="shared" si="10"/>
        <v>19058</v>
      </c>
      <c r="M39" t="str">
        <f t="shared" si="11"/>
        <v>4A72</v>
      </c>
      <c r="N39" t="b">
        <f t="shared" si="4"/>
        <v>0</v>
      </c>
      <c r="P39">
        <v>29</v>
      </c>
      <c r="Q39">
        <f t="shared" si="15"/>
        <v>18240</v>
      </c>
      <c r="R39" t="str">
        <f t="shared" si="13"/>
        <v>4740</v>
      </c>
    </row>
    <row r="40" spans="1:18">
      <c r="A40" t="s">
        <v>131</v>
      </c>
      <c r="B40" t="str">
        <f t="shared" si="5"/>
        <v>Enemy Data</v>
      </c>
      <c r="C40" t="str">
        <f t="shared" si="0"/>
        <v>4a73</v>
      </c>
      <c r="D40" t="str">
        <f t="shared" si="1"/>
        <v>5718</v>
      </c>
      <c r="E40">
        <f t="shared" si="6"/>
        <v>19059</v>
      </c>
      <c r="F40">
        <f t="shared" si="7"/>
        <v>22296</v>
      </c>
      <c r="G40">
        <f t="shared" si="2"/>
        <v>3238</v>
      </c>
      <c r="H40" t="b">
        <f t="shared" si="8"/>
        <v>1</v>
      </c>
      <c r="I40">
        <f t="shared" si="9"/>
        <v>39</v>
      </c>
      <c r="K40">
        <f t="shared" si="3"/>
        <v>0</v>
      </c>
      <c r="L40">
        <f t="shared" si="10"/>
        <v>22296</v>
      </c>
      <c r="M40" t="str">
        <f t="shared" si="11"/>
        <v>5718</v>
      </c>
      <c r="N40" t="b">
        <f t="shared" si="4"/>
        <v>0</v>
      </c>
      <c r="P40">
        <v>30</v>
      </c>
      <c r="Q40">
        <f t="shared" si="15"/>
        <v>18304</v>
      </c>
      <c r="R40" t="str">
        <f t="shared" si="13"/>
        <v>4780</v>
      </c>
    </row>
    <row r="41" spans="1:18">
      <c r="A41" t="s">
        <v>132</v>
      </c>
      <c r="B41" t="str">
        <f t="shared" si="5"/>
        <v>Title</v>
      </c>
      <c r="C41" t="str">
        <f t="shared" si="0"/>
        <v>5719</v>
      </c>
      <c r="D41" t="str">
        <f t="shared" si="1"/>
        <v>5915</v>
      </c>
      <c r="E41">
        <f t="shared" si="6"/>
        <v>22297</v>
      </c>
      <c r="F41">
        <f t="shared" si="7"/>
        <v>22805</v>
      </c>
      <c r="G41">
        <f t="shared" si="2"/>
        <v>509</v>
      </c>
      <c r="H41" t="b">
        <f t="shared" si="8"/>
        <v>1</v>
      </c>
      <c r="I41">
        <f t="shared" si="9"/>
        <v>40</v>
      </c>
      <c r="K41">
        <f t="shared" si="3"/>
        <v>1770</v>
      </c>
      <c r="L41">
        <f t="shared" si="10"/>
        <v>22805</v>
      </c>
      <c r="M41" t="str">
        <f t="shared" si="11"/>
        <v>5915</v>
      </c>
      <c r="N41" t="b">
        <f t="shared" si="4"/>
        <v>1</v>
      </c>
      <c r="P41">
        <v>31</v>
      </c>
      <c r="Q41">
        <f t="shared" si="15"/>
        <v>18368</v>
      </c>
      <c r="R41" t="str">
        <f t="shared" si="13"/>
        <v>47C0</v>
      </c>
    </row>
    <row r="42" spans="1:18">
      <c r="A42" t="s">
        <v>133</v>
      </c>
      <c r="B42" t="str">
        <f t="shared" si="5"/>
        <v>sid</v>
      </c>
      <c r="C42" t="str">
        <f t="shared" si="0"/>
        <v>6000</v>
      </c>
      <c r="D42" t="str">
        <f t="shared" si="1"/>
        <v>6be9</v>
      </c>
      <c r="E42">
        <f t="shared" si="6"/>
        <v>24576</v>
      </c>
      <c r="F42">
        <f t="shared" si="7"/>
        <v>27625</v>
      </c>
      <c r="G42">
        <f t="shared" si="2"/>
        <v>3050</v>
      </c>
      <c r="H42" t="b">
        <f t="shared" si="8"/>
        <v>1</v>
      </c>
      <c r="I42">
        <f t="shared" si="9"/>
        <v>41</v>
      </c>
      <c r="K42">
        <f t="shared" si="3"/>
        <v>22</v>
      </c>
      <c r="L42">
        <f t="shared" si="10"/>
        <v>27625</v>
      </c>
      <c r="M42" t="str">
        <f t="shared" si="11"/>
        <v>6BE9</v>
      </c>
      <c r="N42" t="b">
        <f t="shared" si="4"/>
        <v>1</v>
      </c>
      <c r="P42">
        <v>32</v>
      </c>
      <c r="Q42">
        <f t="shared" si="15"/>
        <v>18432</v>
      </c>
      <c r="R42" t="str">
        <f t="shared" si="13"/>
        <v>4800</v>
      </c>
    </row>
    <row r="43" spans="1:18">
      <c r="A43" t="s">
        <v>134</v>
      </c>
      <c r="B43" t="str">
        <f t="shared" si="5"/>
        <v>Main</v>
      </c>
      <c r="C43" t="str">
        <f t="shared" si="0"/>
        <v>6c00</v>
      </c>
      <c r="D43" t="str">
        <f t="shared" si="1"/>
        <v>6de8</v>
      </c>
      <c r="E43">
        <f t="shared" ref="E43:E61" si="16">HEX2DEC(C43)</f>
        <v>27648</v>
      </c>
      <c r="F43">
        <f t="shared" ref="F43:F61" si="17">HEX2DEC(D43)</f>
        <v>28136</v>
      </c>
      <c r="G43">
        <f t="shared" si="2"/>
        <v>489</v>
      </c>
      <c r="H43" t="b">
        <f t="shared" si="8"/>
        <v>1</v>
      </c>
      <c r="I43">
        <f t="shared" si="9"/>
        <v>42</v>
      </c>
      <c r="K43">
        <f t="shared" si="3"/>
        <v>1559</v>
      </c>
      <c r="L43">
        <f t="shared" si="10"/>
        <v>28136</v>
      </c>
      <c r="M43" t="str">
        <f t="shared" si="11"/>
        <v>6DE8</v>
      </c>
      <c r="N43" t="b">
        <f t="shared" si="4"/>
        <v>1</v>
      </c>
      <c r="P43">
        <v>33</v>
      </c>
      <c r="Q43">
        <f t="shared" si="15"/>
        <v>18496</v>
      </c>
      <c r="R43" t="str">
        <f t="shared" si="13"/>
        <v>4840</v>
      </c>
    </row>
    <row r="44" spans="1:18">
      <c r="A44" t="s">
        <v>135</v>
      </c>
      <c r="B44" t="str">
        <f t="shared" si="5"/>
        <v>Game Map</v>
      </c>
      <c r="C44" t="str">
        <f t="shared" si="0"/>
        <v>7400</v>
      </c>
      <c r="D44" t="str">
        <f t="shared" si="1"/>
        <v>7503</v>
      </c>
      <c r="E44">
        <f t="shared" si="16"/>
        <v>29696</v>
      </c>
      <c r="F44">
        <f t="shared" si="17"/>
        <v>29955</v>
      </c>
      <c r="G44">
        <f t="shared" si="2"/>
        <v>260</v>
      </c>
      <c r="H44" t="b">
        <f t="shared" si="8"/>
        <v>1</v>
      </c>
      <c r="I44">
        <f t="shared" si="9"/>
        <v>43</v>
      </c>
      <c r="K44">
        <f t="shared" si="3"/>
        <v>0</v>
      </c>
      <c r="L44">
        <f t="shared" si="10"/>
        <v>29955</v>
      </c>
      <c r="M44" t="str">
        <f t="shared" si="11"/>
        <v>7503</v>
      </c>
      <c r="N44" t="b">
        <f t="shared" si="4"/>
        <v>0</v>
      </c>
      <c r="P44">
        <v>34</v>
      </c>
      <c r="Q44">
        <f t="shared" si="15"/>
        <v>18560</v>
      </c>
      <c r="R44" t="str">
        <f t="shared" si="13"/>
        <v>4880</v>
      </c>
    </row>
    <row r="45" spans="1:18">
      <c r="A45" t="s">
        <v>136</v>
      </c>
      <c r="B45" t="str">
        <f t="shared" si="5"/>
        <v>Game Tiles</v>
      </c>
      <c r="C45" t="str">
        <f t="shared" si="0"/>
        <v>7504</v>
      </c>
      <c r="D45" t="str">
        <f t="shared" si="1"/>
        <v>7627</v>
      </c>
      <c r="E45">
        <f t="shared" si="16"/>
        <v>29956</v>
      </c>
      <c r="F45">
        <f t="shared" si="17"/>
        <v>30247</v>
      </c>
      <c r="G45">
        <f t="shared" si="2"/>
        <v>292</v>
      </c>
      <c r="H45" t="b">
        <f t="shared" si="8"/>
        <v>1</v>
      </c>
      <c r="I45">
        <f t="shared" si="9"/>
        <v>44</v>
      </c>
      <c r="K45">
        <f t="shared" si="3"/>
        <v>216</v>
      </c>
      <c r="L45">
        <f t="shared" si="10"/>
        <v>30247</v>
      </c>
      <c r="M45" t="str">
        <f t="shared" si="11"/>
        <v>7627</v>
      </c>
      <c r="N45" t="b">
        <f t="shared" si="4"/>
        <v>1</v>
      </c>
      <c r="P45">
        <v>35</v>
      </c>
      <c r="Q45">
        <f t="shared" si="15"/>
        <v>18624</v>
      </c>
      <c r="R45" t="str">
        <f t="shared" si="13"/>
        <v>48C0</v>
      </c>
    </row>
    <row r="46" spans="1:18">
      <c r="A46" t="s">
        <v>137</v>
      </c>
      <c r="B46" t="str">
        <f t="shared" si="5"/>
        <v>Game Colours</v>
      </c>
      <c r="C46" t="str">
        <f t="shared" si="0"/>
        <v>7700</v>
      </c>
      <c r="D46" t="str">
        <f t="shared" si="1"/>
        <v>77ff</v>
      </c>
      <c r="E46">
        <f t="shared" si="16"/>
        <v>30464</v>
      </c>
      <c r="F46">
        <f t="shared" si="17"/>
        <v>30719</v>
      </c>
      <c r="G46">
        <f t="shared" si="2"/>
        <v>256</v>
      </c>
      <c r="H46" t="b">
        <f t="shared" si="8"/>
        <v>1</v>
      </c>
      <c r="I46">
        <f t="shared" si="9"/>
        <v>45</v>
      </c>
      <c r="K46">
        <f t="shared" si="3"/>
        <v>0</v>
      </c>
      <c r="L46">
        <f t="shared" si="10"/>
        <v>30719</v>
      </c>
      <c r="M46" t="str">
        <f t="shared" si="11"/>
        <v>77FF</v>
      </c>
      <c r="N46" t="b">
        <f t="shared" si="4"/>
        <v>0</v>
      </c>
      <c r="P46">
        <v>36</v>
      </c>
      <c r="Q46">
        <f t="shared" si="15"/>
        <v>18688</v>
      </c>
      <c r="R46" t="str">
        <f t="shared" si="13"/>
        <v>4900</v>
      </c>
    </row>
    <row r="47" spans="1:18">
      <c r="A47" t="s">
        <v>138</v>
      </c>
      <c r="B47" t="str">
        <f t="shared" si="5"/>
        <v>Logo</v>
      </c>
      <c r="C47" t="str">
        <f t="shared" si="0"/>
        <v>7800</v>
      </c>
      <c r="D47" t="str">
        <f t="shared" si="1"/>
        <v>7847</v>
      </c>
      <c r="E47">
        <f t="shared" si="16"/>
        <v>30720</v>
      </c>
      <c r="F47">
        <f t="shared" si="17"/>
        <v>30791</v>
      </c>
      <c r="G47">
        <f t="shared" si="2"/>
        <v>72</v>
      </c>
      <c r="H47" t="b">
        <f t="shared" si="8"/>
        <v>1</v>
      </c>
      <c r="I47">
        <f t="shared" si="9"/>
        <v>46</v>
      </c>
      <c r="K47">
        <f t="shared" si="3"/>
        <v>1976</v>
      </c>
      <c r="L47">
        <f t="shared" si="10"/>
        <v>30791</v>
      </c>
      <c r="M47" t="str">
        <f t="shared" si="11"/>
        <v>7847</v>
      </c>
      <c r="N47" t="b">
        <f t="shared" si="4"/>
        <v>1</v>
      </c>
      <c r="P47">
        <v>37</v>
      </c>
      <c r="Q47">
        <f t="shared" si="15"/>
        <v>18752</v>
      </c>
      <c r="R47" t="str">
        <f t="shared" si="13"/>
        <v>4940</v>
      </c>
    </row>
    <row r="48" spans="1:18">
      <c r="A48" t="s">
        <v>139</v>
      </c>
      <c r="B48" t="str">
        <f t="shared" si="5"/>
        <v>Unnamed</v>
      </c>
      <c r="C48" t="str">
        <f t="shared" si="0"/>
        <v>8000</v>
      </c>
      <c r="D48" t="str">
        <f t="shared" si="1"/>
        <v>8147</v>
      </c>
      <c r="E48">
        <f t="shared" si="16"/>
        <v>32768</v>
      </c>
      <c r="F48">
        <f t="shared" si="17"/>
        <v>33095</v>
      </c>
      <c r="G48">
        <f t="shared" si="2"/>
        <v>328</v>
      </c>
      <c r="H48" t="b">
        <f t="shared" si="8"/>
        <v>1</v>
      </c>
      <c r="I48">
        <f t="shared" si="9"/>
        <v>47</v>
      </c>
      <c r="K48">
        <f t="shared" si="3"/>
        <v>0</v>
      </c>
      <c r="L48">
        <f t="shared" si="10"/>
        <v>33095</v>
      </c>
      <c r="M48" t="str">
        <f t="shared" si="11"/>
        <v>8147</v>
      </c>
      <c r="N48" t="b">
        <f t="shared" si="4"/>
        <v>0</v>
      </c>
      <c r="P48">
        <v>38</v>
      </c>
      <c r="Q48">
        <f t="shared" si="15"/>
        <v>18816</v>
      </c>
      <c r="R48" t="str">
        <f t="shared" si="13"/>
        <v>4980</v>
      </c>
    </row>
    <row r="49" spans="1:18">
      <c r="A49" t="s">
        <v>140</v>
      </c>
      <c r="B49" t="str">
        <f t="shared" si="5"/>
        <v>Score</v>
      </c>
      <c r="C49" t="str">
        <f t="shared" si="0"/>
        <v>8148</v>
      </c>
      <c r="D49" t="str">
        <f t="shared" si="1"/>
        <v>8453</v>
      </c>
      <c r="E49">
        <f t="shared" si="16"/>
        <v>33096</v>
      </c>
      <c r="F49">
        <f t="shared" si="17"/>
        <v>33875</v>
      </c>
      <c r="G49">
        <f t="shared" si="2"/>
        <v>780</v>
      </c>
      <c r="H49" t="b">
        <f t="shared" si="8"/>
        <v>1</v>
      </c>
      <c r="I49">
        <f t="shared" si="9"/>
        <v>48</v>
      </c>
      <c r="K49">
        <f t="shared" si="3"/>
        <v>0</v>
      </c>
      <c r="L49">
        <f t="shared" si="10"/>
        <v>33875</v>
      </c>
      <c r="M49" t="str">
        <f t="shared" si="11"/>
        <v>8453</v>
      </c>
      <c r="N49" t="b">
        <f t="shared" si="4"/>
        <v>0</v>
      </c>
      <c r="P49">
        <v>39</v>
      </c>
      <c r="Q49">
        <f t="shared" si="15"/>
        <v>18880</v>
      </c>
      <c r="R49" t="str">
        <f t="shared" si="13"/>
        <v>49C0</v>
      </c>
    </row>
    <row r="50" spans="1:18">
      <c r="A50" t="s">
        <v>141</v>
      </c>
      <c r="B50" t="str">
        <f t="shared" si="5"/>
        <v>Bombs</v>
      </c>
      <c r="C50" t="str">
        <f t="shared" si="0"/>
        <v>8454</v>
      </c>
      <c r="D50" t="str">
        <f t="shared" si="1"/>
        <v>89b5</v>
      </c>
      <c r="E50">
        <f t="shared" si="16"/>
        <v>33876</v>
      </c>
      <c r="F50">
        <f t="shared" si="17"/>
        <v>35253</v>
      </c>
      <c r="G50">
        <f t="shared" si="2"/>
        <v>1378</v>
      </c>
      <c r="H50" t="b">
        <f t="shared" si="8"/>
        <v>1</v>
      </c>
      <c r="I50">
        <f t="shared" si="9"/>
        <v>49</v>
      </c>
      <c r="K50">
        <f t="shared" si="3"/>
        <v>0</v>
      </c>
      <c r="L50">
        <f t="shared" si="10"/>
        <v>35253</v>
      </c>
      <c r="M50" t="str">
        <f t="shared" si="11"/>
        <v>89B5</v>
      </c>
      <c r="N50" t="b">
        <f t="shared" si="4"/>
        <v>0</v>
      </c>
      <c r="P50">
        <v>40</v>
      </c>
      <c r="Q50">
        <f t="shared" si="15"/>
        <v>18944</v>
      </c>
      <c r="R50" t="str">
        <f t="shared" si="13"/>
        <v>4A00</v>
      </c>
    </row>
    <row r="51" spans="1:18">
      <c r="A51" t="s">
        <v>142</v>
      </c>
      <c r="B51" t="str">
        <f t="shared" si="5"/>
        <v>Lives</v>
      </c>
      <c r="C51" t="str">
        <f t="shared" si="0"/>
        <v>89b6</v>
      </c>
      <c r="D51" t="str">
        <f t="shared" si="1"/>
        <v>8b94</v>
      </c>
      <c r="E51">
        <f t="shared" si="16"/>
        <v>35254</v>
      </c>
      <c r="F51">
        <f t="shared" si="17"/>
        <v>35732</v>
      </c>
      <c r="G51">
        <f t="shared" si="2"/>
        <v>479</v>
      </c>
      <c r="H51" t="b">
        <f t="shared" si="8"/>
        <v>1</v>
      </c>
      <c r="I51">
        <f t="shared" si="9"/>
        <v>50</v>
      </c>
      <c r="K51">
        <f t="shared" si="3"/>
        <v>0</v>
      </c>
      <c r="L51">
        <f t="shared" si="10"/>
        <v>35732</v>
      </c>
      <c r="M51" t="str">
        <f t="shared" si="11"/>
        <v>8B94</v>
      </c>
      <c r="N51" t="b">
        <f t="shared" si="4"/>
        <v>0</v>
      </c>
      <c r="P51">
        <v>41</v>
      </c>
      <c r="Q51">
        <f t="shared" si="15"/>
        <v>19008</v>
      </c>
      <c r="R51" t="str">
        <f t="shared" si="13"/>
        <v>4A40</v>
      </c>
    </row>
    <row r="52" spans="1:18">
      <c r="A52" t="s">
        <v>143</v>
      </c>
      <c r="B52" t="str">
        <f t="shared" si="5"/>
        <v>Pre-Stage</v>
      </c>
      <c r="C52" t="str">
        <f t="shared" si="0"/>
        <v>8b95</v>
      </c>
      <c r="D52" t="str">
        <f t="shared" si="1"/>
        <v>8e66</v>
      </c>
      <c r="E52">
        <f t="shared" si="16"/>
        <v>35733</v>
      </c>
      <c r="F52">
        <f t="shared" si="17"/>
        <v>36454</v>
      </c>
      <c r="G52">
        <f t="shared" si="2"/>
        <v>722</v>
      </c>
      <c r="H52" t="b">
        <f t="shared" si="8"/>
        <v>1</v>
      </c>
      <c r="I52">
        <f t="shared" si="9"/>
        <v>51</v>
      </c>
      <c r="K52">
        <f t="shared" si="3"/>
        <v>0</v>
      </c>
      <c r="L52">
        <f t="shared" si="10"/>
        <v>36454</v>
      </c>
      <c r="M52" t="str">
        <f t="shared" si="11"/>
        <v>8E66</v>
      </c>
      <c r="N52" t="b">
        <f t="shared" si="4"/>
        <v>0</v>
      </c>
      <c r="P52">
        <v>42</v>
      </c>
      <c r="Q52">
        <f t="shared" si="15"/>
        <v>19072</v>
      </c>
      <c r="R52" t="str">
        <f t="shared" si="13"/>
        <v>4A80</v>
      </c>
    </row>
    <row r="53" spans="1:18">
      <c r="A53" t="s">
        <v>144</v>
      </c>
      <c r="B53" t="str">
        <f t="shared" si="5"/>
        <v>-Random</v>
      </c>
      <c r="C53" t="str">
        <f t="shared" si="0"/>
        <v>8e67</v>
      </c>
      <c r="D53" t="str">
        <f t="shared" si="1"/>
        <v>8ec1</v>
      </c>
      <c r="E53">
        <f t="shared" si="16"/>
        <v>36455</v>
      </c>
      <c r="F53">
        <f t="shared" si="17"/>
        <v>36545</v>
      </c>
      <c r="G53">
        <f t="shared" si="2"/>
        <v>91</v>
      </c>
      <c r="H53" t="b">
        <f t="shared" si="8"/>
        <v>1</v>
      </c>
      <c r="I53">
        <f t="shared" si="9"/>
        <v>52</v>
      </c>
      <c r="K53">
        <f t="shared" si="3"/>
        <v>0</v>
      </c>
      <c r="L53">
        <f t="shared" si="10"/>
        <v>36545</v>
      </c>
      <c r="M53" t="str">
        <f t="shared" si="11"/>
        <v>8EC1</v>
      </c>
      <c r="N53" t="b">
        <f t="shared" si="4"/>
        <v>0</v>
      </c>
      <c r="P53">
        <v>43</v>
      </c>
      <c r="Q53">
        <f t="shared" si="15"/>
        <v>19136</v>
      </c>
      <c r="R53" t="str">
        <f t="shared" si="13"/>
        <v>4AC0</v>
      </c>
    </row>
    <row r="54" spans="1:18">
      <c r="A54" t="s">
        <v>145</v>
      </c>
      <c r="B54" t="str">
        <f t="shared" si="5"/>
        <v>-Plot</v>
      </c>
      <c r="C54" t="str">
        <f t="shared" si="0"/>
        <v>8ec2</v>
      </c>
      <c r="D54" t="str">
        <f t="shared" si="1"/>
        <v>8f86</v>
      </c>
      <c r="E54">
        <f t="shared" si="16"/>
        <v>36546</v>
      </c>
      <c r="F54">
        <f t="shared" si="17"/>
        <v>36742</v>
      </c>
      <c r="G54">
        <f t="shared" si="2"/>
        <v>197</v>
      </c>
      <c r="H54" t="b">
        <f t="shared" si="8"/>
        <v>1</v>
      </c>
      <c r="I54">
        <f t="shared" si="9"/>
        <v>53</v>
      </c>
      <c r="K54">
        <f t="shared" si="3"/>
        <v>0</v>
      </c>
      <c r="L54">
        <f t="shared" si="10"/>
        <v>36742</v>
      </c>
      <c r="M54" t="str">
        <f t="shared" si="11"/>
        <v>8F86</v>
      </c>
      <c r="N54" t="b">
        <f t="shared" si="4"/>
        <v>0</v>
      </c>
      <c r="P54">
        <v>44</v>
      </c>
      <c r="Q54">
        <f t="shared" si="15"/>
        <v>19200</v>
      </c>
      <c r="R54" t="str">
        <f t="shared" si="13"/>
        <v>4B00</v>
      </c>
    </row>
    <row r="55" spans="1:18">
      <c r="A55" t="s">
        <v>146</v>
      </c>
      <c r="B55" t="str">
        <f t="shared" si="5"/>
        <v>STATS</v>
      </c>
      <c r="C55" t="str">
        <f t="shared" si="0"/>
        <v>8f87</v>
      </c>
      <c r="D55" t="str">
        <f t="shared" si="1"/>
        <v>91f2</v>
      </c>
      <c r="E55">
        <f t="shared" si="16"/>
        <v>36743</v>
      </c>
      <c r="F55">
        <f t="shared" si="17"/>
        <v>37362</v>
      </c>
      <c r="G55">
        <f t="shared" si="2"/>
        <v>620</v>
      </c>
      <c r="H55" t="b">
        <f t="shared" si="8"/>
        <v>1</v>
      </c>
      <c r="I55">
        <f t="shared" si="9"/>
        <v>54</v>
      </c>
      <c r="K55">
        <f t="shared" si="3"/>
        <v>0</v>
      </c>
      <c r="L55">
        <f t="shared" si="10"/>
        <v>37362</v>
      </c>
      <c r="M55" t="str">
        <f t="shared" si="11"/>
        <v>91F2</v>
      </c>
      <c r="N55" t="b">
        <f t="shared" si="4"/>
        <v>0</v>
      </c>
      <c r="P55">
        <v>45</v>
      </c>
      <c r="Q55">
        <f t="shared" si="15"/>
        <v>19264</v>
      </c>
      <c r="R55" t="str">
        <f t="shared" si="13"/>
        <v>4B40</v>
      </c>
    </row>
    <row r="56" spans="1:18">
      <c r="A56" t="s">
        <v>147</v>
      </c>
      <c r="B56" t="str">
        <f t="shared" si="5"/>
        <v>GAME OVER</v>
      </c>
      <c r="C56" t="str">
        <f t="shared" si="0"/>
        <v>91f3</v>
      </c>
      <c r="D56" t="str">
        <f t="shared" si="1"/>
        <v>91f4</v>
      </c>
      <c r="E56">
        <f t="shared" si="16"/>
        <v>37363</v>
      </c>
      <c r="F56">
        <f t="shared" si="17"/>
        <v>37364</v>
      </c>
      <c r="G56">
        <f t="shared" si="2"/>
        <v>2</v>
      </c>
      <c r="H56" t="b">
        <f t="shared" si="8"/>
        <v>1</v>
      </c>
      <c r="I56">
        <f t="shared" si="9"/>
        <v>55</v>
      </c>
      <c r="J56">
        <f>G64+G62+G60</f>
        <v>8530</v>
      </c>
      <c r="K56">
        <f t="shared" si="3"/>
        <v>0</v>
      </c>
      <c r="L56">
        <f t="shared" si="10"/>
        <v>37364</v>
      </c>
      <c r="M56" t="str">
        <f t="shared" si="11"/>
        <v>91F4</v>
      </c>
      <c r="N56" t="b">
        <f t="shared" si="4"/>
        <v>0</v>
      </c>
      <c r="P56">
        <v>46</v>
      </c>
      <c r="Q56">
        <f t="shared" si="15"/>
        <v>19328</v>
      </c>
      <c r="R56" t="str">
        <f t="shared" si="13"/>
        <v>4B80</v>
      </c>
    </row>
    <row r="57" spans="1:18">
      <c r="A57" t="s">
        <v>148</v>
      </c>
      <c r="B57" t="str">
        <f t="shared" si="5"/>
        <v/>
      </c>
      <c r="C57" t="str">
        <f t="shared" si="0"/>
        <v>91f5</v>
      </c>
      <c r="D57" t="str">
        <f t="shared" si="1"/>
        <v>9219</v>
      </c>
      <c r="E57">
        <f t="shared" si="16"/>
        <v>37365</v>
      </c>
      <c r="F57">
        <f t="shared" si="17"/>
        <v>37401</v>
      </c>
      <c r="G57">
        <f t="shared" si="2"/>
        <v>37</v>
      </c>
      <c r="H57" t="b">
        <f t="shared" si="8"/>
        <v>1</v>
      </c>
      <c r="I57">
        <f t="shared" si="9"/>
        <v>56</v>
      </c>
      <c r="K57">
        <f t="shared" si="3"/>
        <v>0</v>
      </c>
      <c r="L57">
        <f t="shared" si="10"/>
        <v>37401</v>
      </c>
      <c r="M57" t="str">
        <f t="shared" si="11"/>
        <v>9219</v>
      </c>
      <c r="N57" t="b">
        <f t="shared" si="4"/>
        <v>0</v>
      </c>
      <c r="P57">
        <v>47</v>
      </c>
      <c r="Q57">
        <f t="shared" si="15"/>
        <v>19392</v>
      </c>
      <c r="R57" t="str">
        <f t="shared" si="13"/>
        <v>4BC0</v>
      </c>
    </row>
    <row r="58" spans="1:18">
      <c r="A58" t="s">
        <v>149</v>
      </c>
      <c r="B58" t="str">
        <f t="shared" si="5"/>
        <v>DisplayGameOver</v>
      </c>
      <c r="C58" t="str">
        <f t="shared" si="0"/>
        <v>921a</v>
      </c>
      <c r="D58" t="str">
        <f t="shared" si="1"/>
        <v>93ef</v>
      </c>
      <c r="E58">
        <f t="shared" si="16"/>
        <v>37402</v>
      </c>
      <c r="F58">
        <f t="shared" si="17"/>
        <v>37871</v>
      </c>
      <c r="G58">
        <f t="shared" si="2"/>
        <v>470</v>
      </c>
      <c r="H58" t="b">
        <f t="shared" si="8"/>
        <v>1</v>
      </c>
      <c r="I58">
        <f t="shared" si="9"/>
        <v>57</v>
      </c>
      <c r="K58">
        <f t="shared" si="3"/>
        <v>0</v>
      </c>
      <c r="L58">
        <f t="shared" si="10"/>
        <v>37871</v>
      </c>
      <c r="M58" t="str">
        <f t="shared" si="11"/>
        <v>93EF</v>
      </c>
      <c r="N58" t="b">
        <f t="shared" si="4"/>
        <v>0</v>
      </c>
      <c r="O58">
        <v>10893</v>
      </c>
      <c r="P58">
        <v>48</v>
      </c>
      <c r="Q58">
        <f t="shared" si="15"/>
        <v>19456</v>
      </c>
      <c r="R58" t="str">
        <f t="shared" si="13"/>
        <v>4C00</v>
      </c>
    </row>
    <row r="59" spans="1:18">
      <c r="A59" t="s">
        <v>150</v>
      </c>
      <c r="B59" t="str">
        <f t="shared" si="5"/>
        <v>BEAM</v>
      </c>
      <c r="C59" t="str">
        <f t="shared" si="0"/>
        <v>93f0</v>
      </c>
      <c r="D59" t="str">
        <f t="shared" si="1"/>
        <v>99a3</v>
      </c>
      <c r="E59">
        <f t="shared" si="16"/>
        <v>37872</v>
      </c>
      <c r="F59">
        <f t="shared" si="17"/>
        <v>39331</v>
      </c>
      <c r="G59">
        <f t="shared" si="2"/>
        <v>1460</v>
      </c>
      <c r="H59" t="b">
        <f t="shared" si="8"/>
        <v>1</v>
      </c>
      <c r="I59">
        <f t="shared" si="9"/>
        <v>58</v>
      </c>
      <c r="K59">
        <f t="shared" si="3"/>
        <v>0</v>
      </c>
      <c r="L59">
        <f t="shared" si="10"/>
        <v>39331</v>
      </c>
      <c r="M59" t="str">
        <f t="shared" si="11"/>
        <v>99A3</v>
      </c>
      <c r="N59" t="b">
        <f t="shared" si="4"/>
        <v>0</v>
      </c>
      <c r="P59">
        <v>49</v>
      </c>
      <c r="Q59">
        <f t="shared" si="15"/>
        <v>19520</v>
      </c>
      <c r="R59" t="str">
        <f t="shared" si="13"/>
        <v>4C40</v>
      </c>
    </row>
    <row r="60" spans="1:18">
      <c r="A60" t="s">
        <v>151</v>
      </c>
      <c r="B60" t="str">
        <f t="shared" si="5"/>
        <v>-Sound</v>
      </c>
      <c r="C60" t="str">
        <f t="shared" si="0"/>
        <v>99a4</v>
      </c>
      <c r="D60" t="str">
        <f t="shared" si="1"/>
        <v>9ee2</v>
      </c>
      <c r="E60">
        <f t="shared" si="16"/>
        <v>39332</v>
      </c>
      <c r="F60">
        <f t="shared" si="17"/>
        <v>40674</v>
      </c>
      <c r="G60">
        <f t="shared" si="2"/>
        <v>1343</v>
      </c>
      <c r="H60" t="b">
        <f t="shared" si="8"/>
        <v>1</v>
      </c>
      <c r="I60">
        <f t="shared" si="9"/>
        <v>59</v>
      </c>
      <c r="K60">
        <f t="shared" si="3"/>
        <v>0</v>
      </c>
      <c r="L60">
        <f t="shared" si="10"/>
        <v>40674</v>
      </c>
      <c r="M60" t="str">
        <f t="shared" si="11"/>
        <v>9EE2</v>
      </c>
      <c r="N60" t="b">
        <f t="shared" si="4"/>
        <v>0</v>
      </c>
      <c r="P60">
        <v>50</v>
      </c>
      <c r="Q60">
        <f t="shared" si="15"/>
        <v>19584</v>
      </c>
      <c r="R60" t="str">
        <f t="shared" si="13"/>
        <v>4C80</v>
      </c>
    </row>
    <row r="61" spans="1:18">
      <c r="A61" t="s">
        <v>152</v>
      </c>
      <c r="B61" t="str">
        <f t="shared" si="5"/>
        <v>Attacks</v>
      </c>
      <c r="C61" t="str">
        <f t="shared" si="0"/>
        <v>9ee3</v>
      </c>
      <c r="D61" t="str">
        <f t="shared" si="1"/>
        <v>9f2d</v>
      </c>
      <c r="E61">
        <f t="shared" si="16"/>
        <v>40675</v>
      </c>
      <c r="F61">
        <f t="shared" si="17"/>
        <v>40749</v>
      </c>
      <c r="G61">
        <f t="shared" si="2"/>
        <v>75</v>
      </c>
      <c r="H61" t="b">
        <f t="shared" si="8"/>
        <v>1</v>
      </c>
      <c r="I61">
        <f t="shared" si="9"/>
        <v>60</v>
      </c>
      <c r="K61">
        <f t="shared" si="3"/>
        <v>0</v>
      </c>
      <c r="L61">
        <f t="shared" si="10"/>
        <v>40749</v>
      </c>
      <c r="M61" t="str">
        <f t="shared" si="11"/>
        <v>9F2D</v>
      </c>
      <c r="N61" t="b">
        <f t="shared" si="4"/>
        <v>0</v>
      </c>
      <c r="P61">
        <v>51</v>
      </c>
      <c r="Q61">
        <f t="shared" si="15"/>
        <v>19648</v>
      </c>
      <c r="R61" t="str">
        <f t="shared" si="13"/>
        <v>4CC0</v>
      </c>
    </row>
    <row r="62" spans="1:18">
      <c r="A62" t="s">
        <v>153</v>
      </c>
      <c r="B62" t="str">
        <f t="shared" si="5"/>
        <v>Attackers</v>
      </c>
      <c r="C62" t="str">
        <f t="shared" si="0"/>
        <v>9f2e</v>
      </c>
      <c r="D62" t="str">
        <f t="shared" si="1"/>
        <v>a340</v>
      </c>
      <c r="E62">
        <f t="shared" ref="E62:E63" si="18">HEX2DEC(C62)</f>
        <v>40750</v>
      </c>
      <c r="F62">
        <f t="shared" ref="F62:F63" si="19">HEX2DEC(D62)</f>
        <v>41792</v>
      </c>
      <c r="G62">
        <f t="shared" ref="G62:G63" si="20">IF(F62&gt;0,F62-E62+1,0)</f>
        <v>1043</v>
      </c>
      <c r="H62" t="b">
        <f t="shared" ref="H62:H63" si="21">IF(B62=" ",FALSE,TRUE)</f>
        <v>1</v>
      </c>
      <c r="I62">
        <f t="shared" si="9"/>
        <v>61</v>
      </c>
      <c r="K62">
        <f t="shared" si="3"/>
        <v>191</v>
      </c>
      <c r="L62">
        <f t="shared" si="10"/>
        <v>41792</v>
      </c>
      <c r="M62" t="str">
        <f t="shared" si="11"/>
        <v>A340</v>
      </c>
      <c r="N62" t="b">
        <f t="shared" si="4"/>
        <v>1</v>
      </c>
      <c r="P62">
        <v>52</v>
      </c>
      <c r="Q62">
        <f t="shared" si="15"/>
        <v>19712</v>
      </c>
      <c r="R62" t="str">
        <f t="shared" si="13"/>
        <v>4D00</v>
      </c>
    </row>
    <row r="63" spans="1:18">
      <c r="A63" t="s">
        <v>154</v>
      </c>
      <c r="B63" t="str">
        <f t="shared" si="5"/>
        <v>Game ZP Backup</v>
      </c>
      <c r="C63" t="str">
        <f t="shared" si="0"/>
        <v>a400</v>
      </c>
      <c r="D63" t="str">
        <f t="shared" si="1"/>
        <v>a5ff</v>
      </c>
      <c r="E63">
        <f t="shared" si="18"/>
        <v>41984</v>
      </c>
      <c r="F63">
        <f t="shared" si="19"/>
        <v>42495</v>
      </c>
      <c r="G63">
        <f t="shared" si="20"/>
        <v>512</v>
      </c>
      <c r="H63" t="b">
        <f t="shared" si="21"/>
        <v>1</v>
      </c>
      <c r="I63">
        <f t="shared" si="9"/>
        <v>62</v>
      </c>
      <c r="K63">
        <f t="shared" si="3"/>
        <v>512</v>
      </c>
      <c r="L63">
        <f t="shared" si="10"/>
        <v>42495</v>
      </c>
      <c r="M63" t="str">
        <f t="shared" si="11"/>
        <v>A5FF</v>
      </c>
      <c r="N63" t="b">
        <f t="shared" si="4"/>
        <v>1</v>
      </c>
      <c r="P63">
        <v>53</v>
      </c>
      <c r="Q63">
        <f t="shared" si="15"/>
        <v>19776</v>
      </c>
      <c r="R63" t="str">
        <f t="shared" si="13"/>
        <v>4D40</v>
      </c>
    </row>
    <row r="64" spans="1:18">
      <c r="A64" t="s">
        <v>155</v>
      </c>
      <c r="B64" t="str">
        <f t="shared" si="5"/>
        <v>Sprites Source</v>
      </c>
      <c r="C64" t="str">
        <f t="shared" si="0"/>
        <v>a800</v>
      </c>
      <c r="D64" t="str">
        <f t="shared" si="1"/>
        <v>bfff</v>
      </c>
      <c r="E64">
        <f t="shared" ref="E64:E126" si="22">HEX2DEC(C64)</f>
        <v>43008</v>
      </c>
      <c r="F64">
        <f t="shared" ref="F64:F126" si="23">HEX2DEC(D64)</f>
        <v>49151</v>
      </c>
      <c r="G64">
        <f t="shared" ref="G64:G126" si="24">IF(F64&gt;0,F64-E64+1,0)</f>
        <v>6144</v>
      </c>
      <c r="H64" t="b">
        <f t="shared" ref="H64:H126" si="25">IF(B64=" ",FALSE,TRUE)</f>
        <v>1</v>
      </c>
      <c r="I64">
        <f t="shared" si="9"/>
        <v>63</v>
      </c>
      <c r="K64">
        <f t="shared" si="3"/>
        <v>1024</v>
      </c>
      <c r="L64">
        <f t="shared" si="10"/>
        <v>49151</v>
      </c>
      <c r="M64" t="str">
        <f t="shared" si="11"/>
        <v>BFFF</v>
      </c>
      <c r="N64" t="b">
        <f t="shared" si="4"/>
        <v>1</v>
      </c>
      <c r="P64">
        <v>54</v>
      </c>
      <c r="Q64">
        <f t="shared" si="15"/>
        <v>19840</v>
      </c>
      <c r="R64" t="str">
        <f t="shared" si="13"/>
        <v>4D80</v>
      </c>
    </row>
    <row r="65" spans="1:18">
      <c r="A65" t="s">
        <v>156</v>
      </c>
      <c r="B65" t="str">
        <f t="shared" si="5"/>
        <v>Sprites</v>
      </c>
      <c r="C65" t="str">
        <f t="shared" si="0"/>
        <v>c400</v>
      </c>
      <c r="D65" t="str">
        <f t="shared" si="1"/>
        <v>e47f</v>
      </c>
      <c r="E65">
        <f t="shared" si="22"/>
        <v>50176</v>
      </c>
      <c r="F65">
        <f t="shared" si="23"/>
        <v>58495</v>
      </c>
      <c r="G65">
        <f t="shared" si="24"/>
        <v>8320</v>
      </c>
      <c r="H65" t="b">
        <f t="shared" si="25"/>
        <v>1</v>
      </c>
      <c r="I65">
        <f t="shared" si="9"/>
        <v>64</v>
      </c>
      <c r="K65">
        <f>IF(E66&gt;0,E66-F65-1,0)</f>
        <v>2944</v>
      </c>
      <c r="L65">
        <f t="shared" si="10"/>
        <v>58495</v>
      </c>
      <c r="M65" t="str">
        <f t="shared" si="11"/>
        <v>E47F</v>
      </c>
      <c r="N65" t="b">
        <f t="shared" si="4"/>
        <v>1</v>
      </c>
      <c r="P65">
        <v>55</v>
      </c>
      <c r="Q65">
        <f t="shared" si="15"/>
        <v>19904</v>
      </c>
      <c r="R65" t="str">
        <f t="shared" si="13"/>
        <v>4DC0</v>
      </c>
    </row>
    <row r="66" spans="1:18">
      <c r="A66" t="s">
        <v>54</v>
      </c>
      <c r="B66" t="str">
        <f t="shared" si="5"/>
        <v>Charset</v>
      </c>
      <c r="C66" t="str">
        <f t="shared" si="0"/>
        <v>f000</v>
      </c>
      <c r="D66" t="str">
        <f t="shared" si="1"/>
        <v>f7ff</v>
      </c>
      <c r="E66">
        <f t="shared" si="22"/>
        <v>61440</v>
      </c>
      <c r="F66">
        <f t="shared" si="23"/>
        <v>63487</v>
      </c>
      <c r="G66">
        <f t="shared" si="24"/>
        <v>2048</v>
      </c>
      <c r="H66" t="b">
        <f t="shared" si="25"/>
        <v>1</v>
      </c>
      <c r="I66">
        <f t="shared" si="9"/>
        <v>65</v>
      </c>
      <c r="K66">
        <f t="shared" ref="K66:K128" si="26">IF(E67&gt;0,E67-F66-1,0)</f>
        <v>0</v>
      </c>
      <c r="L66">
        <f t="shared" si="10"/>
        <v>63487</v>
      </c>
      <c r="M66" t="str">
        <f t="shared" si="11"/>
        <v>F7FF</v>
      </c>
      <c r="N66" t="b">
        <f t="shared" si="4"/>
        <v>0</v>
      </c>
      <c r="P66">
        <v>56</v>
      </c>
      <c r="Q66">
        <f t="shared" si="15"/>
        <v>19968</v>
      </c>
      <c r="R66" t="str">
        <f t="shared" si="13"/>
        <v>4E00</v>
      </c>
    </row>
    <row r="67" spans="1:18">
      <c r="A67" t="s">
        <v>157</v>
      </c>
      <c r="B67" t="str">
        <f t="shared" si="5"/>
        <v>Unnamed</v>
      </c>
      <c r="C67" t="str">
        <f t="shared" ref="C67:C129" si="27">IF(ISERROR(FIND("*",$A67,1)),MID($A67,4,4),MID(TRIM($A67),3,4))</f>
        <v>f800</v>
      </c>
      <c r="D67" t="str">
        <f t="shared" ref="D67:D129" si="28">IF(ISERROR(FIND("*",$A67,1)),MID($A67,10,4),MID(TRIM($A67),9,4))</f>
        <v>f7ff</v>
      </c>
      <c r="E67">
        <f t="shared" si="22"/>
        <v>63488</v>
      </c>
      <c r="F67">
        <f t="shared" si="23"/>
        <v>63487</v>
      </c>
      <c r="G67">
        <f t="shared" si="24"/>
        <v>0</v>
      </c>
      <c r="H67" t="b">
        <f t="shared" si="25"/>
        <v>1</v>
      </c>
      <c r="I67">
        <f t="shared" si="9"/>
        <v>66</v>
      </c>
      <c r="K67">
        <f t="shared" si="26"/>
        <v>0</v>
      </c>
      <c r="L67">
        <f t="shared" si="10"/>
        <v>63487</v>
      </c>
      <c r="M67" t="str">
        <f t="shared" si="11"/>
        <v>F7FF</v>
      </c>
      <c r="N67" t="b">
        <f t="shared" ref="N67:N129" si="29">K67&gt;0</f>
        <v>0</v>
      </c>
      <c r="P67">
        <v>57</v>
      </c>
      <c r="Q67">
        <f t="shared" si="15"/>
        <v>20032</v>
      </c>
      <c r="R67" t="str">
        <f t="shared" si="13"/>
        <v>4E40</v>
      </c>
    </row>
    <row r="68" spans="1:18">
      <c r="A68" t="s">
        <v>158</v>
      </c>
      <c r="B68" t="str">
        <f t="shared" ref="B68:B69" si="30">RIGHT(A68,LEN(A68)-14)</f>
        <v>High Scores</v>
      </c>
      <c r="C68" t="str">
        <f t="shared" si="27"/>
        <v>f800</v>
      </c>
      <c r="D68" t="str">
        <f t="shared" si="28"/>
        <v>f829</v>
      </c>
      <c r="E68">
        <f t="shared" si="22"/>
        <v>63488</v>
      </c>
      <c r="F68">
        <f t="shared" si="23"/>
        <v>63529</v>
      </c>
      <c r="G68">
        <f t="shared" si="24"/>
        <v>42</v>
      </c>
      <c r="H68" t="b">
        <f t="shared" si="25"/>
        <v>1</v>
      </c>
      <c r="I68">
        <f t="shared" ref="I68:I130" si="31">I67+1</f>
        <v>67</v>
      </c>
      <c r="K68">
        <f t="shared" si="26"/>
        <v>0</v>
      </c>
      <c r="L68">
        <f t="shared" ref="L68:L130" si="32">F68</f>
        <v>63529</v>
      </c>
      <c r="M68" t="str">
        <f t="shared" si="11"/>
        <v>F829</v>
      </c>
      <c r="N68" t="b">
        <f t="shared" si="29"/>
        <v>0</v>
      </c>
      <c r="P68">
        <v>58</v>
      </c>
      <c r="Q68">
        <f t="shared" si="15"/>
        <v>20096</v>
      </c>
      <c r="R68" t="str">
        <f t="shared" si="13"/>
        <v>4E80</v>
      </c>
    </row>
    <row r="69" spans="1:18">
      <c r="A69" t="s">
        <v>159</v>
      </c>
      <c r="B69" t="str">
        <f t="shared" si="30"/>
        <v>Position</v>
      </c>
      <c r="C69" t="str">
        <f t="shared" si="27"/>
        <v>f82a</v>
      </c>
      <c r="D69" t="str">
        <f t="shared" si="28"/>
        <v>fc50</v>
      </c>
      <c r="E69">
        <f t="shared" si="22"/>
        <v>63530</v>
      </c>
      <c r="F69">
        <f t="shared" si="23"/>
        <v>64592</v>
      </c>
      <c r="G69">
        <f t="shared" si="24"/>
        <v>1063</v>
      </c>
      <c r="H69" t="b">
        <f t="shared" si="25"/>
        <v>1</v>
      </c>
      <c r="I69">
        <f t="shared" si="31"/>
        <v>68</v>
      </c>
      <c r="K69">
        <f t="shared" si="26"/>
        <v>0</v>
      </c>
      <c r="L69">
        <f t="shared" si="32"/>
        <v>64592</v>
      </c>
      <c r="M69" t="str">
        <f t="shared" ref="M69:M131" si="33">DEC2HEX(L69,4)</f>
        <v>FC50</v>
      </c>
      <c r="N69" t="b">
        <f t="shared" si="29"/>
        <v>0</v>
      </c>
      <c r="P69">
        <v>59</v>
      </c>
      <c r="Q69">
        <f t="shared" si="15"/>
        <v>20160</v>
      </c>
      <c r="R69" t="str">
        <f t="shared" si="13"/>
        <v>4EC0</v>
      </c>
    </row>
    <row r="70" spans="1:18">
      <c r="C70" t="str">
        <f t="shared" si="27"/>
        <v/>
      </c>
      <c r="D70" t="str">
        <f t="shared" si="28"/>
        <v/>
      </c>
      <c r="E70">
        <f t="shared" si="22"/>
        <v>0</v>
      </c>
      <c r="F70">
        <f t="shared" si="23"/>
        <v>0</v>
      </c>
      <c r="G70">
        <f t="shared" si="24"/>
        <v>0</v>
      </c>
      <c r="H70" t="b">
        <f t="shared" si="25"/>
        <v>1</v>
      </c>
      <c r="I70">
        <f t="shared" si="31"/>
        <v>69</v>
      </c>
      <c r="K70">
        <f t="shared" si="26"/>
        <v>0</v>
      </c>
      <c r="L70">
        <f t="shared" si="32"/>
        <v>0</v>
      </c>
      <c r="M70" t="str">
        <f t="shared" si="33"/>
        <v>0000</v>
      </c>
      <c r="N70" t="b">
        <f t="shared" si="29"/>
        <v>0</v>
      </c>
      <c r="P70">
        <v>60</v>
      </c>
      <c r="Q70">
        <f t="shared" si="15"/>
        <v>20224</v>
      </c>
      <c r="R70" t="str">
        <f t="shared" si="13"/>
        <v>4F00</v>
      </c>
    </row>
    <row r="71" spans="1:18">
      <c r="C71" t="str">
        <f t="shared" si="27"/>
        <v/>
      </c>
      <c r="D71" t="str">
        <f t="shared" si="28"/>
        <v/>
      </c>
      <c r="E71">
        <f t="shared" si="22"/>
        <v>0</v>
      </c>
      <c r="F71">
        <f t="shared" si="23"/>
        <v>0</v>
      </c>
      <c r="G71">
        <f t="shared" si="24"/>
        <v>0</v>
      </c>
      <c r="H71" t="b">
        <f t="shared" si="25"/>
        <v>1</v>
      </c>
      <c r="I71">
        <f t="shared" si="31"/>
        <v>70</v>
      </c>
      <c r="K71">
        <f t="shared" si="26"/>
        <v>0</v>
      </c>
      <c r="L71">
        <f t="shared" si="32"/>
        <v>0</v>
      </c>
      <c r="M71" t="str">
        <f t="shared" si="33"/>
        <v>0000</v>
      </c>
      <c r="N71" t="b">
        <f t="shared" si="29"/>
        <v>0</v>
      </c>
      <c r="P71">
        <v>61</v>
      </c>
      <c r="Q71">
        <f t="shared" si="15"/>
        <v>20288</v>
      </c>
      <c r="R71" t="str">
        <f t="shared" si="13"/>
        <v>4F40</v>
      </c>
    </row>
    <row r="72" spans="1:18">
      <c r="C72" t="str">
        <f t="shared" si="27"/>
        <v/>
      </c>
      <c r="D72" t="str">
        <f t="shared" si="28"/>
        <v/>
      </c>
      <c r="E72">
        <f t="shared" ref="E72:E73" si="34">HEX2DEC(C72)</f>
        <v>0</v>
      </c>
      <c r="F72">
        <f t="shared" ref="F72:F73" si="35">HEX2DEC(D72)</f>
        <v>0</v>
      </c>
      <c r="G72">
        <f t="shared" ref="G72:G75" si="36">IF(F72&gt;0,F72-E72+1,0)</f>
        <v>0</v>
      </c>
      <c r="H72" t="b">
        <f t="shared" ref="H72:H75" si="37">IF(B72=" ",FALSE,TRUE)</f>
        <v>1</v>
      </c>
      <c r="I72">
        <f t="shared" si="31"/>
        <v>71</v>
      </c>
      <c r="K72">
        <f t="shared" ref="K72:K75" si="38">IF(E73&gt;0,E73-F72-1,0)</f>
        <v>0</v>
      </c>
      <c r="L72">
        <f t="shared" ref="L72:L75" si="39">F72</f>
        <v>0</v>
      </c>
      <c r="M72" t="str">
        <f t="shared" si="33"/>
        <v>0000</v>
      </c>
      <c r="N72" t="b">
        <f t="shared" ref="N72:N75" si="40">K72&gt;0</f>
        <v>0</v>
      </c>
      <c r="P72">
        <v>62</v>
      </c>
      <c r="Q72">
        <f t="shared" si="15"/>
        <v>20352</v>
      </c>
      <c r="R72" t="str">
        <f t="shared" si="13"/>
        <v>4F80</v>
      </c>
    </row>
    <row r="73" spans="1:18">
      <c r="C73" t="str">
        <f t="shared" si="27"/>
        <v/>
      </c>
      <c r="D73" t="str">
        <f t="shared" si="28"/>
        <v/>
      </c>
      <c r="E73">
        <f t="shared" si="34"/>
        <v>0</v>
      </c>
      <c r="F73">
        <f t="shared" si="35"/>
        <v>0</v>
      </c>
      <c r="G73">
        <f t="shared" si="36"/>
        <v>0</v>
      </c>
      <c r="H73" t="b">
        <f t="shared" si="37"/>
        <v>1</v>
      </c>
      <c r="I73">
        <f t="shared" si="31"/>
        <v>72</v>
      </c>
      <c r="K73">
        <f t="shared" si="38"/>
        <v>0</v>
      </c>
      <c r="L73">
        <f t="shared" si="39"/>
        <v>0</v>
      </c>
      <c r="M73" t="str">
        <f t="shared" si="33"/>
        <v>0000</v>
      </c>
      <c r="N73" t="b">
        <f t="shared" si="40"/>
        <v>0</v>
      </c>
      <c r="P73">
        <v>63</v>
      </c>
      <c r="Q73">
        <f t="shared" si="15"/>
        <v>20416</v>
      </c>
      <c r="R73" t="str">
        <f t="shared" si="13"/>
        <v>4FC0</v>
      </c>
    </row>
    <row r="74" spans="1:18">
      <c r="C74" t="str">
        <f t="shared" si="27"/>
        <v/>
      </c>
      <c r="D74" t="str">
        <f t="shared" si="28"/>
        <v/>
      </c>
      <c r="E74">
        <f t="shared" ref="E74:E76" si="41">HEX2DEC(C74)</f>
        <v>0</v>
      </c>
      <c r="F74">
        <f t="shared" ref="F74:F76" si="42">HEX2DEC(D74)</f>
        <v>0</v>
      </c>
      <c r="G74">
        <f t="shared" si="36"/>
        <v>0</v>
      </c>
      <c r="H74" t="b">
        <f t="shared" si="37"/>
        <v>1</v>
      </c>
      <c r="I74">
        <f t="shared" si="31"/>
        <v>73</v>
      </c>
      <c r="K74">
        <f t="shared" si="38"/>
        <v>0</v>
      </c>
      <c r="L74">
        <f t="shared" si="39"/>
        <v>0</v>
      </c>
      <c r="M74" t="str">
        <f t="shared" si="33"/>
        <v>0000</v>
      </c>
      <c r="N74" t="b">
        <f t="shared" si="40"/>
        <v>0</v>
      </c>
      <c r="P74">
        <v>64</v>
      </c>
      <c r="Q74">
        <f t="shared" si="15"/>
        <v>20480</v>
      </c>
      <c r="R74" t="str">
        <f t="shared" si="13"/>
        <v>5000</v>
      </c>
    </row>
    <row r="75" spans="1:18">
      <c r="C75" t="str">
        <f t="shared" si="27"/>
        <v/>
      </c>
      <c r="D75" t="str">
        <f t="shared" si="28"/>
        <v/>
      </c>
      <c r="E75">
        <f t="shared" si="41"/>
        <v>0</v>
      </c>
      <c r="F75">
        <f t="shared" si="42"/>
        <v>0</v>
      </c>
      <c r="G75">
        <f t="shared" si="36"/>
        <v>0</v>
      </c>
      <c r="H75" t="b">
        <f t="shared" si="37"/>
        <v>1</v>
      </c>
      <c r="I75">
        <f t="shared" si="31"/>
        <v>74</v>
      </c>
      <c r="K75">
        <f t="shared" si="38"/>
        <v>0</v>
      </c>
      <c r="L75">
        <f t="shared" si="39"/>
        <v>0</v>
      </c>
      <c r="M75" t="str">
        <f t="shared" si="33"/>
        <v>0000</v>
      </c>
      <c r="N75" t="b">
        <f t="shared" si="40"/>
        <v>0</v>
      </c>
      <c r="P75">
        <v>65</v>
      </c>
      <c r="Q75">
        <f t="shared" si="15"/>
        <v>20544</v>
      </c>
      <c r="R75" t="str">
        <f t="shared" si="13"/>
        <v>5040</v>
      </c>
    </row>
    <row r="76" spans="1:18">
      <c r="C76" t="str">
        <f t="shared" si="27"/>
        <v/>
      </c>
      <c r="D76" t="str">
        <f t="shared" si="28"/>
        <v/>
      </c>
      <c r="E76">
        <f t="shared" si="41"/>
        <v>0</v>
      </c>
      <c r="F76">
        <f t="shared" si="42"/>
        <v>0</v>
      </c>
      <c r="G76">
        <f t="shared" si="24"/>
        <v>0</v>
      </c>
      <c r="H76" t="b">
        <f t="shared" si="25"/>
        <v>1</v>
      </c>
      <c r="I76">
        <f t="shared" si="31"/>
        <v>75</v>
      </c>
      <c r="K76">
        <f t="shared" si="26"/>
        <v>0</v>
      </c>
      <c r="L76">
        <f t="shared" si="32"/>
        <v>0</v>
      </c>
      <c r="M76" t="str">
        <f t="shared" si="33"/>
        <v>0000</v>
      </c>
      <c r="N76" t="b">
        <f t="shared" si="29"/>
        <v>0</v>
      </c>
      <c r="P76">
        <v>66</v>
      </c>
      <c r="Q76">
        <f t="shared" si="15"/>
        <v>20608</v>
      </c>
      <c r="R76" t="str">
        <f t="shared" ref="R76:R139" si="43">DEC2HEX(Q76,4)</f>
        <v>5080</v>
      </c>
    </row>
    <row r="77" spans="1:18">
      <c r="C77" t="str">
        <f t="shared" si="27"/>
        <v/>
      </c>
      <c r="D77" t="str">
        <f t="shared" si="28"/>
        <v/>
      </c>
      <c r="E77">
        <f t="shared" si="22"/>
        <v>0</v>
      </c>
      <c r="F77">
        <f t="shared" si="23"/>
        <v>0</v>
      </c>
      <c r="G77">
        <f t="shared" si="24"/>
        <v>0</v>
      </c>
      <c r="H77" t="b">
        <f t="shared" si="25"/>
        <v>1</v>
      </c>
      <c r="I77">
        <f t="shared" si="31"/>
        <v>76</v>
      </c>
      <c r="K77">
        <f t="shared" si="26"/>
        <v>0</v>
      </c>
      <c r="L77">
        <f t="shared" si="32"/>
        <v>0</v>
      </c>
      <c r="M77" t="str">
        <f t="shared" si="33"/>
        <v>0000</v>
      </c>
      <c r="N77" t="b">
        <f t="shared" si="29"/>
        <v>0</v>
      </c>
      <c r="P77">
        <v>67</v>
      </c>
      <c r="Q77">
        <f t="shared" si="15"/>
        <v>20672</v>
      </c>
      <c r="R77" t="str">
        <f t="shared" si="43"/>
        <v>50C0</v>
      </c>
    </row>
    <row r="78" spans="1:18">
      <c r="C78" t="str">
        <f t="shared" si="27"/>
        <v/>
      </c>
      <c r="D78" t="str">
        <f t="shared" si="28"/>
        <v/>
      </c>
      <c r="E78">
        <f t="shared" si="22"/>
        <v>0</v>
      </c>
      <c r="F78">
        <f t="shared" si="23"/>
        <v>0</v>
      </c>
      <c r="G78">
        <f t="shared" si="24"/>
        <v>0</v>
      </c>
      <c r="H78" t="b">
        <f t="shared" si="25"/>
        <v>1</v>
      </c>
      <c r="I78">
        <f t="shared" si="31"/>
        <v>77</v>
      </c>
      <c r="K78">
        <f t="shared" si="26"/>
        <v>0</v>
      </c>
      <c r="L78">
        <f t="shared" si="32"/>
        <v>0</v>
      </c>
      <c r="M78" t="str">
        <f t="shared" si="33"/>
        <v>0000</v>
      </c>
      <c r="N78" t="b">
        <f t="shared" si="29"/>
        <v>0</v>
      </c>
      <c r="P78">
        <v>68</v>
      </c>
      <c r="Q78">
        <f t="shared" si="15"/>
        <v>20736</v>
      </c>
      <c r="R78" t="str">
        <f t="shared" si="43"/>
        <v>5100</v>
      </c>
    </row>
    <row r="79" spans="1:18">
      <c r="C79" t="str">
        <f t="shared" si="27"/>
        <v/>
      </c>
      <c r="D79" t="str">
        <f t="shared" si="28"/>
        <v/>
      </c>
      <c r="E79">
        <f t="shared" si="22"/>
        <v>0</v>
      </c>
      <c r="F79">
        <f t="shared" si="23"/>
        <v>0</v>
      </c>
      <c r="G79">
        <f t="shared" si="24"/>
        <v>0</v>
      </c>
      <c r="H79" t="b">
        <f t="shared" si="25"/>
        <v>1</v>
      </c>
      <c r="I79">
        <f t="shared" si="31"/>
        <v>78</v>
      </c>
      <c r="K79">
        <f t="shared" si="26"/>
        <v>0</v>
      </c>
      <c r="L79">
        <f t="shared" si="32"/>
        <v>0</v>
      </c>
      <c r="M79" t="str">
        <f t="shared" si="33"/>
        <v>0000</v>
      </c>
      <c r="N79" t="b">
        <f t="shared" si="29"/>
        <v>0</v>
      </c>
      <c r="P79">
        <v>69</v>
      </c>
      <c r="Q79">
        <f t="shared" si="15"/>
        <v>20800</v>
      </c>
      <c r="R79" t="str">
        <f t="shared" si="43"/>
        <v>5140</v>
      </c>
    </row>
    <row r="80" spans="1:18">
      <c r="C80" t="str">
        <f t="shared" si="27"/>
        <v/>
      </c>
      <c r="D80" t="str">
        <f t="shared" si="28"/>
        <v/>
      </c>
      <c r="E80">
        <f t="shared" si="22"/>
        <v>0</v>
      </c>
      <c r="F80">
        <f t="shared" si="23"/>
        <v>0</v>
      </c>
      <c r="G80">
        <f t="shared" si="24"/>
        <v>0</v>
      </c>
      <c r="H80" t="b">
        <f t="shared" si="25"/>
        <v>1</v>
      </c>
      <c r="I80">
        <f t="shared" si="31"/>
        <v>79</v>
      </c>
      <c r="K80">
        <f t="shared" si="26"/>
        <v>0</v>
      </c>
      <c r="L80">
        <f t="shared" si="32"/>
        <v>0</v>
      </c>
      <c r="M80" t="str">
        <f t="shared" si="33"/>
        <v>0000</v>
      </c>
      <c r="N80" t="b">
        <f t="shared" si="29"/>
        <v>0</v>
      </c>
      <c r="P80">
        <v>70</v>
      </c>
      <c r="Q80">
        <f t="shared" si="15"/>
        <v>20864</v>
      </c>
      <c r="R80" t="str">
        <f t="shared" si="43"/>
        <v>5180</v>
      </c>
    </row>
    <row r="81" spans="3:18">
      <c r="C81" t="str">
        <f t="shared" si="27"/>
        <v/>
      </c>
      <c r="D81" t="str">
        <f t="shared" si="28"/>
        <v/>
      </c>
      <c r="E81">
        <f t="shared" si="22"/>
        <v>0</v>
      </c>
      <c r="F81">
        <f t="shared" si="23"/>
        <v>0</v>
      </c>
      <c r="G81">
        <f t="shared" si="24"/>
        <v>0</v>
      </c>
      <c r="H81" t="b">
        <f t="shared" si="25"/>
        <v>1</v>
      </c>
      <c r="I81">
        <f t="shared" si="31"/>
        <v>80</v>
      </c>
      <c r="K81">
        <f t="shared" si="26"/>
        <v>0</v>
      </c>
      <c r="L81">
        <f t="shared" si="32"/>
        <v>0</v>
      </c>
      <c r="M81" t="str">
        <f t="shared" si="33"/>
        <v>0000</v>
      </c>
      <c r="N81" t="b">
        <f t="shared" si="29"/>
        <v>0</v>
      </c>
      <c r="P81">
        <v>71</v>
      </c>
      <c r="Q81">
        <f t="shared" si="15"/>
        <v>20928</v>
      </c>
      <c r="R81" t="str">
        <f t="shared" si="43"/>
        <v>51C0</v>
      </c>
    </row>
    <row r="82" spans="3:18">
      <c r="C82" t="str">
        <f t="shared" si="27"/>
        <v/>
      </c>
      <c r="D82" t="str">
        <f t="shared" si="28"/>
        <v/>
      </c>
      <c r="E82">
        <f t="shared" si="22"/>
        <v>0</v>
      </c>
      <c r="F82">
        <f t="shared" si="23"/>
        <v>0</v>
      </c>
      <c r="G82">
        <f t="shared" si="24"/>
        <v>0</v>
      </c>
      <c r="H82" t="b">
        <f t="shared" si="25"/>
        <v>1</v>
      </c>
      <c r="I82">
        <f t="shared" si="31"/>
        <v>81</v>
      </c>
      <c r="K82">
        <f t="shared" si="26"/>
        <v>0</v>
      </c>
      <c r="L82">
        <f t="shared" si="32"/>
        <v>0</v>
      </c>
      <c r="M82" t="str">
        <f t="shared" si="33"/>
        <v>0000</v>
      </c>
      <c r="N82" t="b">
        <f t="shared" si="29"/>
        <v>0</v>
      </c>
      <c r="P82">
        <v>72</v>
      </c>
      <c r="Q82">
        <f t="shared" si="15"/>
        <v>20992</v>
      </c>
      <c r="R82" t="str">
        <f t="shared" si="43"/>
        <v>5200</v>
      </c>
    </row>
    <row r="83" spans="3:18">
      <c r="C83" t="str">
        <f t="shared" si="27"/>
        <v/>
      </c>
      <c r="D83" t="str">
        <f t="shared" si="28"/>
        <v/>
      </c>
      <c r="E83">
        <f t="shared" si="22"/>
        <v>0</v>
      </c>
      <c r="F83">
        <f t="shared" si="23"/>
        <v>0</v>
      </c>
      <c r="G83">
        <f t="shared" si="24"/>
        <v>0</v>
      </c>
      <c r="H83" t="b">
        <f t="shared" si="25"/>
        <v>1</v>
      </c>
      <c r="I83">
        <f t="shared" si="31"/>
        <v>82</v>
      </c>
      <c r="K83">
        <f t="shared" si="26"/>
        <v>0</v>
      </c>
      <c r="L83">
        <f t="shared" si="32"/>
        <v>0</v>
      </c>
      <c r="M83" t="str">
        <f t="shared" si="33"/>
        <v>0000</v>
      </c>
      <c r="N83" t="b">
        <f t="shared" si="29"/>
        <v>0</v>
      </c>
      <c r="P83">
        <v>73</v>
      </c>
      <c r="Q83">
        <f t="shared" si="15"/>
        <v>21056</v>
      </c>
      <c r="R83" t="str">
        <f t="shared" si="43"/>
        <v>5240</v>
      </c>
    </row>
    <row r="84" spans="3:18">
      <c r="C84" t="str">
        <f t="shared" si="27"/>
        <v/>
      </c>
      <c r="D84" t="str">
        <f t="shared" si="28"/>
        <v/>
      </c>
      <c r="E84">
        <f t="shared" si="22"/>
        <v>0</v>
      </c>
      <c r="F84">
        <f t="shared" si="23"/>
        <v>0</v>
      </c>
      <c r="G84">
        <f t="shared" si="24"/>
        <v>0</v>
      </c>
      <c r="H84" t="b">
        <f t="shared" si="25"/>
        <v>1</v>
      </c>
      <c r="I84">
        <f t="shared" si="31"/>
        <v>83</v>
      </c>
      <c r="K84">
        <f t="shared" si="26"/>
        <v>0</v>
      </c>
      <c r="L84">
        <f t="shared" si="32"/>
        <v>0</v>
      </c>
      <c r="M84" t="str">
        <f t="shared" si="33"/>
        <v>0000</v>
      </c>
      <c r="N84" t="b">
        <f t="shared" si="29"/>
        <v>0</v>
      </c>
      <c r="P84">
        <v>74</v>
      </c>
      <c r="Q84">
        <f t="shared" si="15"/>
        <v>21120</v>
      </c>
      <c r="R84" t="str">
        <f t="shared" si="43"/>
        <v>5280</v>
      </c>
    </row>
    <row r="85" spans="3:18">
      <c r="C85" t="str">
        <f t="shared" si="27"/>
        <v/>
      </c>
      <c r="D85" t="str">
        <f t="shared" si="28"/>
        <v/>
      </c>
      <c r="E85">
        <f t="shared" si="22"/>
        <v>0</v>
      </c>
      <c r="F85">
        <f t="shared" si="23"/>
        <v>0</v>
      </c>
      <c r="G85">
        <f t="shared" si="24"/>
        <v>0</v>
      </c>
      <c r="H85" t="b">
        <f t="shared" si="25"/>
        <v>1</v>
      </c>
      <c r="I85">
        <f t="shared" si="31"/>
        <v>84</v>
      </c>
      <c r="K85">
        <f t="shared" si="26"/>
        <v>0</v>
      </c>
      <c r="L85">
        <f t="shared" si="32"/>
        <v>0</v>
      </c>
      <c r="M85" t="str">
        <f t="shared" si="33"/>
        <v>0000</v>
      </c>
      <c r="N85" t="b">
        <f t="shared" si="29"/>
        <v>0</v>
      </c>
      <c r="P85">
        <v>75</v>
      </c>
      <c r="Q85">
        <f t="shared" si="15"/>
        <v>21184</v>
      </c>
      <c r="R85" t="str">
        <f t="shared" si="43"/>
        <v>52C0</v>
      </c>
    </row>
    <row r="86" spans="3:18">
      <c r="C86" t="str">
        <f t="shared" si="27"/>
        <v/>
      </c>
      <c r="D86" t="str">
        <f t="shared" si="28"/>
        <v/>
      </c>
      <c r="E86">
        <f t="shared" si="22"/>
        <v>0</v>
      </c>
      <c r="F86">
        <f t="shared" si="23"/>
        <v>0</v>
      </c>
      <c r="G86">
        <f t="shared" si="24"/>
        <v>0</v>
      </c>
      <c r="H86" t="b">
        <f t="shared" si="25"/>
        <v>1</v>
      </c>
      <c r="I86">
        <f t="shared" si="31"/>
        <v>85</v>
      </c>
      <c r="K86">
        <f t="shared" si="26"/>
        <v>0</v>
      </c>
      <c r="L86">
        <f t="shared" si="32"/>
        <v>0</v>
      </c>
      <c r="M86" t="str">
        <f t="shared" si="33"/>
        <v>0000</v>
      </c>
      <c r="N86" t="b">
        <f t="shared" si="29"/>
        <v>0</v>
      </c>
      <c r="P86">
        <v>76</v>
      </c>
      <c r="Q86">
        <f t="shared" si="15"/>
        <v>21248</v>
      </c>
      <c r="R86" t="str">
        <f t="shared" si="43"/>
        <v>5300</v>
      </c>
    </row>
    <row r="87" spans="3:18">
      <c r="C87" t="str">
        <f t="shared" si="27"/>
        <v/>
      </c>
      <c r="D87" t="str">
        <f t="shared" si="28"/>
        <v/>
      </c>
      <c r="E87">
        <f t="shared" si="22"/>
        <v>0</v>
      </c>
      <c r="F87">
        <f t="shared" si="23"/>
        <v>0</v>
      </c>
      <c r="G87">
        <f t="shared" si="24"/>
        <v>0</v>
      </c>
      <c r="H87" t="b">
        <f t="shared" si="25"/>
        <v>1</v>
      </c>
      <c r="I87">
        <f t="shared" si="31"/>
        <v>86</v>
      </c>
      <c r="K87">
        <f t="shared" si="26"/>
        <v>0</v>
      </c>
      <c r="L87">
        <f t="shared" si="32"/>
        <v>0</v>
      </c>
      <c r="M87" t="str">
        <f t="shared" si="33"/>
        <v>0000</v>
      </c>
      <c r="N87" t="b">
        <f t="shared" si="29"/>
        <v>0</v>
      </c>
      <c r="P87">
        <v>77</v>
      </c>
      <c r="Q87">
        <f t="shared" si="15"/>
        <v>21312</v>
      </c>
      <c r="R87" t="str">
        <f t="shared" si="43"/>
        <v>5340</v>
      </c>
    </row>
    <row r="88" spans="3:18">
      <c r="C88" t="str">
        <f t="shared" si="27"/>
        <v/>
      </c>
      <c r="D88" t="str">
        <f t="shared" si="28"/>
        <v/>
      </c>
      <c r="E88">
        <f t="shared" si="22"/>
        <v>0</v>
      </c>
      <c r="F88">
        <f t="shared" si="23"/>
        <v>0</v>
      </c>
      <c r="G88">
        <f t="shared" si="24"/>
        <v>0</v>
      </c>
      <c r="H88" t="b">
        <f t="shared" si="25"/>
        <v>1</v>
      </c>
      <c r="I88">
        <f t="shared" si="31"/>
        <v>87</v>
      </c>
      <c r="K88">
        <f t="shared" si="26"/>
        <v>0</v>
      </c>
      <c r="L88">
        <f t="shared" si="32"/>
        <v>0</v>
      </c>
      <c r="M88" t="str">
        <f t="shared" si="33"/>
        <v>0000</v>
      </c>
      <c r="N88" t="b">
        <f t="shared" si="29"/>
        <v>0</v>
      </c>
      <c r="P88">
        <v>78</v>
      </c>
      <c r="Q88">
        <f t="shared" si="15"/>
        <v>21376</v>
      </c>
      <c r="R88" t="str">
        <f t="shared" si="43"/>
        <v>5380</v>
      </c>
    </row>
    <row r="89" spans="3:18">
      <c r="C89" t="str">
        <f t="shared" si="27"/>
        <v/>
      </c>
      <c r="D89" t="str">
        <f t="shared" si="28"/>
        <v/>
      </c>
      <c r="E89">
        <f t="shared" si="22"/>
        <v>0</v>
      </c>
      <c r="F89">
        <f t="shared" si="23"/>
        <v>0</v>
      </c>
      <c r="G89">
        <f t="shared" si="24"/>
        <v>0</v>
      </c>
      <c r="H89" t="b">
        <f t="shared" si="25"/>
        <v>1</v>
      </c>
      <c r="I89">
        <f t="shared" si="31"/>
        <v>88</v>
      </c>
      <c r="K89">
        <f t="shared" si="26"/>
        <v>0</v>
      </c>
      <c r="L89">
        <f t="shared" si="32"/>
        <v>0</v>
      </c>
      <c r="M89" t="str">
        <f t="shared" si="33"/>
        <v>0000</v>
      </c>
      <c r="N89" t="b">
        <f t="shared" si="29"/>
        <v>0</v>
      </c>
      <c r="P89">
        <v>79</v>
      </c>
      <c r="Q89">
        <f t="shared" si="15"/>
        <v>21440</v>
      </c>
      <c r="R89" t="str">
        <f t="shared" si="43"/>
        <v>53C0</v>
      </c>
    </row>
    <row r="90" spans="3:18">
      <c r="C90" t="str">
        <f t="shared" si="27"/>
        <v/>
      </c>
      <c r="D90" t="str">
        <f t="shared" si="28"/>
        <v/>
      </c>
      <c r="E90">
        <f t="shared" si="22"/>
        <v>0</v>
      </c>
      <c r="F90">
        <f t="shared" si="23"/>
        <v>0</v>
      </c>
      <c r="G90">
        <f t="shared" si="24"/>
        <v>0</v>
      </c>
      <c r="H90" t="b">
        <f t="shared" si="25"/>
        <v>1</v>
      </c>
      <c r="I90">
        <f t="shared" si="31"/>
        <v>89</v>
      </c>
      <c r="K90">
        <f t="shared" si="26"/>
        <v>0</v>
      </c>
      <c r="L90">
        <f t="shared" si="32"/>
        <v>0</v>
      </c>
      <c r="M90" t="str">
        <f t="shared" si="33"/>
        <v>0000</v>
      </c>
      <c r="N90" t="b">
        <f t="shared" si="29"/>
        <v>0</v>
      </c>
      <c r="P90">
        <v>80</v>
      </c>
      <c r="Q90">
        <f t="shared" si="15"/>
        <v>21504</v>
      </c>
      <c r="R90" t="str">
        <f t="shared" si="43"/>
        <v>5400</v>
      </c>
    </row>
    <row r="91" spans="3:18">
      <c r="C91" t="str">
        <f t="shared" si="27"/>
        <v/>
      </c>
      <c r="D91" t="str">
        <f t="shared" si="28"/>
        <v/>
      </c>
      <c r="E91">
        <f t="shared" si="22"/>
        <v>0</v>
      </c>
      <c r="F91">
        <f t="shared" si="23"/>
        <v>0</v>
      </c>
      <c r="G91">
        <f t="shared" si="24"/>
        <v>0</v>
      </c>
      <c r="H91" t="b">
        <f t="shared" si="25"/>
        <v>1</v>
      </c>
      <c r="I91">
        <f t="shared" si="31"/>
        <v>90</v>
      </c>
      <c r="K91">
        <f t="shared" si="26"/>
        <v>0</v>
      </c>
      <c r="L91">
        <f t="shared" si="32"/>
        <v>0</v>
      </c>
      <c r="M91" t="str">
        <f t="shared" si="33"/>
        <v>0000</v>
      </c>
      <c r="N91" t="b">
        <f t="shared" si="29"/>
        <v>0</v>
      </c>
      <c r="P91">
        <v>81</v>
      </c>
      <c r="Q91">
        <f t="shared" si="15"/>
        <v>21568</v>
      </c>
      <c r="R91" t="str">
        <f t="shared" si="43"/>
        <v>5440</v>
      </c>
    </row>
    <row r="92" spans="3:18">
      <c r="C92" t="str">
        <f t="shared" si="27"/>
        <v/>
      </c>
      <c r="D92" t="str">
        <f t="shared" si="28"/>
        <v/>
      </c>
      <c r="E92">
        <f t="shared" si="22"/>
        <v>0</v>
      </c>
      <c r="F92">
        <f t="shared" si="23"/>
        <v>0</v>
      </c>
      <c r="G92">
        <f t="shared" si="24"/>
        <v>0</v>
      </c>
      <c r="H92" t="b">
        <f t="shared" si="25"/>
        <v>1</v>
      </c>
      <c r="I92">
        <f t="shared" si="31"/>
        <v>91</v>
      </c>
      <c r="K92">
        <f t="shared" si="26"/>
        <v>0</v>
      </c>
      <c r="L92">
        <f t="shared" si="32"/>
        <v>0</v>
      </c>
      <c r="M92" t="str">
        <f t="shared" si="33"/>
        <v>0000</v>
      </c>
      <c r="N92" t="b">
        <f t="shared" si="29"/>
        <v>0</v>
      </c>
      <c r="P92">
        <v>82</v>
      </c>
      <c r="Q92">
        <f t="shared" si="15"/>
        <v>21632</v>
      </c>
      <c r="R92" t="str">
        <f t="shared" si="43"/>
        <v>5480</v>
      </c>
    </row>
    <row r="93" spans="3:18">
      <c r="C93" t="str">
        <f t="shared" si="27"/>
        <v/>
      </c>
      <c r="D93" t="str">
        <f t="shared" si="28"/>
        <v/>
      </c>
      <c r="E93">
        <f t="shared" si="22"/>
        <v>0</v>
      </c>
      <c r="F93">
        <f t="shared" si="23"/>
        <v>0</v>
      </c>
      <c r="G93">
        <f t="shared" si="24"/>
        <v>0</v>
      </c>
      <c r="H93" t="b">
        <f t="shared" si="25"/>
        <v>1</v>
      </c>
      <c r="I93">
        <f t="shared" si="31"/>
        <v>92</v>
      </c>
      <c r="K93">
        <f t="shared" si="26"/>
        <v>0</v>
      </c>
      <c r="L93">
        <f t="shared" si="32"/>
        <v>0</v>
      </c>
      <c r="M93" t="str">
        <f t="shared" si="33"/>
        <v>0000</v>
      </c>
      <c r="N93" t="b">
        <f t="shared" si="29"/>
        <v>0</v>
      </c>
      <c r="P93">
        <v>83</v>
      </c>
      <c r="Q93">
        <f t="shared" si="15"/>
        <v>21696</v>
      </c>
      <c r="R93" t="str">
        <f t="shared" si="43"/>
        <v>54C0</v>
      </c>
    </row>
    <row r="94" spans="3:18">
      <c r="C94" t="str">
        <f t="shared" si="27"/>
        <v/>
      </c>
      <c r="D94" t="str">
        <f t="shared" si="28"/>
        <v/>
      </c>
      <c r="E94">
        <f t="shared" si="22"/>
        <v>0</v>
      </c>
      <c r="F94">
        <f t="shared" si="23"/>
        <v>0</v>
      </c>
      <c r="G94">
        <f t="shared" si="24"/>
        <v>0</v>
      </c>
      <c r="H94" t="b">
        <f t="shared" si="25"/>
        <v>1</v>
      </c>
      <c r="I94">
        <f t="shared" si="31"/>
        <v>93</v>
      </c>
      <c r="K94">
        <f t="shared" si="26"/>
        <v>0</v>
      </c>
      <c r="L94">
        <f t="shared" si="32"/>
        <v>0</v>
      </c>
      <c r="M94" t="str">
        <f t="shared" si="33"/>
        <v>0000</v>
      </c>
      <c r="N94" t="b">
        <f t="shared" si="29"/>
        <v>0</v>
      </c>
      <c r="P94">
        <v>84</v>
      </c>
      <c r="Q94">
        <f t="shared" si="15"/>
        <v>21760</v>
      </c>
      <c r="R94" t="str">
        <f t="shared" si="43"/>
        <v>5500</v>
      </c>
    </row>
    <row r="95" spans="3:18">
      <c r="C95" t="str">
        <f t="shared" si="27"/>
        <v/>
      </c>
      <c r="D95" t="str">
        <f t="shared" si="28"/>
        <v/>
      </c>
      <c r="E95">
        <f t="shared" si="22"/>
        <v>0</v>
      </c>
      <c r="F95">
        <f t="shared" si="23"/>
        <v>0</v>
      </c>
      <c r="G95">
        <f t="shared" si="24"/>
        <v>0</v>
      </c>
      <c r="H95" t="b">
        <f t="shared" si="25"/>
        <v>1</v>
      </c>
      <c r="I95">
        <f t="shared" si="31"/>
        <v>94</v>
      </c>
      <c r="K95">
        <f t="shared" si="26"/>
        <v>0</v>
      </c>
      <c r="L95">
        <f t="shared" si="32"/>
        <v>0</v>
      </c>
      <c r="M95" t="str">
        <f t="shared" si="33"/>
        <v>0000</v>
      </c>
      <c r="N95" t="b">
        <f t="shared" si="29"/>
        <v>0</v>
      </c>
      <c r="P95">
        <v>85</v>
      </c>
      <c r="Q95">
        <f t="shared" si="15"/>
        <v>21824</v>
      </c>
      <c r="R95" t="str">
        <f t="shared" si="43"/>
        <v>5540</v>
      </c>
    </row>
    <row r="96" spans="3:18">
      <c r="C96" t="str">
        <f t="shared" si="27"/>
        <v/>
      </c>
      <c r="D96" t="str">
        <f t="shared" si="28"/>
        <v/>
      </c>
      <c r="E96">
        <f t="shared" si="22"/>
        <v>0</v>
      </c>
      <c r="F96">
        <f t="shared" si="23"/>
        <v>0</v>
      </c>
      <c r="G96">
        <f t="shared" si="24"/>
        <v>0</v>
      </c>
      <c r="H96" t="b">
        <f t="shared" si="25"/>
        <v>1</v>
      </c>
      <c r="I96">
        <f t="shared" si="31"/>
        <v>95</v>
      </c>
      <c r="K96">
        <f t="shared" si="26"/>
        <v>0</v>
      </c>
      <c r="L96">
        <f t="shared" si="32"/>
        <v>0</v>
      </c>
      <c r="M96" t="str">
        <f t="shared" si="33"/>
        <v>0000</v>
      </c>
      <c r="N96" t="b">
        <f t="shared" si="29"/>
        <v>0</v>
      </c>
      <c r="P96">
        <v>86</v>
      </c>
      <c r="Q96">
        <f t="shared" si="15"/>
        <v>21888</v>
      </c>
      <c r="R96" t="str">
        <f t="shared" si="43"/>
        <v>5580</v>
      </c>
    </row>
    <row r="97" spans="2:18">
      <c r="C97" t="str">
        <f t="shared" si="27"/>
        <v/>
      </c>
      <c r="D97" t="str">
        <f t="shared" si="28"/>
        <v/>
      </c>
      <c r="E97">
        <f t="shared" si="22"/>
        <v>0</v>
      </c>
      <c r="F97">
        <f t="shared" si="23"/>
        <v>0</v>
      </c>
      <c r="G97">
        <f t="shared" si="24"/>
        <v>0</v>
      </c>
      <c r="H97" t="b">
        <f t="shared" si="25"/>
        <v>1</v>
      </c>
      <c r="I97">
        <f t="shared" si="31"/>
        <v>96</v>
      </c>
      <c r="K97">
        <f t="shared" si="26"/>
        <v>0</v>
      </c>
      <c r="L97">
        <f t="shared" si="32"/>
        <v>0</v>
      </c>
      <c r="M97" t="str">
        <f t="shared" si="33"/>
        <v>0000</v>
      </c>
      <c r="N97" t="b">
        <f t="shared" si="29"/>
        <v>0</v>
      </c>
      <c r="P97">
        <v>87</v>
      </c>
      <c r="Q97">
        <f t="shared" si="15"/>
        <v>21952</v>
      </c>
      <c r="R97" t="str">
        <f t="shared" si="43"/>
        <v>55C0</v>
      </c>
    </row>
    <row r="98" spans="2:18">
      <c r="C98" t="str">
        <f t="shared" si="27"/>
        <v/>
      </c>
      <c r="D98" t="str">
        <f t="shared" si="28"/>
        <v/>
      </c>
      <c r="E98">
        <f t="shared" si="22"/>
        <v>0</v>
      </c>
      <c r="F98">
        <f t="shared" si="23"/>
        <v>0</v>
      </c>
      <c r="G98">
        <f t="shared" si="24"/>
        <v>0</v>
      </c>
      <c r="H98" t="b">
        <f t="shared" si="25"/>
        <v>1</v>
      </c>
      <c r="I98">
        <f t="shared" si="31"/>
        <v>97</v>
      </c>
      <c r="K98">
        <f t="shared" si="26"/>
        <v>0</v>
      </c>
      <c r="L98">
        <f t="shared" si="32"/>
        <v>0</v>
      </c>
      <c r="M98" t="str">
        <f t="shared" si="33"/>
        <v>0000</v>
      </c>
      <c r="N98" t="b">
        <f t="shared" si="29"/>
        <v>0</v>
      </c>
      <c r="P98">
        <v>88</v>
      </c>
      <c r="Q98">
        <f t="shared" si="15"/>
        <v>22016</v>
      </c>
      <c r="R98" t="str">
        <f t="shared" si="43"/>
        <v>5600</v>
      </c>
    </row>
    <row r="99" spans="2:18">
      <c r="C99" t="str">
        <f t="shared" si="27"/>
        <v/>
      </c>
      <c r="D99" t="str">
        <f t="shared" si="28"/>
        <v/>
      </c>
      <c r="E99">
        <f t="shared" si="22"/>
        <v>0</v>
      </c>
      <c r="F99">
        <f t="shared" si="23"/>
        <v>0</v>
      </c>
      <c r="G99">
        <f t="shared" si="24"/>
        <v>0</v>
      </c>
      <c r="H99" t="b">
        <f t="shared" si="25"/>
        <v>1</v>
      </c>
      <c r="I99">
        <f t="shared" si="31"/>
        <v>98</v>
      </c>
      <c r="K99">
        <f t="shared" si="26"/>
        <v>0</v>
      </c>
      <c r="L99">
        <f t="shared" si="32"/>
        <v>0</v>
      </c>
      <c r="M99" t="str">
        <f t="shared" si="33"/>
        <v>0000</v>
      </c>
      <c r="N99" t="b">
        <f t="shared" si="29"/>
        <v>0</v>
      </c>
      <c r="P99">
        <v>89</v>
      </c>
      <c r="Q99">
        <f t="shared" si="15"/>
        <v>22080</v>
      </c>
      <c r="R99" t="str">
        <f t="shared" si="43"/>
        <v>5640</v>
      </c>
    </row>
    <row r="100" spans="2:18">
      <c r="C100" t="str">
        <f t="shared" si="27"/>
        <v/>
      </c>
      <c r="D100" t="str">
        <f t="shared" si="28"/>
        <v/>
      </c>
      <c r="E100">
        <f t="shared" si="22"/>
        <v>0</v>
      </c>
      <c r="F100">
        <f t="shared" si="23"/>
        <v>0</v>
      </c>
      <c r="G100">
        <f t="shared" si="24"/>
        <v>0</v>
      </c>
      <c r="H100" t="b">
        <f t="shared" si="25"/>
        <v>1</v>
      </c>
      <c r="I100">
        <f t="shared" si="31"/>
        <v>99</v>
      </c>
      <c r="K100">
        <f t="shared" si="26"/>
        <v>0</v>
      </c>
      <c r="L100">
        <f t="shared" si="32"/>
        <v>0</v>
      </c>
      <c r="M100" t="str">
        <f t="shared" si="33"/>
        <v>0000</v>
      </c>
      <c r="N100" t="b">
        <f t="shared" si="29"/>
        <v>0</v>
      </c>
      <c r="P100">
        <v>90</v>
      </c>
      <c r="Q100">
        <f t="shared" si="15"/>
        <v>22144</v>
      </c>
      <c r="R100" t="str">
        <f t="shared" si="43"/>
        <v>5680</v>
      </c>
    </row>
    <row r="101" spans="2:18">
      <c r="C101" t="str">
        <f t="shared" si="27"/>
        <v/>
      </c>
      <c r="D101" t="str">
        <f t="shared" si="28"/>
        <v/>
      </c>
      <c r="E101">
        <f t="shared" si="22"/>
        <v>0</v>
      </c>
      <c r="F101">
        <f t="shared" si="23"/>
        <v>0</v>
      </c>
      <c r="G101">
        <f t="shared" si="24"/>
        <v>0</v>
      </c>
      <c r="H101" t="b">
        <f t="shared" si="25"/>
        <v>1</v>
      </c>
      <c r="I101">
        <f t="shared" si="31"/>
        <v>100</v>
      </c>
      <c r="K101">
        <f t="shared" si="26"/>
        <v>0</v>
      </c>
      <c r="L101">
        <f t="shared" si="32"/>
        <v>0</v>
      </c>
      <c r="M101" t="str">
        <f t="shared" si="33"/>
        <v>0000</v>
      </c>
      <c r="N101" t="b">
        <f t="shared" si="29"/>
        <v>0</v>
      </c>
      <c r="P101">
        <v>91</v>
      </c>
      <c r="Q101">
        <f t="shared" si="15"/>
        <v>22208</v>
      </c>
      <c r="R101" t="str">
        <f t="shared" si="43"/>
        <v>56C0</v>
      </c>
    </row>
    <row r="102" spans="2:18">
      <c r="C102" t="str">
        <f t="shared" si="27"/>
        <v/>
      </c>
      <c r="D102" t="str">
        <f t="shared" si="28"/>
        <v/>
      </c>
      <c r="E102">
        <f t="shared" si="22"/>
        <v>0</v>
      </c>
      <c r="F102">
        <f t="shared" si="23"/>
        <v>0</v>
      </c>
      <c r="G102">
        <f t="shared" si="24"/>
        <v>0</v>
      </c>
      <c r="H102" t="b">
        <f t="shared" si="25"/>
        <v>1</v>
      </c>
      <c r="I102">
        <f t="shared" si="31"/>
        <v>101</v>
      </c>
      <c r="K102">
        <f t="shared" si="26"/>
        <v>0</v>
      </c>
      <c r="L102">
        <f t="shared" si="32"/>
        <v>0</v>
      </c>
      <c r="M102" t="str">
        <f t="shared" si="33"/>
        <v>0000</v>
      </c>
      <c r="N102" t="b">
        <f t="shared" si="29"/>
        <v>0</v>
      </c>
      <c r="P102">
        <v>92</v>
      </c>
      <c r="Q102">
        <f t="shared" ref="Q102:Q108" si="44">Q101+64</f>
        <v>22272</v>
      </c>
      <c r="R102" t="str">
        <f t="shared" si="43"/>
        <v>5700</v>
      </c>
    </row>
    <row r="103" spans="2:18">
      <c r="C103" t="str">
        <f t="shared" si="27"/>
        <v/>
      </c>
      <c r="D103" t="str">
        <f t="shared" si="28"/>
        <v/>
      </c>
      <c r="E103">
        <f t="shared" si="22"/>
        <v>0</v>
      </c>
      <c r="F103">
        <f t="shared" si="23"/>
        <v>0</v>
      </c>
      <c r="G103">
        <f t="shared" si="24"/>
        <v>0</v>
      </c>
      <c r="H103" t="b">
        <f t="shared" si="25"/>
        <v>1</v>
      </c>
      <c r="I103">
        <f t="shared" si="31"/>
        <v>102</v>
      </c>
      <c r="K103">
        <f t="shared" si="26"/>
        <v>0</v>
      </c>
      <c r="L103">
        <f t="shared" si="32"/>
        <v>0</v>
      </c>
      <c r="M103" t="str">
        <f t="shared" si="33"/>
        <v>0000</v>
      </c>
      <c r="N103" t="b">
        <f t="shared" si="29"/>
        <v>0</v>
      </c>
      <c r="P103">
        <v>93</v>
      </c>
      <c r="Q103">
        <f t="shared" si="44"/>
        <v>22336</v>
      </c>
      <c r="R103" t="str">
        <f t="shared" si="43"/>
        <v>5740</v>
      </c>
    </row>
    <row r="104" spans="2:18">
      <c r="C104" t="str">
        <f t="shared" si="27"/>
        <v/>
      </c>
      <c r="D104" t="str">
        <f t="shared" si="28"/>
        <v/>
      </c>
      <c r="E104">
        <f t="shared" si="22"/>
        <v>0</v>
      </c>
      <c r="F104">
        <f t="shared" si="23"/>
        <v>0</v>
      </c>
      <c r="G104">
        <f t="shared" si="24"/>
        <v>0</v>
      </c>
      <c r="H104" t="b">
        <f t="shared" si="25"/>
        <v>1</v>
      </c>
      <c r="I104">
        <f t="shared" si="31"/>
        <v>103</v>
      </c>
      <c r="K104">
        <f t="shared" si="26"/>
        <v>0</v>
      </c>
      <c r="L104">
        <f t="shared" si="32"/>
        <v>0</v>
      </c>
      <c r="M104" t="str">
        <f t="shared" si="33"/>
        <v>0000</v>
      </c>
      <c r="N104" t="b">
        <f t="shared" si="29"/>
        <v>0</v>
      </c>
      <c r="P104">
        <v>94</v>
      </c>
      <c r="Q104">
        <f t="shared" si="44"/>
        <v>22400</v>
      </c>
      <c r="R104" t="str">
        <f t="shared" si="43"/>
        <v>5780</v>
      </c>
    </row>
    <row r="105" spans="2:18">
      <c r="B105" t="e">
        <f t="shared" ref="B105" si="45">RIGHT(A105,LEN(A105)-14)</f>
        <v>#VALUE!</v>
      </c>
      <c r="C105" t="str">
        <f t="shared" si="27"/>
        <v/>
      </c>
      <c r="D105" t="str">
        <f t="shared" si="28"/>
        <v/>
      </c>
      <c r="E105">
        <f t="shared" si="22"/>
        <v>0</v>
      </c>
      <c r="F105">
        <f t="shared" si="23"/>
        <v>0</v>
      </c>
      <c r="G105">
        <f t="shared" si="24"/>
        <v>0</v>
      </c>
      <c r="H105" t="e">
        <f t="shared" si="25"/>
        <v>#VALUE!</v>
      </c>
      <c r="I105">
        <f t="shared" si="31"/>
        <v>104</v>
      </c>
      <c r="K105">
        <f t="shared" si="26"/>
        <v>0</v>
      </c>
      <c r="L105">
        <f t="shared" si="32"/>
        <v>0</v>
      </c>
      <c r="M105" t="str">
        <f t="shared" si="33"/>
        <v>0000</v>
      </c>
      <c r="N105" t="b">
        <f t="shared" si="29"/>
        <v>0</v>
      </c>
      <c r="P105">
        <v>95</v>
      </c>
      <c r="Q105">
        <f t="shared" si="44"/>
        <v>22464</v>
      </c>
      <c r="R105" t="str">
        <f t="shared" si="43"/>
        <v>57C0</v>
      </c>
    </row>
    <row r="106" spans="2:18">
      <c r="B106" t="e">
        <f t="shared" ref="B106:B169" si="46">RIGHT(A106,LEN(A106)-14)</f>
        <v>#VALUE!</v>
      </c>
      <c r="C106" t="str">
        <f t="shared" si="27"/>
        <v/>
      </c>
      <c r="D106" t="str">
        <f t="shared" si="28"/>
        <v/>
      </c>
      <c r="E106">
        <f t="shared" si="22"/>
        <v>0</v>
      </c>
      <c r="F106">
        <f t="shared" si="23"/>
        <v>0</v>
      </c>
      <c r="G106">
        <f t="shared" si="24"/>
        <v>0</v>
      </c>
      <c r="H106" t="e">
        <f t="shared" si="25"/>
        <v>#VALUE!</v>
      </c>
      <c r="I106">
        <f t="shared" si="31"/>
        <v>105</v>
      </c>
      <c r="K106">
        <f t="shared" si="26"/>
        <v>0</v>
      </c>
      <c r="L106">
        <f t="shared" si="32"/>
        <v>0</v>
      </c>
      <c r="M106" t="str">
        <f t="shared" si="33"/>
        <v>0000</v>
      </c>
      <c r="N106" t="b">
        <f t="shared" si="29"/>
        <v>0</v>
      </c>
      <c r="P106">
        <v>96</v>
      </c>
      <c r="Q106">
        <f t="shared" si="44"/>
        <v>22528</v>
      </c>
      <c r="R106" t="str">
        <f t="shared" si="43"/>
        <v>5800</v>
      </c>
    </row>
    <row r="107" spans="2:18">
      <c r="B107" t="e">
        <f t="shared" si="46"/>
        <v>#VALUE!</v>
      </c>
      <c r="C107" t="str">
        <f t="shared" si="27"/>
        <v/>
      </c>
      <c r="D107" t="str">
        <f t="shared" si="28"/>
        <v/>
      </c>
      <c r="E107">
        <f t="shared" si="22"/>
        <v>0</v>
      </c>
      <c r="F107">
        <f t="shared" si="23"/>
        <v>0</v>
      </c>
      <c r="G107">
        <f t="shared" si="24"/>
        <v>0</v>
      </c>
      <c r="H107" t="e">
        <f t="shared" si="25"/>
        <v>#VALUE!</v>
      </c>
      <c r="I107">
        <f t="shared" si="31"/>
        <v>106</v>
      </c>
      <c r="K107">
        <f t="shared" si="26"/>
        <v>0</v>
      </c>
      <c r="L107">
        <f t="shared" si="32"/>
        <v>0</v>
      </c>
      <c r="M107" t="str">
        <f t="shared" si="33"/>
        <v>0000</v>
      </c>
      <c r="N107" t="b">
        <f t="shared" si="29"/>
        <v>0</v>
      </c>
      <c r="P107">
        <v>97</v>
      </c>
      <c r="Q107">
        <f t="shared" si="44"/>
        <v>22592</v>
      </c>
      <c r="R107" t="str">
        <f t="shared" si="43"/>
        <v>5840</v>
      </c>
    </row>
    <row r="108" spans="2:18">
      <c r="B108" t="e">
        <f t="shared" si="46"/>
        <v>#VALUE!</v>
      </c>
      <c r="C108" t="str">
        <f t="shared" si="27"/>
        <v/>
      </c>
      <c r="D108" t="str">
        <f t="shared" si="28"/>
        <v/>
      </c>
      <c r="E108">
        <f t="shared" si="22"/>
        <v>0</v>
      </c>
      <c r="F108">
        <f t="shared" si="23"/>
        <v>0</v>
      </c>
      <c r="G108">
        <f t="shared" si="24"/>
        <v>0</v>
      </c>
      <c r="H108" t="e">
        <f t="shared" si="25"/>
        <v>#VALUE!</v>
      </c>
      <c r="I108">
        <f t="shared" si="31"/>
        <v>107</v>
      </c>
      <c r="K108">
        <f t="shared" si="26"/>
        <v>0</v>
      </c>
      <c r="L108">
        <f t="shared" si="32"/>
        <v>0</v>
      </c>
      <c r="M108" t="str">
        <f t="shared" si="33"/>
        <v>0000</v>
      </c>
      <c r="N108" t="b">
        <f t="shared" si="29"/>
        <v>0</v>
      </c>
      <c r="P108">
        <v>98</v>
      </c>
      <c r="Q108">
        <f t="shared" si="44"/>
        <v>22656</v>
      </c>
      <c r="R108" t="str">
        <f t="shared" si="43"/>
        <v>5880</v>
      </c>
    </row>
    <row r="109" spans="2:18">
      <c r="B109" t="e">
        <f t="shared" si="46"/>
        <v>#VALUE!</v>
      </c>
      <c r="C109" t="str">
        <f t="shared" si="27"/>
        <v/>
      </c>
      <c r="D109" t="str">
        <f t="shared" si="28"/>
        <v/>
      </c>
      <c r="E109">
        <f t="shared" si="22"/>
        <v>0</v>
      </c>
      <c r="F109">
        <f t="shared" si="23"/>
        <v>0</v>
      </c>
      <c r="G109">
        <f t="shared" si="24"/>
        <v>0</v>
      </c>
      <c r="H109" t="e">
        <f t="shared" si="25"/>
        <v>#VALUE!</v>
      </c>
      <c r="I109">
        <f t="shared" si="31"/>
        <v>108</v>
      </c>
      <c r="K109">
        <f t="shared" si="26"/>
        <v>0</v>
      </c>
      <c r="L109">
        <f t="shared" si="32"/>
        <v>0</v>
      </c>
      <c r="M109" t="str">
        <f t="shared" si="33"/>
        <v>0000</v>
      </c>
      <c r="N109" t="b">
        <f t="shared" si="29"/>
        <v>0</v>
      </c>
      <c r="P109">
        <v>99</v>
      </c>
      <c r="Q109">
        <f t="shared" ref="Q109:Q168" si="47">Q108+64</f>
        <v>22720</v>
      </c>
      <c r="R109" t="str">
        <f t="shared" si="43"/>
        <v>58C0</v>
      </c>
    </row>
    <row r="110" spans="2:18">
      <c r="B110" t="e">
        <f t="shared" si="46"/>
        <v>#VALUE!</v>
      </c>
      <c r="C110" t="str">
        <f t="shared" si="27"/>
        <v/>
      </c>
      <c r="D110" t="str">
        <f t="shared" si="28"/>
        <v/>
      </c>
      <c r="E110">
        <f t="shared" si="22"/>
        <v>0</v>
      </c>
      <c r="F110">
        <f t="shared" si="23"/>
        <v>0</v>
      </c>
      <c r="G110">
        <f t="shared" si="24"/>
        <v>0</v>
      </c>
      <c r="H110" t="e">
        <f t="shared" si="25"/>
        <v>#VALUE!</v>
      </c>
      <c r="I110">
        <f t="shared" si="31"/>
        <v>109</v>
      </c>
      <c r="K110">
        <f t="shared" si="26"/>
        <v>0</v>
      </c>
      <c r="L110">
        <f t="shared" si="32"/>
        <v>0</v>
      </c>
      <c r="M110" t="str">
        <f t="shared" si="33"/>
        <v>0000</v>
      </c>
      <c r="N110" t="b">
        <f t="shared" si="29"/>
        <v>0</v>
      </c>
      <c r="P110">
        <v>100</v>
      </c>
      <c r="Q110">
        <f t="shared" si="47"/>
        <v>22784</v>
      </c>
      <c r="R110" t="str">
        <f t="shared" si="43"/>
        <v>5900</v>
      </c>
    </row>
    <row r="111" spans="2:18">
      <c r="B111" t="e">
        <f t="shared" si="46"/>
        <v>#VALUE!</v>
      </c>
      <c r="C111" t="str">
        <f t="shared" si="27"/>
        <v/>
      </c>
      <c r="D111" t="str">
        <f t="shared" si="28"/>
        <v/>
      </c>
      <c r="E111">
        <f t="shared" si="22"/>
        <v>0</v>
      </c>
      <c r="F111">
        <f t="shared" si="23"/>
        <v>0</v>
      </c>
      <c r="G111">
        <f t="shared" si="24"/>
        <v>0</v>
      </c>
      <c r="H111" t="e">
        <f t="shared" si="25"/>
        <v>#VALUE!</v>
      </c>
      <c r="I111">
        <f t="shared" si="31"/>
        <v>110</v>
      </c>
      <c r="K111">
        <f t="shared" si="26"/>
        <v>0</v>
      </c>
      <c r="L111">
        <f t="shared" si="32"/>
        <v>0</v>
      </c>
      <c r="M111" t="str">
        <f t="shared" si="33"/>
        <v>0000</v>
      </c>
      <c r="N111" t="b">
        <f t="shared" si="29"/>
        <v>0</v>
      </c>
      <c r="P111">
        <v>101</v>
      </c>
      <c r="Q111">
        <f t="shared" si="47"/>
        <v>22848</v>
      </c>
      <c r="R111" t="str">
        <f t="shared" si="43"/>
        <v>5940</v>
      </c>
    </row>
    <row r="112" spans="2:18">
      <c r="B112" t="e">
        <f t="shared" si="46"/>
        <v>#VALUE!</v>
      </c>
      <c r="C112" t="str">
        <f t="shared" si="27"/>
        <v/>
      </c>
      <c r="D112" t="str">
        <f t="shared" si="28"/>
        <v/>
      </c>
      <c r="E112">
        <f t="shared" si="22"/>
        <v>0</v>
      </c>
      <c r="F112">
        <f t="shared" si="23"/>
        <v>0</v>
      </c>
      <c r="G112">
        <f t="shared" si="24"/>
        <v>0</v>
      </c>
      <c r="H112" t="e">
        <f t="shared" si="25"/>
        <v>#VALUE!</v>
      </c>
      <c r="I112">
        <f t="shared" si="31"/>
        <v>111</v>
      </c>
      <c r="K112">
        <f t="shared" si="26"/>
        <v>0</v>
      </c>
      <c r="L112">
        <f t="shared" si="32"/>
        <v>0</v>
      </c>
      <c r="M112" t="str">
        <f t="shared" si="33"/>
        <v>0000</v>
      </c>
      <c r="N112" t="b">
        <f t="shared" si="29"/>
        <v>0</v>
      </c>
      <c r="P112">
        <v>102</v>
      </c>
      <c r="Q112">
        <f t="shared" si="47"/>
        <v>22912</v>
      </c>
      <c r="R112" t="str">
        <f t="shared" si="43"/>
        <v>5980</v>
      </c>
    </row>
    <row r="113" spans="2:18">
      <c r="B113" t="e">
        <f t="shared" si="46"/>
        <v>#VALUE!</v>
      </c>
      <c r="C113" t="str">
        <f t="shared" si="27"/>
        <v/>
      </c>
      <c r="D113" t="str">
        <f t="shared" si="28"/>
        <v/>
      </c>
      <c r="E113">
        <f t="shared" si="22"/>
        <v>0</v>
      </c>
      <c r="F113">
        <f t="shared" si="23"/>
        <v>0</v>
      </c>
      <c r="G113">
        <f t="shared" si="24"/>
        <v>0</v>
      </c>
      <c r="H113" t="e">
        <f t="shared" si="25"/>
        <v>#VALUE!</v>
      </c>
      <c r="I113">
        <f t="shared" si="31"/>
        <v>112</v>
      </c>
      <c r="K113">
        <f t="shared" si="26"/>
        <v>0</v>
      </c>
      <c r="L113">
        <f t="shared" si="32"/>
        <v>0</v>
      </c>
      <c r="M113" t="str">
        <f t="shared" si="33"/>
        <v>0000</v>
      </c>
      <c r="N113" t="b">
        <f t="shared" si="29"/>
        <v>0</v>
      </c>
      <c r="P113">
        <v>103</v>
      </c>
      <c r="Q113">
        <f t="shared" si="47"/>
        <v>22976</v>
      </c>
      <c r="R113" t="str">
        <f t="shared" si="43"/>
        <v>59C0</v>
      </c>
    </row>
    <row r="114" spans="2:18">
      <c r="B114" t="e">
        <f t="shared" si="46"/>
        <v>#VALUE!</v>
      </c>
      <c r="C114" t="str">
        <f t="shared" si="27"/>
        <v/>
      </c>
      <c r="D114" t="str">
        <f t="shared" si="28"/>
        <v/>
      </c>
      <c r="E114">
        <f t="shared" si="22"/>
        <v>0</v>
      </c>
      <c r="F114">
        <f t="shared" si="23"/>
        <v>0</v>
      </c>
      <c r="G114">
        <f t="shared" si="24"/>
        <v>0</v>
      </c>
      <c r="H114" t="e">
        <f t="shared" si="25"/>
        <v>#VALUE!</v>
      </c>
      <c r="I114">
        <f t="shared" si="31"/>
        <v>113</v>
      </c>
      <c r="K114">
        <f>IF(E115&gt;0,E115-F114-1,0)</f>
        <v>0</v>
      </c>
      <c r="L114">
        <f t="shared" si="32"/>
        <v>0</v>
      </c>
      <c r="M114" t="str">
        <f t="shared" si="33"/>
        <v>0000</v>
      </c>
      <c r="N114" t="b">
        <f t="shared" si="29"/>
        <v>0</v>
      </c>
      <c r="P114">
        <v>104</v>
      </c>
      <c r="Q114">
        <f t="shared" si="47"/>
        <v>23040</v>
      </c>
      <c r="R114" t="str">
        <f t="shared" si="43"/>
        <v>5A00</v>
      </c>
    </row>
    <row r="115" spans="2:18">
      <c r="B115" t="e">
        <f t="shared" si="46"/>
        <v>#VALUE!</v>
      </c>
      <c r="C115" t="str">
        <f t="shared" si="27"/>
        <v/>
      </c>
      <c r="D115" t="str">
        <f t="shared" si="28"/>
        <v/>
      </c>
      <c r="E115">
        <f t="shared" si="22"/>
        <v>0</v>
      </c>
      <c r="F115">
        <f t="shared" si="23"/>
        <v>0</v>
      </c>
      <c r="G115">
        <f t="shared" si="24"/>
        <v>0</v>
      </c>
      <c r="H115" t="e">
        <f t="shared" si="25"/>
        <v>#VALUE!</v>
      </c>
      <c r="I115">
        <f t="shared" si="31"/>
        <v>114</v>
      </c>
      <c r="K115">
        <f t="shared" si="26"/>
        <v>0</v>
      </c>
      <c r="L115">
        <f t="shared" si="32"/>
        <v>0</v>
      </c>
      <c r="M115" t="str">
        <f t="shared" si="33"/>
        <v>0000</v>
      </c>
      <c r="N115" t="b">
        <f t="shared" si="29"/>
        <v>0</v>
      </c>
      <c r="P115">
        <v>105</v>
      </c>
      <c r="Q115">
        <f t="shared" si="47"/>
        <v>23104</v>
      </c>
      <c r="R115" t="str">
        <f t="shared" si="43"/>
        <v>5A40</v>
      </c>
    </row>
    <row r="116" spans="2:18">
      <c r="B116" t="e">
        <f t="shared" si="46"/>
        <v>#VALUE!</v>
      </c>
      <c r="C116" t="str">
        <f t="shared" si="27"/>
        <v/>
      </c>
      <c r="D116" t="str">
        <f t="shared" si="28"/>
        <v/>
      </c>
      <c r="E116">
        <f t="shared" si="22"/>
        <v>0</v>
      </c>
      <c r="F116">
        <f t="shared" si="23"/>
        <v>0</v>
      </c>
      <c r="G116">
        <f t="shared" si="24"/>
        <v>0</v>
      </c>
      <c r="H116" t="e">
        <f t="shared" si="25"/>
        <v>#VALUE!</v>
      </c>
      <c r="I116">
        <f t="shared" si="31"/>
        <v>115</v>
      </c>
      <c r="K116">
        <f t="shared" si="26"/>
        <v>0</v>
      </c>
      <c r="L116">
        <f t="shared" si="32"/>
        <v>0</v>
      </c>
      <c r="M116" t="str">
        <f t="shared" si="33"/>
        <v>0000</v>
      </c>
      <c r="N116" t="b">
        <f t="shared" si="29"/>
        <v>0</v>
      </c>
      <c r="P116">
        <v>106</v>
      </c>
      <c r="Q116">
        <f t="shared" si="47"/>
        <v>23168</v>
      </c>
      <c r="R116" t="str">
        <f t="shared" si="43"/>
        <v>5A80</v>
      </c>
    </row>
    <row r="117" spans="2:18">
      <c r="B117" t="e">
        <f t="shared" si="46"/>
        <v>#VALUE!</v>
      </c>
      <c r="C117" t="str">
        <f t="shared" si="27"/>
        <v/>
      </c>
      <c r="D117" t="str">
        <f t="shared" si="28"/>
        <v/>
      </c>
      <c r="E117">
        <f t="shared" si="22"/>
        <v>0</v>
      </c>
      <c r="F117">
        <f t="shared" si="23"/>
        <v>0</v>
      </c>
      <c r="G117">
        <f t="shared" si="24"/>
        <v>0</v>
      </c>
      <c r="H117" t="e">
        <f t="shared" si="25"/>
        <v>#VALUE!</v>
      </c>
      <c r="I117">
        <f t="shared" si="31"/>
        <v>116</v>
      </c>
      <c r="K117">
        <f t="shared" si="26"/>
        <v>0</v>
      </c>
      <c r="L117">
        <f t="shared" si="32"/>
        <v>0</v>
      </c>
      <c r="M117" t="str">
        <f t="shared" si="33"/>
        <v>0000</v>
      </c>
      <c r="N117" t="b">
        <f t="shared" si="29"/>
        <v>0</v>
      </c>
      <c r="P117">
        <v>107</v>
      </c>
      <c r="Q117">
        <f t="shared" si="47"/>
        <v>23232</v>
      </c>
      <c r="R117" t="str">
        <f t="shared" si="43"/>
        <v>5AC0</v>
      </c>
    </row>
    <row r="118" spans="2:18">
      <c r="B118" t="e">
        <f t="shared" si="46"/>
        <v>#VALUE!</v>
      </c>
      <c r="C118" t="str">
        <f t="shared" si="27"/>
        <v/>
      </c>
      <c r="D118" t="str">
        <f t="shared" si="28"/>
        <v/>
      </c>
      <c r="E118">
        <f t="shared" si="22"/>
        <v>0</v>
      </c>
      <c r="F118">
        <f t="shared" si="23"/>
        <v>0</v>
      </c>
      <c r="G118">
        <f t="shared" si="24"/>
        <v>0</v>
      </c>
      <c r="H118" t="e">
        <f t="shared" si="25"/>
        <v>#VALUE!</v>
      </c>
      <c r="I118">
        <f t="shared" si="31"/>
        <v>117</v>
      </c>
      <c r="K118">
        <f t="shared" si="26"/>
        <v>0</v>
      </c>
      <c r="L118">
        <f t="shared" si="32"/>
        <v>0</v>
      </c>
      <c r="M118" t="str">
        <f t="shared" si="33"/>
        <v>0000</v>
      </c>
      <c r="N118" t="b">
        <f t="shared" si="29"/>
        <v>0</v>
      </c>
      <c r="P118">
        <v>108</v>
      </c>
      <c r="Q118">
        <f t="shared" si="47"/>
        <v>23296</v>
      </c>
      <c r="R118" t="str">
        <f t="shared" si="43"/>
        <v>5B00</v>
      </c>
    </row>
    <row r="119" spans="2:18">
      <c r="B119" t="e">
        <f t="shared" si="46"/>
        <v>#VALUE!</v>
      </c>
      <c r="C119" t="str">
        <f t="shared" si="27"/>
        <v/>
      </c>
      <c r="D119" t="str">
        <f t="shared" si="28"/>
        <v/>
      </c>
      <c r="E119">
        <f t="shared" si="22"/>
        <v>0</v>
      </c>
      <c r="F119">
        <f t="shared" si="23"/>
        <v>0</v>
      </c>
      <c r="G119">
        <f t="shared" si="24"/>
        <v>0</v>
      </c>
      <c r="H119" t="e">
        <f t="shared" si="25"/>
        <v>#VALUE!</v>
      </c>
      <c r="I119">
        <f t="shared" si="31"/>
        <v>118</v>
      </c>
      <c r="K119">
        <f t="shared" si="26"/>
        <v>0</v>
      </c>
      <c r="L119">
        <f t="shared" si="32"/>
        <v>0</v>
      </c>
      <c r="M119" t="str">
        <f t="shared" si="33"/>
        <v>0000</v>
      </c>
      <c r="N119" t="b">
        <f t="shared" si="29"/>
        <v>0</v>
      </c>
      <c r="P119">
        <v>109</v>
      </c>
      <c r="Q119">
        <f t="shared" si="47"/>
        <v>23360</v>
      </c>
      <c r="R119" t="str">
        <f t="shared" si="43"/>
        <v>5B40</v>
      </c>
    </row>
    <row r="120" spans="2:18">
      <c r="B120" t="e">
        <f t="shared" si="46"/>
        <v>#VALUE!</v>
      </c>
      <c r="C120" t="str">
        <f t="shared" si="27"/>
        <v/>
      </c>
      <c r="D120" t="str">
        <f t="shared" si="28"/>
        <v/>
      </c>
      <c r="E120">
        <f t="shared" si="22"/>
        <v>0</v>
      </c>
      <c r="F120">
        <f t="shared" si="23"/>
        <v>0</v>
      </c>
      <c r="G120">
        <f t="shared" si="24"/>
        <v>0</v>
      </c>
      <c r="H120" t="e">
        <f t="shared" si="25"/>
        <v>#VALUE!</v>
      </c>
      <c r="I120">
        <f t="shared" si="31"/>
        <v>119</v>
      </c>
      <c r="K120">
        <f t="shared" si="26"/>
        <v>0</v>
      </c>
      <c r="L120">
        <f t="shared" si="32"/>
        <v>0</v>
      </c>
      <c r="M120" t="str">
        <f t="shared" si="33"/>
        <v>0000</v>
      </c>
      <c r="N120" t="b">
        <f t="shared" si="29"/>
        <v>0</v>
      </c>
      <c r="P120">
        <v>110</v>
      </c>
      <c r="Q120">
        <f t="shared" si="47"/>
        <v>23424</v>
      </c>
      <c r="R120" t="str">
        <f t="shared" si="43"/>
        <v>5B80</v>
      </c>
    </row>
    <row r="121" spans="2:18">
      <c r="B121" t="e">
        <f t="shared" si="46"/>
        <v>#VALUE!</v>
      </c>
      <c r="C121" t="str">
        <f t="shared" si="27"/>
        <v/>
      </c>
      <c r="D121" t="str">
        <f t="shared" si="28"/>
        <v/>
      </c>
      <c r="E121">
        <f t="shared" si="22"/>
        <v>0</v>
      </c>
      <c r="F121">
        <f t="shared" si="23"/>
        <v>0</v>
      </c>
      <c r="G121">
        <f t="shared" si="24"/>
        <v>0</v>
      </c>
      <c r="H121" t="e">
        <f t="shared" si="25"/>
        <v>#VALUE!</v>
      </c>
      <c r="I121">
        <f t="shared" si="31"/>
        <v>120</v>
      </c>
      <c r="K121">
        <f t="shared" si="26"/>
        <v>0</v>
      </c>
      <c r="L121">
        <f t="shared" si="32"/>
        <v>0</v>
      </c>
      <c r="M121" t="str">
        <f t="shared" si="33"/>
        <v>0000</v>
      </c>
      <c r="N121" t="b">
        <f t="shared" si="29"/>
        <v>0</v>
      </c>
      <c r="P121">
        <v>111</v>
      </c>
      <c r="Q121">
        <f t="shared" si="47"/>
        <v>23488</v>
      </c>
      <c r="R121" t="str">
        <f t="shared" si="43"/>
        <v>5BC0</v>
      </c>
    </row>
    <row r="122" spans="2:18">
      <c r="B122" t="e">
        <f t="shared" si="46"/>
        <v>#VALUE!</v>
      </c>
      <c r="C122" t="str">
        <f t="shared" si="27"/>
        <v/>
      </c>
      <c r="D122" t="str">
        <f t="shared" si="28"/>
        <v/>
      </c>
      <c r="E122">
        <f t="shared" si="22"/>
        <v>0</v>
      </c>
      <c r="F122">
        <f t="shared" si="23"/>
        <v>0</v>
      </c>
      <c r="G122">
        <f t="shared" si="24"/>
        <v>0</v>
      </c>
      <c r="H122" t="e">
        <f t="shared" si="25"/>
        <v>#VALUE!</v>
      </c>
      <c r="I122">
        <f t="shared" si="31"/>
        <v>121</v>
      </c>
      <c r="K122">
        <f t="shared" si="26"/>
        <v>0</v>
      </c>
      <c r="L122">
        <f t="shared" si="32"/>
        <v>0</v>
      </c>
      <c r="M122" t="str">
        <f t="shared" si="33"/>
        <v>0000</v>
      </c>
      <c r="N122" t="b">
        <f t="shared" si="29"/>
        <v>0</v>
      </c>
      <c r="P122">
        <v>112</v>
      </c>
      <c r="Q122">
        <f t="shared" si="47"/>
        <v>23552</v>
      </c>
      <c r="R122" t="str">
        <f t="shared" si="43"/>
        <v>5C00</v>
      </c>
    </row>
    <row r="123" spans="2:18">
      <c r="B123" t="e">
        <f t="shared" si="46"/>
        <v>#VALUE!</v>
      </c>
      <c r="C123" t="str">
        <f t="shared" si="27"/>
        <v/>
      </c>
      <c r="D123" t="str">
        <f t="shared" si="28"/>
        <v/>
      </c>
      <c r="E123">
        <f t="shared" si="22"/>
        <v>0</v>
      </c>
      <c r="F123">
        <f t="shared" si="23"/>
        <v>0</v>
      </c>
      <c r="G123">
        <f t="shared" si="24"/>
        <v>0</v>
      </c>
      <c r="H123" t="e">
        <f t="shared" si="25"/>
        <v>#VALUE!</v>
      </c>
      <c r="I123">
        <f t="shared" si="31"/>
        <v>122</v>
      </c>
      <c r="K123">
        <f t="shared" si="26"/>
        <v>0</v>
      </c>
      <c r="L123">
        <f t="shared" si="32"/>
        <v>0</v>
      </c>
      <c r="M123" t="str">
        <f t="shared" si="33"/>
        <v>0000</v>
      </c>
      <c r="N123" t="b">
        <f t="shared" si="29"/>
        <v>0</v>
      </c>
      <c r="P123">
        <v>113</v>
      </c>
      <c r="Q123">
        <f t="shared" si="47"/>
        <v>23616</v>
      </c>
      <c r="R123" t="str">
        <f t="shared" si="43"/>
        <v>5C40</v>
      </c>
    </row>
    <row r="124" spans="2:18">
      <c r="B124" t="e">
        <f t="shared" si="46"/>
        <v>#VALUE!</v>
      </c>
      <c r="C124" t="str">
        <f t="shared" si="27"/>
        <v/>
      </c>
      <c r="D124" t="str">
        <f t="shared" si="28"/>
        <v/>
      </c>
      <c r="E124">
        <f t="shared" si="22"/>
        <v>0</v>
      </c>
      <c r="F124">
        <f t="shared" si="23"/>
        <v>0</v>
      </c>
      <c r="G124">
        <f t="shared" si="24"/>
        <v>0</v>
      </c>
      <c r="H124" t="e">
        <f t="shared" si="25"/>
        <v>#VALUE!</v>
      </c>
      <c r="I124">
        <f t="shared" si="31"/>
        <v>123</v>
      </c>
      <c r="K124">
        <f t="shared" si="26"/>
        <v>0</v>
      </c>
      <c r="L124">
        <f t="shared" si="32"/>
        <v>0</v>
      </c>
      <c r="M124" t="str">
        <f t="shared" si="33"/>
        <v>0000</v>
      </c>
      <c r="N124" t="b">
        <f t="shared" si="29"/>
        <v>0</v>
      </c>
      <c r="P124">
        <v>114</v>
      </c>
      <c r="Q124">
        <f t="shared" si="47"/>
        <v>23680</v>
      </c>
      <c r="R124" t="str">
        <f t="shared" si="43"/>
        <v>5C80</v>
      </c>
    </row>
    <row r="125" spans="2:18">
      <c r="B125" t="e">
        <f t="shared" si="46"/>
        <v>#VALUE!</v>
      </c>
      <c r="C125" t="str">
        <f t="shared" si="27"/>
        <v/>
      </c>
      <c r="D125" t="str">
        <f t="shared" si="28"/>
        <v/>
      </c>
      <c r="E125">
        <f t="shared" si="22"/>
        <v>0</v>
      </c>
      <c r="F125">
        <f t="shared" si="23"/>
        <v>0</v>
      </c>
      <c r="G125">
        <f t="shared" si="24"/>
        <v>0</v>
      </c>
      <c r="H125" t="e">
        <f t="shared" si="25"/>
        <v>#VALUE!</v>
      </c>
      <c r="I125">
        <f t="shared" si="31"/>
        <v>124</v>
      </c>
      <c r="K125">
        <f t="shared" si="26"/>
        <v>0</v>
      </c>
      <c r="L125">
        <f t="shared" si="32"/>
        <v>0</v>
      </c>
      <c r="M125" t="str">
        <f t="shared" si="33"/>
        <v>0000</v>
      </c>
      <c r="N125" t="b">
        <f t="shared" si="29"/>
        <v>0</v>
      </c>
      <c r="P125">
        <v>115</v>
      </c>
      <c r="Q125">
        <f t="shared" si="47"/>
        <v>23744</v>
      </c>
      <c r="R125" t="str">
        <f t="shared" si="43"/>
        <v>5CC0</v>
      </c>
    </row>
    <row r="126" spans="2:18">
      <c r="B126" t="e">
        <f t="shared" si="46"/>
        <v>#VALUE!</v>
      </c>
      <c r="C126" t="str">
        <f t="shared" si="27"/>
        <v/>
      </c>
      <c r="D126" t="str">
        <f t="shared" si="28"/>
        <v/>
      </c>
      <c r="E126">
        <f t="shared" si="22"/>
        <v>0</v>
      </c>
      <c r="F126">
        <f t="shared" si="23"/>
        <v>0</v>
      </c>
      <c r="G126">
        <f t="shared" si="24"/>
        <v>0</v>
      </c>
      <c r="H126" t="e">
        <f t="shared" si="25"/>
        <v>#VALUE!</v>
      </c>
      <c r="I126">
        <f t="shared" si="31"/>
        <v>125</v>
      </c>
      <c r="K126">
        <f t="shared" si="26"/>
        <v>0</v>
      </c>
      <c r="L126">
        <f t="shared" si="32"/>
        <v>0</v>
      </c>
      <c r="M126" t="str">
        <f t="shared" si="33"/>
        <v>0000</v>
      </c>
      <c r="N126" t="b">
        <f t="shared" si="29"/>
        <v>0</v>
      </c>
      <c r="P126">
        <v>116</v>
      </c>
      <c r="Q126">
        <f t="shared" si="47"/>
        <v>23808</v>
      </c>
      <c r="R126" t="str">
        <f t="shared" si="43"/>
        <v>5D00</v>
      </c>
    </row>
    <row r="127" spans="2:18">
      <c r="B127" t="e">
        <f t="shared" si="46"/>
        <v>#VALUE!</v>
      </c>
      <c r="C127" t="str">
        <f t="shared" si="27"/>
        <v/>
      </c>
      <c r="D127" t="str">
        <f t="shared" si="28"/>
        <v/>
      </c>
      <c r="E127">
        <f t="shared" ref="E127:E173" si="48">HEX2DEC(C127)</f>
        <v>0</v>
      </c>
      <c r="F127">
        <f t="shared" ref="F127:F173" si="49">HEX2DEC(D127)</f>
        <v>0</v>
      </c>
      <c r="G127">
        <f t="shared" ref="G127:G173" si="50">IF(F127&gt;0,F127-E127+1,0)</f>
        <v>0</v>
      </c>
      <c r="H127" t="e">
        <f t="shared" ref="H127:H173" si="51">IF(B127=" ",FALSE,TRUE)</f>
        <v>#VALUE!</v>
      </c>
      <c r="I127">
        <f t="shared" si="31"/>
        <v>126</v>
      </c>
      <c r="K127">
        <f t="shared" si="26"/>
        <v>0</v>
      </c>
      <c r="L127">
        <f t="shared" si="32"/>
        <v>0</v>
      </c>
      <c r="M127" t="str">
        <f t="shared" si="33"/>
        <v>0000</v>
      </c>
      <c r="N127" t="b">
        <f t="shared" si="29"/>
        <v>0</v>
      </c>
      <c r="P127">
        <v>117</v>
      </c>
      <c r="Q127">
        <f t="shared" si="47"/>
        <v>23872</v>
      </c>
      <c r="R127" t="str">
        <f t="shared" si="43"/>
        <v>5D40</v>
      </c>
    </row>
    <row r="128" spans="2:18">
      <c r="B128" t="e">
        <f t="shared" si="46"/>
        <v>#VALUE!</v>
      </c>
      <c r="C128" t="str">
        <f t="shared" si="27"/>
        <v/>
      </c>
      <c r="D128" t="str">
        <f t="shared" si="28"/>
        <v/>
      </c>
      <c r="E128">
        <f t="shared" si="48"/>
        <v>0</v>
      </c>
      <c r="F128">
        <f t="shared" si="49"/>
        <v>0</v>
      </c>
      <c r="G128">
        <f t="shared" si="50"/>
        <v>0</v>
      </c>
      <c r="H128" t="e">
        <f t="shared" si="51"/>
        <v>#VALUE!</v>
      </c>
      <c r="I128">
        <f t="shared" si="31"/>
        <v>127</v>
      </c>
      <c r="K128">
        <f t="shared" si="26"/>
        <v>0</v>
      </c>
      <c r="L128">
        <f t="shared" si="32"/>
        <v>0</v>
      </c>
      <c r="M128" t="str">
        <f t="shared" si="33"/>
        <v>0000</v>
      </c>
      <c r="N128" t="b">
        <f t="shared" si="29"/>
        <v>0</v>
      </c>
      <c r="P128">
        <v>118</v>
      </c>
      <c r="Q128">
        <f t="shared" si="47"/>
        <v>23936</v>
      </c>
      <c r="R128" t="str">
        <f t="shared" si="43"/>
        <v>5D80</v>
      </c>
    </row>
    <row r="129" spans="2:18">
      <c r="B129" t="e">
        <f t="shared" si="46"/>
        <v>#VALUE!</v>
      </c>
      <c r="C129" t="str">
        <f t="shared" si="27"/>
        <v/>
      </c>
      <c r="D129" t="str">
        <f t="shared" si="28"/>
        <v/>
      </c>
      <c r="E129">
        <f t="shared" si="48"/>
        <v>0</v>
      </c>
      <c r="F129">
        <f t="shared" si="49"/>
        <v>0</v>
      </c>
      <c r="G129">
        <f t="shared" si="50"/>
        <v>0</v>
      </c>
      <c r="H129" t="e">
        <f t="shared" si="51"/>
        <v>#VALUE!</v>
      </c>
      <c r="I129">
        <f t="shared" si="31"/>
        <v>128</v>
      </c>
      <c r="K129">
        <f t="shared" ref="K129:K145" si="52">IF(E130&gt;0,E130-F129-1,0)</f>
        <v>0</v>
      </c>
      <c r="L129">
        <f t="shared" si="32"/>
        <v>0</v>
      </c>
      <c r="M129" t="str">
        <f t="shared" si="33"/>
        <v>0000</v>
      </c>
      <c r="N129" t="b">
        <f t="shared" si="29"/>
        <v>0</v>
      </c>
      <c r="P129">
        <v>119</v>
      </c>
      <c r="Q129">
        <f t="shared" si="47"/>
        <v>24000</v>
      </c>
      <c r="R129" t="str">
        <f t="shared" si="43"/>
        <v>5DC0</v>
      </c>
    </row>
    <row r="130" spans="2:18">
      <c r="B130" t="e">
        <f t="shared" si="46"/>
        <v>#VALUE!</v>
      </c>
      <c r="C130" t="str">
        <f t="shared" ref="C130:C173" si="53">IF(ISERROR(FIND("*",$A130,1)),MID($A130,4,4),MID(TRIM($A130),3,4))</f>
        <v/>
      </c>
      <c r="D130" t="str">
        <f t="shared" ref="D130:D173" si="54">IF(ISERROR(FIND("*",$A130,1)),MID($A130,10,4),MID(TRIM($A130),9,4))</f>
        <v/>
      </c>
      <c r="E130">
        <f t="shared" si="48"/>
        <v>0</v>
      </c>
      <c r="F130">
        <f t="shared" si="49"/>
        <v>0</v>
      </c>
      <c r="G130">
        <f t="shared" si="50"/>
        <v>0</v>
      </c>
      <c r="H130" t="e">
        <f t="shared" si="51"/>
        <v>#VALUE!</v>
      </c>
      <c r="I130">
        <f t="shared" si="31"/>
        <v>129</v>
      </c>
      <c r="K130">
        <f t="shared" si="52"/>
        <v>0</v>
      </c>
      <c r="L130">
        <f t="shared" si="32"/>
        <v>0</v>
      </c>
      <c r="M130" t="str">
        <f t="shared" si="33"/>
        <v>0000</v>
      </c>
      <c r="N130" t="b">
        <f t="shared" ref="N130:N177" si="55">K130&gt;0</f>
        <v>0</v>
      </c>
      <c r="P130">
        <v>120</v>
      </c>
      <c r="Q130">
        <f t="shared" si="47"/>
        <v>24064</v>
      </c>
      <c r="R130" t="str">
        <f t="shared" si="43"/>
        <v>5E00</v>
      </c>
    </row>
    <row r="131" spans="2:18">
      <c r="B131" t="e">
        <f t="shared" si="46"/>
        <v>#VALUE!</v>
      </c>
      <c r="C131" t="str">
        <f t="shared" si="53"/>
        <v/>
      </c>
      <c r="D131" t="str">
        <f t="shared" si="54"/>
        <v/>
      </c>
      <c r="E131">
        <f t="shared" si="48"/>
        <v>0</v>
      </c>
      <c r="F131">
        <f t="shared" si="49"/>
        <v>0</v>
      </c>
      <c r="G131">
        <f t="shared" si="50"/>
        <v>0</v>
      </c>
      <c r="H131" t="e">
        <f t="shared" si="51"/>
        <v>#VALUE!</v>
      </c>
      <c r="I131">
        <f t="shared" ref="I131:I173" si="56">I130+1</f>
        <v>130</v>
      </c>
      <c r="K131">
        <f t="shared" si="52"/>
        <v>0</v>
      </c>
      <c r="L131">
        <f t="shared" ref="L131:L146" si="57">F131</f>
        <v>0</v>
      </c>
      <c r="M131" t="str">
        <f t="shared" si="33"/>
        <v>0000</v>
      </c>
      <c r="N131" t="b">
        <f t="shared" si="55"/>
        <v>0</v>
      </c>
      <c r="P131">
        <v>121</v>
      </c>
      <c r="Q131">
        <f t="shared" si="47"/>
        <v>24128</v>
      </c>
      <c r="R131" t="str">
        <f t="shared" si="43"/>
        <v>5E40</v>
      </c>
    </row>
    <row r="132" spans="2:18">
      <c r="B132" t="e">
        <f t="shared" si="46"/>
        <v>#VALUE!</v>
      </c>
      <c r="C132" t="str">
        <f t="shared" si="53"/>
        <v/>
      </c>
      <c r="D132" t="str">
        <f t="shared" si="54"/>
        <v/>
      </c>
      <c r="E132">
        <f t="shared" si="48"/>
        <v>0</v>
      </c>
      <c r="F132">
        <f t="shared" si="49"/>
        <v>0</v>
      </c>
      <c r="G132">
        <f t="shared" si="50"/>
        <v>0</v>
      </c>
      <c r="H132" t="e">
        <f t="shared" si="51"/>
        <v>#VALUE!</v>
      </c>
      <c r="I132">
        <f t="shared" si="56"/>
        <v>131</v>
      </c>
      <c r="K132">
        <f t="shared" si="52"/>
        <v>0</v>
      </c>
      <c r="L132">
        <f t="shared" si="57"/>
        <v>0</v>
      </c>
      <c r="M132" t="str">
        <f t="shared" ref="M132:M146" si="58">DEC2HEX(L132,4)</f>
        <v>0000</v>
      </c>
      <c r="N132" t="b">
        <f t="shared" si="55"/>
        <v>0</v>
      </c>
      <c r="P132">
        <v>122</v>
      </c>
      <c r="Q132">
        <f t="shared" si="47"/>
        <v>24192</v>
      </c>
      <c r="R132" t="str">
        <f t="shared" si="43"/>
        <v>5E80</v>
      </c>
    </row>
    <row r="133" spans="2:18">
      <c r="B133" t="e">
        <f t="shared" si="46"/>
        <v>#VALUE!</v>
      </c>
      <c r="C133" t="str">
        <f t="shared" si="53"/>
        <v/>
      </c>
      <c r="D133" t="str">
        <f t="shared" si="54"/>
        <v/>
      </c>
      <c r="E133">
        <f t="shared" si="48"/>
        <v>0</v>
      </c>
      <c r="F133">
        <f t="shared" si="49"/>
        <v>0</v>
      </c>
      <c r="G133">
        <f t="shared" si="50"/>
        <v>0</v>
      </c>
      <c r="H133" t="e">
        <f t="shared" si="51"/>
        <v>#VALUE!</v>
      </c>
      <c r="I133">
        <f t="shared" si="56"/>
        <v>132</v>
      </c>
      <c r="K133">
        <f t="shared" si="52"/>
        <v>0</v>
      </c>
      <c r="L133">
        <f t="shared" si="57"/>
        <v>0</v>
      </c>
      <c r="M133" t="str">
        <f t="shared" si="58"/>
        <v>0000</v>
      </c>
      <c r="N133" t="b">
        <f t="shared" si="55"/>
        <v>0</v>
      </c>
      <c r="P133">
        <v>123</v>
      </c>
      <c r="Q133">
        <f t="shared" si="47"/>
        <v>24256</v>
      </c>
      <c r="R133" t="str">
        <f t="shared" si="43"/>
        <v>5EC0</v>
      </c>
    </row>
    <row r="134" spans="2:18">
      <c r="B134" t="e">
        <f t="shared" si="46"/>
        <v>#VALUE!</v>
      </c>
      <c r="C134" t="str">
        <f t="shared" si="53"/>
        <v/>
      </c>
      <c r="D134" t="str">
        <f t="shared" si="54"/>
        <v/>
      </c>
      <c r="E134">
        <f t="shared" si="48"/>
        <v>0</v>
      </c>
      <c r="F134">
        <f t="shared" si="49"/>
        <v>0</v>
      </c>
      <c r="G134">
        <f t="shared" si="50"/>
        <v>0</v>
      </c>
      <c r="H134" t="e">
        <f t="shared" si="51"/>
        <v>#VALUE!</v>
      </c>
      <c r="I134">
        <f t="shared" si="56"/>
        <v>133</v>
      </c>
      <c r="K134">
        <f t="shared" si="52"/>
        <v>0</v>
      </c>
      <c r="L134">
        <f t="shared" si="57"/>
        <v>0</v>
      </c>
      <c r="M134" t="str">
        <f t="shared" si="58"/>
        <v>0000</v>
      </c>
      <c r="N134" t="b">
        <f t="shared" si="55"/>
        <v>0</v>
      </c>
      <c r="P134">
        <v>124</v>
      </c>
      <c r="Q134">
        <f t="shared" si="47"/>
        <v>24320</v>
      </c>
      <c r="R134" t="str">
        <f t="shared" si="43"/>
        <v>5F00</v>
      </c>
    </row>
    <row r="135" spans="2:18">
      <c r="B135" t="e">
        <f t="shared" si="46"/>
        <v>#VALUE!</v>
      </c>
      <c r="C135" t="str">
        <f t="shared" si="53"/>
        <v/>
      </c>
      <c r="D135" t="str">
        <f t="shared" si="54"/>
        <v/>
      </c>
      <c r="E135">
        <f t="shared" si="48"/>
        <v>0</v>
      </c>
      <c r="F135">
        <f t="shared" si="49"/>
        <v>0</v>
      </c>
      <c r="G135">
        <f t="shared" si="50"/>
        <v>0</v>
      </c>
      <c r="H135" t="e">
        <f t="shared" si="51"/>
        <v>#VALUE!</v>
      </c>
      <c r="I135">
        <f t="shared" si="56"/>
        <v>134</v>
      </c>
      <c r="K135">
        <f t="shared" si="52"/>
        <v>0</v>
      </c>
      <c r="L135">
        <f t="shared" si="57"/>
        <v>0</v>
      </c>
      <c r="M135" t="str">
        <f t="shared" si="58"/>
        <v>0000</v>
      </c>
      <c r="N135" t="b">
        <f t="shared" si="55"/>
        <v>0</v>
      </c>
      <c r="P135">
        <v>125</v>
      </c>
      <c r="Q135">
        <f t="shared" si="47"/>
        <v>24384</v>
      </c>
      <c r="R135" t="str">
        <f t="shared" si="43"/>
        <v>5F40</v>
      </c>
    </row>
    <row r="136" spans="2:18">
      <c r="B136" t="e">
        <f t="shared" si="46"/>
        <v>#VALUE!</v>
      </c>
      <c r="C136" t="str">
        <f t="shared" si="53"/>
        <v/>
      </c>
      <c r="D136" t="str">
        <f t="shared" si="54"/>
        <v/>
      </c>
      <c r="E136">
        <f t="shared" si="48"/>
        <v>0</v>
      </c>
      <c r="F136">
        <f t="shared" si="49"/>
        <v>0</v>
      </c>
      <c r="G136">
        <f t="shared" si="50"/>
        <v>0</v>
      </c>
      <c r="H136" t="e">
        <f t="shared" si="51"/>
        <v>#VALUE!</v>
      </c>
      <c r="I136">
        <f t="shared" si="56"/>
        <v>135</v>
      </c>
      <c r="K136">
        <f t="shared" si="52"/>
        <v>0</v>
      </c>
      <c r="L136">
        <f t="shared" si="57"/>
        <v>0</v>
      </c>
      <c r="M136" t="str">
        <f t="shared" si="58"/>
        <v>0000</v>
      </c>
      <c r="N136" t="b">
        <f t="shared" si="55"/>
        <v>0</v>
      </c>
      <c r="P136">
        <v>126</v>
      </c>
      <c r="Q136">
        <f t="shared" si="47"/>
        <v>24448</v>
      </c>
      <c r="R136" t="str">
        <f t="shared" si="43"/>
        <v>5F80</v>
      </c>
    </row>
    <row r="137" spans="2:18">
      <c r="B137" t="e">
        <f t="shared" si="46"/>
        <v>#VALUE!</v>
      </c>
      <c r="C137" t="str">
        <f t="shared" si="53"/>
        <v/>
      </c>
      <c r="D137" t="str">
        <f t="shared" si="54"/>
        <v/>
      </c>
      <c r="E137">
        <f t="shared" si="48"/>
        <v>0</v>
      </c>
      <c r="F137">
        <f t="shared" si="49"/>
        <v>0</v>
      </c>
      <c r="G137">
        <f t="shared" si="50"/>
        <v>0</v>
      </c>
      <c r="H137" t="e">
        <f t="shared" si="51"/>
        <v>#VALUE!</v>
      </c>
      <c r="I137">
        <f t="shared" si="56"/>
        <v>136</v>
      </c>
      <c r="K137">
        <f t="shared" si="52"/>
        <v>0</v>
      </c>
      <c r="L137">
        <f t="shared" si="57"/>
        <v>0</v>
      </c>
      <c r="M137" t="str">
        <f t="shared" si="58"/>
        <v>0000</v>
      </c>
      <c r="N137" t="b">
        <f t="shared" si="55"/>
        <v>0</v>
      </c>
      <c r="P137">
        <v>127</v>
      </c>
      <c r="Q137">
        <f t="shared" si="47"/>
        <v>24512</v>
      </c>
      <c r="R137" t="str">
        <f t="shared" si="43"/>
        <v>5FC0</v>
      </c>
    </row>
    <row r="138" spans="2:18">
      <c r="B138" t="e">
        <f t="shared" si="46"/>
        <v>#VALUE!</v>
      </c>
      <c r="C138" t="str">
        <f t="shared" si="53"/>
        <v/>
      </c>
      <c r="D138" t="str">
        <f t="shared" si="54"/>
        <v/>
      </c>
      <c r="E138">
        <f t="shared" si="48"/>
        <v>0</v>
      </c>
      <c r="F138">
        <f t="shared" si="49"/>
        <v>0</v>
      </c>
      <c r="G138">
        <f t="shared" si="50"/>
        <v>0</v>
      </c>
      <c r="H138" t="e">
        <f t="shared" si="51"/>
        <v>#VALUE!</v>
      </c>
      <c r="I138">
        <f t="shared" si="56"/>
        <v>137</v>
      </c>
      <c r="K138">
        <f t="shared" si="52"/>
        <v>0</v>
      </c>
      <c r="L138">
        <f t="shared" si="57"/>
        <v>0</v>
      </c>
      <c r="M138" t="str">
        <f t="shared" si="58"/>
        <v>0000</v>
      </c>
      <c r="N138" t="b">
        <f t="shared" si="55"/>
        <v>0</v>
      </c>
      <c r="P138">
        <v>128</v>
      </c>
      <c r="Q138">
        <f t="shared" si="47"/>
        <v>24576</v>
      </c>
      <c r="R138" t="str">
        <f t="shared" si="43"/>
        <v>6000</v>
      </c>
    </row>
    <row r="139" spans="2:18">
      <c r="B139" t="e">
        <f t="shared" si="46"/>
        <v>#VALUE!</v>
      </c>
      <c r="C139" t="str">
        <f t="shared" si="53"/>
        <v/>
      </c>
      <c r="D139" t="str">
        <f t="shared" si="54"/>
        <v/>
      </c>
      <c r="E139">
        <f t="shared" si="48"/>
        <v>0</v>
      </c>
      <c r="F139">
        <f t="shared" si="49"/>
        <v>0</v>
      </c>
      <c r="G139">
        <f t="shared" si="50"/>
        <v>0</v>
      </c>
      <c r="H139" t="e">
        <f t="shared" si="51"/>
        <v>#VALUE!</v>
      </c>
      <c r="I139">
        <f t="shared" si="56"/>
        <v>138</v>
      </c>
      <c r="K139">
        <f t="shared" si="52"/>
        <v>0</v>
      </c>
      <c r="L139">
        <f t="shared" si="57"/>
        <v>0</v>
      </c>
      <c r="M139" t="str">
        <f t="shared" si="58"/>
        <v>0000</v>
      </c>
      <c r="N139" t="b">
        <f t="shared" si="55"/>
        <v>0</v>
      </c>
      <c r="P139">
        <v>129</v>
      </c>
      <c r="Q139">
        <f t="shared" si="47"/>
        <v>24640</v>
      </c>
      <c r="R139" t="str">
        <f t="shared" si="43"/>
        <v>6040</v>
      </c>
    </row>
    <row r="140" spans="2:18">
      <c r="B140" t="e">
        <f t="shared" si="46"/>
        <v>#VALUE!</v>
      </c>
      <c r="C140" t="str">
        <f t="shared" si="53"/>
        <v/>
      </c>
      <c r="D140" t="str">
        <f t="shared" si="54"/>
        <v/>
      </c>
      <c r="E140">
        <f t="shared" si="48"/>
        <v>0</v>
      </c>
      <c r="F140">
        <f t="shared" si="49"/>
        <v>0</v>
      </c>
      <c r="G140">
        <f t="shared" si="50"/>
        <v>0</v>
      </c>
      <c r="H140" t="e">
        <f t="shared" si="51"/>
        <v>#VALUE!</v>
      </c>
      <c r="I140">
        <f t="shared" si="56"/>
        <v>139</v>
      </c>
      <c r="K140">
        <f t="shared" si="52"/>
        <v>0</v>
      </c>
      <c r="L140">
        <f t="shared" si="57"/>
        <v>0</v>
      </c>
      <c r="M140" t="str">
        <f t="shared" si="58"/>
        <v>0000</v>
      </c>
      <c r="N140" t="b">
        <f t="shared" si="55"/>
        <v>0</v>
      </c>
      <c r="P140">
        <v>130</v>
      </c>
      <c r="Q140">
        <f t="shared" si="47"/>
        <v>24704</v>
      </c>
      <c r="R140" t="str">
        <f t="shared" ref="R140:R203" si="59">DEC2HEX(Q140,4)</f>
        <v>6080</v>
      </c>
    </row>
    <row r="141" spans="2:18">
      <c r="B141" t="e">
        <f t="shared" si="46"/>
        <v>#VALUE!</v>
      </c>
      <c r="C141" t="str">
        <f t="shared" si="53"/>
        <v/>
      </c>
      <c r="D141" t="str">
        <f t="shared" si="54"/>
        <v/>
      </c>
      <c r="E141">
        <f t="shared" si="48"/>
        <v>0</v>
      </c>
      <c r="F141">
        <f t="shared" si="49"/>
        <v>0</v>
      </c>
      <c r="G141">
        <f t="shared" si="50"/>
        <v>0</v>
      </c>
      <c r="H141" t="e">
        <f t="shared" si="51"/>
        <v>#VALUE!</v>
      </c>
      <c r="I141">
        <f t="shared" si="56"/>
        <v>140</v>
      </c>
      <c r="K141">
        <f t="shared" si="52"/>
        <v>0</v>
      </c>
      <c r="L141">
        <f t="shared" si="57"/>
        <v>0</v>
      </c>
      <c r="M141" t="str">
        <f t="shared" si="58"/>
        <v>0000</v>
      </c>
      <c r="N141" t="b">
        <f t="shared" si="55"/>
        <v>0</v>
      </c>
      <c r="P141">
        <v>131</v>
      </c>
      <c r="Q141">
        <f t="shared" si="47"/>
        <v>24768</v>
      </c>
      <c r="R141" t="str">
        <f t="shared" si="59"/>
        <v>60C0</v>
      </c>
    </row>
    <row r="142" spans="2:18">
      <c r="B142" t="e">
        <f t="shared" si="46"/>
        <v>#VALUE!</v>
      </c>
      <c r="C142" t="str">
        <f t="shared" si="53"/>
        <v/>
      </c>
      <c r="D142" t="str">
        <f t="shared" si="54"/>
        <v/>
      </c>
      <c r="E142">
        <f t="shared" si="48"/>
        <v>0</v>
      </c>
      <c r="F142">
        <f t="shared" si="49"/>
        <v>0</v>
      </c>
      <c r="G142">
        <f t="shared" si="50"/>
        <v>0</v>
      </c>
      <c r="H142" t="e">
        <f t="shared" si="51"/>
        <v>#VALUE!</v>
      </c>
      <c r="I142">
        <f t="shared" si="56"/>
        <v>141</v>
      </c>
      <c r="K142">
        <f t="shared" si="52"/>
        <v>0</v>
      </c>
      <c r="L142">
        <f t="shared" si="57"/>
        <v>0</v>
      </c>
      <c r="M142" t="str">
        <f t="shared" si="58"/>
        <v>0000</v>
      </c>
      <c r="N142" t="b">
        <f t="shared" si="55"/>
        <v>0</v>
      </c>
      <c r="P142">
        <v>132</v>
      </c>
      <c r="Q142">
        <f t="shared" si="47"/>
        <v>24832</v>
      </c>
      <c r="R142" t="str">
        <f t="shared" si="59"/>
        <v>6100</v>
      </c>
    </row>
    <row r="143" spans="2:18">
      <c r="B143" t="e">
        <f t="shared" si="46"/>
        <v>#VALUE!</v>
      </c>
      <c r="C143" t="str">
        <f t="shared" si="53"/>
        <v/>
      </c>
      <c r="D143" t="str">
        <f t="shared" si="54"/>
        <v/>
      </c>
      <c r="E143">
        <f t="shared" si="48"/>
        <v>0</v>
      </c>
      <c r="F143">
        <f t="shared" si="49"/>
        <v>0</v>
      </c>
      <c r="G143">
        <f t="shared" si="50"/>
        <v>0</v>
      </c>
      <c r="H143" t="e">
        <f t="shared" si="51"/>
        <v>#VALUE!</v>
      </c>
      <c r="I143">
        <f t="shared" si="56"/>
        <v>142</v>
      </c>
      <c r="K143">
        <f t="shared" si="52"/>
        <v>0</v>
      </c>
      <c r="L143">
        <f t="shared" si="57"/>
        <v>0</v>
      </c>
      <c r="M143" t="str">
        <f t="shared" si="58"/>
        <v>0000</v>
      </c>
      <c r="N143" t="b">
        <f t="shared" si="55"/>
        <v>0</v>
      </c>
      <c r="P143">
        <v>133</v>
      </c>
      <c r="Q143">
        <f t="shared" si="47"/>
        <v>24896</v>
      </c>
      <c r="R143" t="str">
        <f t="shared" si="59"/>
        <v>6140</v>
      </c>
    </row>
    <row r="144" spans="2:18">
      <c r="B144" t="e">
        <f t="shared" si="46"/>
        <v>#VALUE!</v>
      </c>
      <c r="C144" t="str">
        <f t="shared" si="53"/>
        <v/>
      </c>
      <c r="D144" t="str">
        <f t="shared" si="54"/>
        <v/>
      </c>
      <c r="E144">
        <f t="shared" si="48"/>
        <v>0</v>
      </c>
      <c r="F144">
        <f t="shared" si="49"/>
        <v>0</v>
      </c>
      <c r="G144">
        <f t="shared" si="50"/>
        <v>0</v>
      </c>
      <c r="H144" t="e">
        <f t="shared" si="51"/>
        <v>#VALUE!</v>
      </c>
      <c r="I144">
        <f t="shared" si="56"/>
        <v>143</v>
      </c>
      <c r="K144">
        <f t="shared" si="52"/>
        <v>0</v>
      </c>
      <c r="L144">
        <f t="shared" si="57"/>
        <v>0</v>
      </c>
      <c r="M144" t="str">
        <f t="shared" si="58"/>
        <v>0000</v>
      </c>
      <c r="N144" t="b">
        <f t="shared" si="55"/>
        <v>0</v>
      </c>
      <c r="P144">
        <v>134</v>
      </c>
      <c r="Q144">
        <f t="shared" si="47"/>
        <v>24960</v>
      </c>
      <c r="R144" t="str">
        <f t="shared" si="59"/>
        <v>6180</v>
      </c>
    </row>
    <row r="145" spans="2:18">
      <c r="B145" t="e">
        <f t="shared" si="46"/>
        <v>#VALUE!</v>
      </c>
      <c r="C145" t="str">
        <f t="shared" si="53"/>
        <v/>
      </c>
      <c r="D145" t="str">
        <f t="shared" si="54"/>
        <v/>
      </c>
      <c r="E145">
        <f t="shared" si="48"/>
        <v>0</v>
      </c>
      <c r="F145">
        <f t="shared" si="49"/>
        <v>0</v>
      </c>
      <c r="G145">
        <f t="shared" si="50"/>
        <v>0</v>
      </c>
      <c r="H145" t="e">
        <f t="shared" si="51"/>
        <v>#VALUE!</v>
      </c>
      <c r="I145">
        <f t="shared" si="56"/>
        <v>144</v>
      </c>
      <c r="K145">
        <f t="shared" si="52"/>
        <v>0</v>
      </c>
      <c r="L145">
        <f t="shared" si="57"/>
        <v>0</v>
      </c>
      <c r="M145" t="str">
        <f t="shared" si="58"/>
        <v>0000</v>
      </c>
      <c r="N145" t="b">
        <f t="shared" si="55"/>
        <v>0</v>
      </c>
      <c r="P145">
        <v>135</v>
      </c>
      <c r="Q145">
        <f t="shared" si="47"/>
        <v>25024</v>
      </c>
      <c r="R145" t="str">
        <f t="shared" si="59"/>
        <v>61C0</v>
      </c>
    </row>
    <row r="146" spans="2:18">
      <c r="B146" t="e">
        <f t="shared" si="46"/>
        <v>#VALUE!</v>
      </c>
      <c r="C146" t="str">
        <f t="shared" si="53"/>
        <v/>
      </c>
      <c r="D146" t="str">
        <f t="shared" si="54"/>
        <v/>
      </c>
      <c r="E146">
        <f t="shared" si="48"/>
        <v>0</v>
      </c>
      <c r="F146">
        <f t="shared" si="49"/>
        <v>0</v>
      </c>
      <c r="G146">
        <f t="shared" si="50"/>
        <v>0</v>
      </c>
      <c r="H146" t="e">
        <f t="shared" si="51"/>
        <v>#VALUE!</v>
      </c>
      <c r="I146">
        <f t="shared" si="56"/>
        <v>145</v>
      </c>
      <c r="K146">
        <f t="shared" ref="K146" si="60">IF(E147&gt;0,E147-F146-1,0)</f>
        <v>0</v>
      </c>
      <c r="L146">
        <f t="shared" si="57"/>
        <v>0</v>
      </c>
      <c r="M146" t="str">
        <f t="shared" si="58"/>
        <v>0000</v>
      </c>
      <c r="N146" t="b">
        <f t="shared" si="55"/>
        <v>0</v>
      </c>
      <c r="P146">
        <v>136</v>
      </c>
      <c r="Q146">
        <f t="shared" si="47"/>
        <v>25088</v>
      </c>
      <c r="R146" t="str">
        <f t="shared" si="59"/>
        <v>6200</v>
      </c>
    </row>
    <row r="147" spans="2:18">
      <c r="B147" t="e">
        <f t="shared" si="46"/>
        <v>#VALUE!</v>
      </c>
      <c r="C147" t="str">
        <f t="shared" si="53"/>
        <v/>
      </c>
      <c r="D147" t="str">
        <f t="shared" si="54"/>
        <v/>
      </c>
      <c r="E147">
        <f t="shared" si="48"/>
        <v>0</v>
      </c>
      <c r="F147">
        <f t="shared" si="49"/>
        <v>0</v>
      </c>
      <c r="G147">
        <f t="shared" si="50"/>
        <v>0</v>
      </c>
      <c r="H147" t="e">
        <f t="shared" si="51"/>
        <v>#VALUE!</v>
      </c>
      <c r="I147">
        <f t="shared" si="56"/>
        <v>146</v>
      </c>
      <c r="N147" t="b">
        <f t="shared" si="55"/>
        <v>0</v>
      </c>
      <c r="P147">
        <v>137</v>
      </c>
      <c r="Q147">
        <f t="shared" si="47"/>
        <v>25152</v>
      </c>
      <c r="R147" t="str">
        <f t="shared" si="59"/>
        <v>6240</v>
      </c>
    </row>
    <row r="148" spans="2:18">
      <c r="B148" t="e">
        <f t="shared" si="46"/>
        <v>#VALUE!</v>
      </c>
      <c r="C148" t="str">
        <f t="shared" si="53"/>
        <v/>
      </c>
      <c r="D148" t="str">
        <f t="shared" si="54"/>
        <v/>
      </c>
      <c r="E148">
        <f t="shared" si="48"/>
        <v>0</v>
      </c>
      <c r="F148">
        <f t="shared" si="49"/>
        <v>0</v>
      </c>
      <c r="G148">
        <f t="shared" si="50"/>
        <v>0</v>
      </c>
      <c r="H148" t="e">
        <f t="shared" si="51"/>
        <v>#VALUE!</v>
      </c>
      <c r="I148">
        <f t="shared" si="56"/>
        <v>147</v>
      </c>
      <c r="N148" t="b">
        <f t="shared" si="55"/>
        <v>0</v>
      </c>
      <c r="P148">
        <v>138</v>
      </c>
      <c r="Q148">
        <f t="shared" si="47"/>
        <v>25216</v>
      </c>
      <c r="R148" t="str">
        <f t="shared" si="59"/>
        <v>6280</v>
      </c>
    </row>
    <row r="149" spans="2:18">
      <c r="B149" t="e">
        <f t="shared" si="46"/>
        <v>#VALUE!</v>
      </c>
      <c r="C149" t="str">
        <f t="shared" si="53"/>
        <v/>
      </c>
      <c r="D149" t="str">
        <f t="shared" si="54"/>
        <v/>
      </c>
      <c r="E149">
        <f t="shared" si="48"/>
        <v>0</v>
      </c>
      <c r="F149">
        <f t="shared" si="49"/>
        <v>0</v>
      </c>
      <c r="G149">
        <f t="shared" si="50"/>
        <v>0</v>
      </c>
      <c r="H149" t="e">
        <f t="shared" si="51"/>
        <v>#VALUE!</v>
      </c>
      <c r="I149">
        <f t="shared" si="56"/>
        <v>148</v>
      </c>
      <c r="N149" t="b">
        <f t="shared" si="55"/>
        <v>0</v>
      </c>
      <c r="P149">
        <v>139</v>
      </c>
      <c r="Q149">
        <f t="shared" si="47"/>
        <v>25280</v>
      </c>
      <c r="R149" t="str">
        <f t="shared" si="59"/>
        <v>62C0</v>
      </c>
    </row>
    <row r="150" spans="2:18">
      <c r="B150" t="e">
        <f t="shared" si="46"/>
        <v>#VALUE!</v>
      </c>
      <c r="C150" t="str">
        <f t="shared" si="53"/>
        <v/>
      </c>
      <c r="D150" t="str">
        <f t="shared" si="54"/>
        <v/>
      </c>
      <c r="E150">
        <f t="shared" si="48"/>
        <v>0</v>
      </c>
      <c r="F150">
        <f t="shared" si="49"/>
        <v>0</v>
      </c>
      <c r="G150">
        <f t="shared" si="50"/>
        <v>0</v>
      </c>
      <c r="H150" t="e">
        <f t="shared" si="51"/>
        <v>#VALUE!</v>
      </c>
      <c r="I150">
        <f t="shared" si="56"/>
        <v>149</v>
      </c>
      <c r="N150" t="b">
        <f t="shared" si="55"/>
        <v>0</v>
      </c>
      <c r="P150">
        <v>140</v>
      </c>
      <c r="Q150">
        <f t="shared" si="47"/>
        <v>25344</v>
      </c>
      <c r="R150" t="str">
        <f t="shared" si="59"/>
        <v>6300</v>
      </c>
    </row>
    <row r="151" spans="2:18">
      <c r="B151" t="e">
        <f t="shared" si="46"/>
        <v>#VALUE!</v>
      </c>
      <c r="C151" t="str">
        <f t="shared" si="53"/>
        <v/>
      </c>
      <c r="D151" t="str">
        <f t="shared" si="54"/>
        <v/>
      </c>
      <c r="E151">
        <f t="shared" si="48"/>
        <v>0</v>
      </c>
      <c r="F151">
        <f t="shared" si="49"/>
        <v>0</v>
      </c>
      <c r="G151">
        <f t="shared" si="50"/>
        <v>0</v>
      </c>
      <c r="H151" t="e">
        <f t="shared" si="51"/>
        <v>#VALUE!</v>
      </c>
      <c r="I151">
        <f t="shared" si="56"/>
        <v>150</v>
      </c>
      <c r="N151" t="b">
        <f t="shared" si="55"/>
        <v>0</v>
      </c>
      <c r="P151">
        <v>141</v>
      </c>
      <c r="Q151">
        <f t="shared" si="47"/>
        <v>25408</v>
      </c>
      <c r="R151" t="str">
        <f t="shared" si="59"/>
        <v>6340</v>
      </c>
    </row>
    <row r="152" spans="2:18">
      <c r="B152" t="e">
        <f t="shared" si="46"/>
        <v>#VALUE!</v>
      </c>
      <c r="C152" t="str">
        <f t="shared" si="53"/>
        <v/>
      </c>
      <c r="D152" t="str">
        <f t="shared" si="54"/>
        <v/>
      </c>
      <c r="E152">
        <f t="shared" si="48"/>
        <v>0</v>
      </c>
      <c r="F152">
        <f t="shared" si="49"/>
        <v>0</v>
      </c>
      <c r="G152">
        <f t="shared" si="50"/>
        <v>0</v>
      </c>
      <c r="H152" t="e">
        <f t="shared" si="51"/>
        <v>#VALUE!</v>
      </c>
      <c r="I152">
        <f t="shared" si="56"/>
        <v>151</v>
      </c>
      <c r="N152" t="b">
        <f t="shared" si="55"/>
        <v>0</v>
      </c>
      <c r="P152">
        <v>142</v>
      </c>
      <c r="Q152">
        <f t="shared" si="47"/>
        <v>25472</v>
      </c>
      <c r="R152" t="str">
        <f t="shared" si="59"/>
        <v>6380</v>
      </c>
    </row>
    <row r="153" spans="2:18">
      <c r="B153" t="e">
        <f t="shared" si="46"/>
        <v>#VALUE!</v>
      </c>
      <c r="C153" t="str">
        <f t="shared" si="53"/>
        <v/>
      </c>
      <c r="D153" t="str">
        <f t="shared" si="54"/>
        <v/>
      </c>
      <c r="E153">
        <f t="shared" si="48"/>
        <v>0</v>
      </c>
      <c r="F153">
        <f t="shared" si="49"/>
        <v>0</v>
      </c>
      <c r="G153">
        <f t="shared" si="50"/>
        <v>0</v>
      </c>
      <c r="H153" t="e">
        <f t="shared" si="51"/>
        <v>#VALUE!</v>
      </c>
      <c r="I153">
        <f t="shared" si="56"/>
        <v>152</v>
      </c>
      <c r="N153" t="b">
        <f t="shared" si="55"/>
        <v>0</v>
      </c>
      <c r="P153">
        <v>143</v>
      </c>
      <c r="Q153">
        <f t="shared" si="47"/>
        <v>25536</v>
      </c>
      <c r="R153" t="str">
        <f t="shared" si="59"/>
        <v>63C0</v>
      </c>
    </row>
    <row r="154" spans="2:18">
      <c r="B154" t="e">
        <f t="shared" si="46"/>
        <v>#VALUE!</v>
      </c>
      <c r="C154" t="str">
        <f t="shared" si="53"/>
        <v/>
      </c>
      <c r="D154" t="str">
        <f t="shared" si="54"/>
        <v/>
      </c>
      <c r="E154">
        <f t="shared" si="48"/>
        <v>0</v>
      </c>
      <c r="F154">
        <f t="shared" si="49"/>
        <v>0</v>
      </c>
      <c r="G154">
        <f t="shared" si="50"/>
        <v>0</v>
      </c>
      <c r="H154" t="e">
        <f t="shared" si="51"/>
        <v>#VALUE!</v>
      </c>
      <c r="I154">
        <f t="shared" si="56"/>
        <v>153</v>
      </c>
      <c r="N154" t="b">
        <f t="shared" si="55"/>
        <v>0</v>
      </c>
      <c r="P154">
        <v>144</v>
      </c>
      <c r="Q154">
        <f t="shared" si="47"/>
        <v>25600</v>
      </c>
      <c r="R154" t="str">
        <f t="shared" si="59"/>
        <v>6400</v>
      </c>
    </row>
    <row r="155" spans="2:18">
      <c r="B155" t="e">
        <f t="shared" si="46"/>
        <v>#VALUE!</v>
      </c>
      <c r="C155" t="str">
        <f t="shared" si="53"/>
        <v/>
      </c>
      <c r="D155" t="str">
        <f t="shared" si="54"/>
        <v/>
      </c>
      <c r="E155">
        <f t="shared" si="48"/>
        <v>0</v>
      </c>
      <c r="F155">
        <f t="shared" si="49"/>
        <v>0</v>
      </c>
      <c r="G155">
        <f t="shared" si="50"/>
        <v>0</v>
      </c>
      <c r="H155" t="e">
        <f t="shared" si="51"/>
        <v>#VALUE!</v>
      </c>
      <c r="I155">
        <f t="shared" si="56"/>
        <v>154</v>
      </c>
      <c r="N155" t="b">
        <f t="shared" si="55"/>
        <v>0</v>
      </c>
      <c r="P155">
        <v>145</v>
      </c>
      <c r="Q155">
        <f t="shared" si="47"/>
        <v>25664</v>
      </c>
      <c r="R155" t="str">
        <f t="shared" si="59"/>
        <v>6440</v>
      </c>
    </row>
    <row r="156" spans="2:18">
      <c r="B156" t="e">
        <f t="shared" si="46"/>
        <v>#VALUE!</v>
      </c>
      <c r="C156" t="str">
        <f t="shared" si="53"/>
        <v/>
      </c>
      <c r="D156" t="str">
        <f t="shared" si="54"/>
        <v/>
      </c>
      <c r="E156">
        <f t="shared" si="48"/>
        <v>0</v>
      </c>
      <c r="F156">
        <f t="shared" si="49"/>
        <v>0</v>
      </c>
      <c r="G156">
        <f t="shared" si="50"/>
        <v>0</v>
      </c>
      <c r="H156" t="e">
        <f t="shared" si="51"/>
        <v>#VALUE!</v>
      </c>
      <c r="I156">
        <f t="shared" si="56"/>
        <v>155</v>
      </c>
      <c r="N156" t="b">
        <f t="shared" si="55"/>
        <v>0</v>
      </c>
      <c r="P156">
        <v>146</v>
      </c>
      <c r="Q156">
        <f t="shared" si="47"/>
        <v>25728</v>
      </c>
      <c r="R156" t="str">
        <f t="shared" si="59"/>
        <v>6480</v>
      </c>
    </row>
    <row r="157" spans="2:18">
      <c r="B157" t="e">
        <f t="shared" si="46"/>
        <v>#VALUE!</v>
      </c>
      <c r="C157" t="str">
        <f t="shared" si="53"/>
        <v/>
      </c>
      <c r="D157" t="str">
        <f t="shared" si="54"/>
        <v/>
      </c>
      <c r="E157">
        <f t="shared" si="48"/>
        <v>0</v>
      </c>
      <c r="F157">
        <f t="shared" si="49"/>
        <v>0</v>
      </c>
      <c r="G157">
        <f t="shared" si="50"/>
        <v>0</v>
      </c>
      <c r="H157" t="e">
        <f t="shared" si="51"/>
        <v>#VALUE!</v>
      </c>
      <c r="I157">
        <f t="shared" si="56"/>
        <v>156</v>
      </c>
      <c r="N157" t="b">
        <f t="shared" si="55"/>
        <v>0</v>
      </c>
      <c r="P157">
        <v>147</v>
      </c>
      <c r="Q157">
        <f t="shared" si="47"/>
        <v>25792</v>
      </c>
      <c r="R157" t="str">
        <f t="shared" si="59"/>
        <v>64C0</v>
      </c>
    </row>
    <row r="158" spans="2:18">
      <c r="B158" t="e">
        <f t="shared" si="46"/>
        <v>#VALUE!</v>
      </c>
      <c r="C158" t="str">
        <f t="shared" si="53"/>
        <v/>
      </c>
      <c r="D158" t="str">
        <f t="shared" si="54"/>
        <v/>
      </c>
      <c r="E158">
        <f t="shared" si="48"/>
        <v>0</v>
      </c>
      <c r="F158">
        <f t="shared" si="49"/>
        <v>0</v>
      </c>
      <c r="G158">
        <f t="shared" si="50"/>
        <v>0</v>
      </c>
      <c r="H158" t="e">
        <f t="shared" si="51"/>
        <v>#VALUE!</v>
      </c>
      <c r="I158">
        <f t="shared" si="56"/>
        <v>157</v>
      </c>
      <c r="N158" t="b">
        <f t="shared" si="55"/>
        <v>0</v>
      </c>
      <c r="P158">
        <v>148</v>
      </c>
      <c r="Q158">
        <f t="shared" si="47"/>
        <v>25856</v>
      </c>
      <c r="R158" t="str">
        <f t="shared" si="59"/>
        <v>6500</v>
      </c>
    </row>
    <row r="159" spans="2:18">
      <c r="B159" t="e">
        <f t="shared" si="46"/>
        <v>#VALUE!</v>
      </c>
      <c r="C159" t="str">
        <f t="shared" si="53"/>
        <v/>
      </c>
      <c r="D159" t="str">
        <f t="shared" si="54"/>
        <v/>
      </c>
      <c r="E159">
        <f t="shared" si="48"/>
        <v>0</v>
      </c>
      <c r="F159">
        <f t="shared" si="49"/>
        <v>0</v>
      </c>
      <c r="G159">
        <f t="shared" si="50"/>
        <v>0</v>
      </c>
      <c r="H159" t="e">
        <f t="shared" si="51"/>
        <v>#VALUE!</v>
      </c>
      <c r="I159">
        <f t="shared" si="56"/>
        <v>158</v>
      </c>
      <c r="N159" t="b">
        <f t="shared" si="55"/>
        <v>0</v>
      </c>
      <c r="P159">
        <v>149</v>
      </c>
      <c r="Q159">
        <f t="shared" si="47"/>
        <v>25920</v>
      </c>
      <c r="R159" t="str">
        <f t="shared" si="59"/>
        <v>6540</v>
      </c>
    </row>
    <row r="160" spans="2:18">
      <c r="B160" t="e">
        <f t="shared" si="46"/>
        <v>#VALUE!</v>
      </c>
      <c r="C160" t="str">
        <f t="shared" si="53"/>
        <v/>
      </c>
      <c r="D160" t="str">
        <f t="shared" si="54"/>
        <v/>
      </c>
      <c r="E160">
        <f t="shared" si="48"/>
        <v>0</v>
      </c>
      <c r="F160">
        <f t="shared" si="49"/>
        <v>0</v>
      </c>
      <c r="G160">
        <f t="shared" si="50"/>
        <v>0</v>
      </c>
      <c r="H160" t="e">
        <f t="shared" si="51"/>
        <v>#VALUE!</v>
      </c>
      <c r="I160">
        <f t="shared" si="56"/>
        <v>159</v>
      </c>
      <c r="N160" t="b">
        <f t="shared" si="55"/>
        <v>0</v>
      </c>
      <c r="P160">
        <v>150</v>
      </c>
      <c r="Q160">
        <f t="shared" si="47"/>
        <v>25984</v>
      </c>
      <c r="R160" t="str">
        <f t="shared" si="59"/>
        <v>6580</v>
      </c>
    </row>
    <row r="161" spans="2:18">
      <c r="B161" t="e">
        <f t="shared" si="46"/>
        <v>#VALUE!</v>
      </c>
      <c r="C161" t="str">
        <f t="shared" si="53"/>
        <v/>
      </c>
      <c r="D161" t="str">
        <f t="shared" si="54"/>
        <v/>
      </c>
      <c r="E161">
        <f t="shared" si="48"/>
        <v>0</v>
      </c>
      <c r="F161">
        <f t="shared" si="49"/>
        <v>0</v>
      </c>
      <c r="G161">
        <f t="shared" si="50"/>
        <v>0</v>
      </c>
      <c r="H161" t="e">
        <f t="shared" si="51"/>
        <v>#VALUE!</v>
      </c>
      <c r="I161">
        <f t="shared" si="56"/>
        <v>160</v>
      </c>
      <c r="N161" t="b">
        <f t="shared" si="55"/>
        <v>0</v>
      </c>
      <c r="P161">
        <v>151</v>
      </c>
      <c r="Q161">
        <f t="shared" si="47"/>
        <v>26048</v>
      </c>
      <c r="R161" t="str">
        <f t="shared" si="59"/>
        <v>65C0</v>
      </c>
    </row>
    <row r="162" spans="2:18">
      <c r="B162" t="e">
        <f t="shared" si="46"/>
        <v>#VALUE!</v>
      </c>
      <c r="C162" t="str">
        <f t="shared" si="53"/>
        <v/>
      </c>
      <c r="D162" t="str">
        <f t="shared" si="54"/>
        <v/>
      </c>
      <c r="E162">
        <f t="shared" si="48"/>
        <v>0</v>
      </c>
      <c r="F162">
        <f t="shared" si="49"/>
        <v>0</v>
      </c>
      <c r="G162">
        <f t="shared" si="50"/>
        <v>0</v>
      </c>
      <c r="H162" t="e">
        <f t="shared" si="51"/>
        <v>#VALUE!</v>
      </c>
      <c r="I162">
        <f t="shared" si="56"/>
        <v>161</v>
      </c>
      <c r="N162" t="b">
        <f t="shared" si="55"/>
        <v>0</v>
      </c>
      <c r="P162">
        <v>152</v>
      </c>
      <c r="Q162">
        <f t="shared" si="47"/>
        <v>26112</v>
      </c>
      <c r="R162" t="str">
        <f t="shared" si="59"/>
        <v>6600</v>
      </c>
    </row>
    <row r="163" spans="2:18">
      <c r="B163" t="e">
        <f t="shared" si="46"/>
        <v>#VALUE!</v>
      </c>
      <c r="C163" t="str">
        <f t="shared" si="53"/>
        <v/>
      </c>
      <c r="D163" t="str">
        <f t="shared" si="54"/>
        <v/>
      </c>
      <c r="E163">
        <f t="shared" si="48"/>
        <v>0</v>
      </c>
      <c r="F163">
        <f t="shared" si="49"/>
        <v>0</v>
      </c>
      <c r="G163">
        <f t="shared" si="50"/>
        <v>0</v>
      </c>
      <c r="H163" t="e">
        <f t="shared" si="51"/>
        <v>#VALUE!</v>
      </c>
      <c r="I163">
        <f t="shared" si="56"/>
        <v>162</v>
      </c>
      <c r="N163" t="b">
        <f t="shared" si="55"/>
        <v>0</v>
      </c>
      <c r="P163">
        <v>153</v>
      </c>
      <c r="Q163">
        <f t="shared" si="47"/>
        <v>26176</v>
      </c>
      <c r="R163" t="str">
        <f t="shared" si="59"/>
        <v>6640</v>
      </c>
    </row>
    <row r="164" spans="2:18">
      <c r="B164" t="e">
        <f t="shared" si="46"/>
        <v>#VALUE!</v>
      </c>
      <c r="C164" t="str">
        <f t="shared" si="53"/>
        <v/>
      </c>
      <c r="D164" t="str">
        <f t="shared" si="54"/>
        <v/>
      </c>
      <c r="E164">
        <f t="shared" si="48"/>
        <v>0</v>
      </c>
      <c r="F164">
        <f t="shared" si="49"/>
        <v>0</v>
      </c>
      <c r="G164">
        <f t="shared" si="50"/>
        <v>0</v>
      </c>
      <c r="H164" t="e">
        <f t="shared" si="51"/>
        <v>#VALUE!</v>
      </c>
      <c r="I164">
        <f t="shared" si="56"/>
        <v>163</v>
      </c>
      <c r="N164" t="b">
        <f t="shared" si="55"/>
        <v>0</v>
      </c>
      <c r="P164">
        <v>154</v>
      </c>
      <c r="Q164">
        <f t="shared" si="47"/>
        <v>26240</v>
      </c>
      <c r="R164" t="str">
        <f t="shared" si="59"/>
        <v>6680</v>
      </c>
    </row>
    <row r="165" spans="2:18">
      <c r="B165" t="e">
        <f t="shared" si="46"/>
        <v>#VALUE!</v>
      </c>
      <c r="C165" t="str">
        <f t="shared" si="53"/>
        <v/>
      </c>
      <c r="D165" t="str">
        <f t="shared" si="54"/>
        <v/>
      </c>
      <c r="E165">
        <f t="shared" si="48"/>
        <v>0</v>
      </c>
      <c r="F165">
        <f t="shared" si="49"/>
        <v>0</v>
      </c>
      <c r="G165">
        <f t="shared" si="50"/>
        <v>0</v>
      </c>
      <c r="H165" t="e">
        <f t="shared" si="51"/>
        <v>#VALUE!</v>
      </c>
      <c r="I165">
        <f t="shared" si="56"/>
        <v>164</v>
      </c>
      <c r="N165" t="b">
        <f t="shared" si="55"/>
        <v>0</v>
      </c>
      <c r="P165">
        <v>155</v>
      </c>
      <c r="Q165">
        <f t="shared" si="47"/>
        <v>26304</v>
      </c>
      <c r="R165" t="str">
        <f t="shared" si="59"/>
        <v>66C0</v>
      </c>
    </row>
    <row r="166" spans="2:18">
      <c r="B166" t="e">
        <f t="shared" si="46"/>
        <v>#VALUE!</v>
      </c>
      <c r="C166" t="str">
        <f t="shared" si="53"/>
        <v/>
      </c>
      <c r="D166" t="str">
        <f t="shared" si="54"/>
        <v/>
      </c>
      <c r="E166">
        <f t="shared" si="48"/>
        <v>0</v>
      </c>
      <c r="F166">
        <f t="shared" si="49"/>
        <v>0</v>
      </c>
      <c r="G166">
        <f t="shared" si="50"/>
        <v>0</v>
      </c>
      <c r="H166" t="e">
        <f t="shared" si="51"/>
        <v>#VALUE!</v>
      </c>
      <c r="I166">
        <f t="shared" si="56"/>
        <v>165</v>
      </c>
      <c r="N166" t="b">
        <f t="shared" si="55"/>
        <v>0</v>
      </c>
      <c r="P166">
        <v>156</v>
      </c>
      <c r="Q166">
        <f t="shared" si="47"/>
        <v>26368</v>
      </c>
      <c r="R166" t="str">
        <f t="shared" si="59"/>
        <v>6700</v>
      </c>
    </row>
    <row r="167" spans="2:18">
      <c r="B167" t="e">
        <f t="shared" si="46"/>
        <v>#VALUE!</v>
      </c>
      <c r="C167" t="str">
        <f t="shared" si="53"/>
        <v/>
      </c>
      <c r="D167" t="str">
        <f t="shared" si="54"/>
        <v/>
      </c>
      <c r="E167">
        <f t="shared" si="48"/>
        <v>0</v>
      </c>
      <c r="F167">
        <f t="shared" si="49"/>
        <v>0</v>
      </c>
      <c r="G167">
        <f t="shared" si="50"/>
        <v>0</v>
      </c>
      <c r="H167" t="e">
        <f t="shared" si="51"/>
        <v>#VALUE!</v>
      </c>
      <c r="I167">
        <f t="shared" si="56"/>
        <v>166</v>
      </c>
      <c r="N167" t="b">
        <f t="shared" si="55"/>
        <v>0</v>
      </c>
      <c r="P167">
        <v>157</v>
      </c>
      <c r="Q167">
        <f t="shared" si="47"/>
        <v>26432</v>
      </c>
      <c r="R167" t="str">
        <f t="shared" si="59"/>
        <v>6740</v>
      </c>
    </row>
    <row r="168" spans="2:18">
      <c r="B168" t="e">
        <f t="shared" si="46"/>
        <v>#VALUE!</v>
      </c>
      <c r="C168" t="str">
        <f t="shared" si="53"/>
        <v/>
      </c>
      <c r="D168" t="str">
        <f t="shared" si="54"/>
        <v/>
      </c>
      <c r="E168">
        <f t="shared" si="48"/>
        <v>0</v>
      </c>
      <c r="F168">
        <f t="shared" si="49"/>
        <v>0</v>
      </c>
      <c r="G168">
        <f t="shared" si="50"/>
        <v>0</v>
      </c>
      <c r="H168" t="e">
        <f t="shared" si="51"/>
        <v>#VALUE!</v>
      </c>
      <c r="I168">
        <f t="shared" si="56"/>
        <v>167</v>
      </c>
      <c r="N168" t="b">
        <f t="shared" si="55"/>
        <v>0</v>
      </c>
      <c r="P168">
        <v>158</v>
      </c>
      <c r="Q168">
        <f t="shared" si="47"/>
        <v>26496</v>
      </c>
      <c r="R168" t="str">
        <f t="shared" si="59"/>
        <v>6780</v>
      </c>
    </row>
    <row r="169" spans="2:18">
      <c r="B169" t="e">
        <f t="shared" si="46"/>
        <v>#VALUE!</v>
      </c>
      <c r="C169" t="str">
        <f t="shared" si="53"/>
        <v/>
      </c>
      <c r="D169" t="str">
        <f t="shared" si="54"/>
        <v/>
      </c>
      <c r="E169">
        <f t="shared" si="48"/>
        <v>0</v>
      </c>
      <c r="F169">
        <f t="shared" si="49"/>
        <v>0</v>
      </c>
      <c r="G169">
        <f t="shared" si="50"/>
        <v>0</v>
      </c>
      <c r="H169" t="e">
        <f t="shared" si="51"/>
        <v>#VALUE!</v>
      </c>
      <c r="I169">
        <f t="shared" si="56"/>
        <v>168</v>
      </c>
      <c r="N169" t="b">
        <f t="shared" si="55"/>
        <v>0</v>
      </c>
      <c r="P169">
        <v>159</v>
      </c>
      <c r="Q169">
        <f t="shared" ref="Q169:Q232" si="61">Q168+64</f>
        <v>26560</v>
      </c>
      <c r="R169" t="str">
        <f t="shared" si="59"/>
        <v>67C0</v>
      </c>
    </row>
    <row r="170" spans="2:18">
      <c r="B170" t="e">
        <f>RIGHT(A170,LEN(A170)-14)</f>
        <v>#VALUE!</v>
      </c>
      <c r="C170" t="str">
        <f t="shared" si="53"/>
        <v/>
      </c>
      <c r="D170" t="str">
        <f t="shared" si="54"/>
        <v/>
      </c>
      <c r="E170">
        <f t="shared" si="48"/>
        <v>0</v>
      </c>
      <c r="F170">
        <f t="shared" si="49"/>
        <v>0</v>
      </c>
      <c r="G170">
        <f t="shared" si="50"/>
        <v>0</v>
      </c>
      <c r="H170" t="e">
        <f t="shared" si="51"/>
        <v>#VALUE!</v>
      </c>
      <c r="I170">
        <f t="shared" si="56"/>
        <v>169</v>
      </c>
      <c r="N170" t="b">
        <f t="shared" si="55"/>
        <v>0</v>
      </c>
      <c r="P170">
        <v>160</v>
      </c>
      <c r="Q170">
        <f t="shared" si="61"/>
        <v>26624</v>
      </c>
      <c r="R170" t="str">
        <f t="shared" si="59"/>
        <v>6800</v>
      </c>
    </row>
    <row r="171" spans="2:18">
      <c r="B171" t="e">
        <f>RIGHT(A171,LEN(A171)-14)</f>
        <v>#VALUE!</v>
      </c>
      <c r="C171" t="str">
        <f t="shared" si="53"/>
        <v/>
      </c>
      <c r="D171" t="str">
        <f t="shared" si="54"/>
        <v/>
      </c>
      <c r="E171">
        <f t="shared" si="48"/>
        <v>0</v>
      </c>
      <c r="F171">
        <f t="shared" si="49"/>
        <v>0</v>
      </c>
      <c r="G171">
        <f t="shared" si="50"/>
        <v>0</v>
      </c>
      <c r="H171" t="e">
        <f t="shared" si="51"/>
        <v>#VALUE!</v>
      </c>
      <c r="I171">
        <f t="shared" si="56"/>
        <v>170</v>
      </c>
      <c r="N171" t="b">
        <f t="shared" si="55"/>
        <v>0</v>
      </c>
      <c r="P171">
        <v>161</v>
      </c>
      <c r="Q171">
        <f t="shared" si="61"/>
        <v>26688</v>
      </c>
      <c r="R171" t="str">
        <f t="shared" si="59"/>
        <v>6840</v>
      </c>
    </row>
    <row r="172" spans="2:18">
      <c r="B172" t="e">
        <f>RIGHT(A172,LEN(A172)-14)</f>
        <v>#VALUE!</v>
      </c>
      <c r="C172" t="str">
        <f t="shared" si="53"/>
        <v/>
      </c>
      <c r="D172" t="str">
        <f t="shared" si="54"/>
        <v/>
      </c>
      <c r="E172">
        <f t="shared" si="48"/>
        <v>0</v>
      </c>
      <c r="F172">
        <f t="shared" si="49"/>
        <v>0</v>
      </c>
      <c r="G172">
        <f t="shared" si="50"/>
        <v>0</v>
      </c>
      <c r="H172" t="e">
        <f t="shared" si="51"/>
        <v>#VALUE!</v>
      </c>
      <c r="I172">
        <f>I171+1</f>
        <v>171</v>
      </c>
      <c r="N172" t="b">
        <f t="shared" si="55"/>
        <v>0</v>
      </c>
      <c r="P172">
        <v>162</v>
      </c>
      <c r="Q172">
        <f>Q171+64</f>
        <v>26752</v>
      </c>
      <c r="R172" t="str">
        <f t="shared" si="59"/>
        <v>6880</v>
      </c>
    </row>
    <row r="173" spans="2:18">
      <c r="B173" t="e">
        <f>RIGHT(A173,LEN(A173)-14)</f>
        <v>#VALUE!</v>
      </c>
      <c r="C173" t="str">
        <f t="shared" si="53"/>
        <v/>
      </c>
      <c r="D173" t="str">
        <f t="shared" si="54"/>
        <v/>
      </c>
      <c r="E173">
        <f t="shared" si="48"/>
        <v>0</v>
      </c>
      <c r="F173">
        <f t="shared" si="49"/>
        <v>0</v>
      </c>
      <c r="G173">
        <f t="shared" si="50"/>
        <v>0</v>
      </c>
      <c r="H173" t="e">
        <f t="shared" si="51"/>
        <v>#VALUE!</v>
      </c>
      <c r="I173">
        <f t="shared" si="56"/>
        <v>172</v>
      </c>
      <c r="N173" t="b">
        <f t="shared" si="55"/>
        <v>0</v>
      </c>
      <c r="P173">
        <v>163</v>
      </c>
      <c r="Q173">
        <f t="shared" si="61"/>
        <v>26816</v>
      </c>
      <c r="R173" t="str">
        <f t="shared" si="59"/>
        <v>68C0</v>
      </c>
    </row>
    <row r="174" spans="2:18">
      <c r="B174" t="s">
        <v>13</v>
      </c>
      <c r="G174">
        <f>65536-SUM(G2:G173)</f>
        <v>13070</v>
      </c>
      <c r="H174" t="b">
        <f t="shared" ref="H174" si="62">IF(B174=" ",FALSE,TRUE)</f>
        <v>1</v>
      </c>
      <c r="I174">
        <v>0</v>
      </c>
      <c r="N174" t="b">
        <f t="shared" si="55"/>
        <v>0</v>
      </c>
      <c r="P174">
        <v>164</v>
      </c>
      <c r="Q174">
        <f t="shared" si="61"/>
        <v>26880</v>
      </c>
      <c r="R174" t="str">
        <f t="shared" si="59"/>
        <v>6900</v>
      </c>
    </row>
    <row r="175" spans="2:18">
      <c r="K175">
        <f>SUM(K4:K150)</f>
        <v>12125</v>
      </c>
      <c r="N175" t="b">
        <f t="shared" si="55"/>
        <v>1</v>
      </c>
      <c r="P175">
        <v>165</v>
      </c>
      <c r="Q175">
        <f t="shared" si="61"/>
        <v>26944</v>
      </c>
      <c r="R175" t="str">
        <f t="shared" si="59"/>
        <v>6940</v>
      </c>
    </row>
    <row r="176" spans="2:18">
      <c r="N176" t="b">
        <f t="shared" si="55"/>
        <v>0</v>
      </c>
      <c r="P176">
        <v>166</v>
      </c>
      <c r="Q176">
        <f t="shared" si="61"/>
        <v>27008</v>
      </c>
      <c r="R176" t="str">
        <f t="shared" si="59"/>
        <v>6980</v>
      </c>
    </row>
    <row r="177" spans="14:18">
      <c r="N177" t="b">
        <f t="shared" si="55"/>
        <v>0</v>
      </c>
      <c r="P177">
        <v>167</v>
      </c>
      <c r="Q177">
        <f t="shared" si="61"/>
        <v>27072</v>
      </c>
      <c r="R177" t="str">
        <f t="shared" si="59"/>
        <v>69C0</v>
      </c>
    </row>
    <row r="178" spans="14:18">
      <c r="P178">
        <v>168</v>
      </c>
      <c r="Q178">
        <f t="shared" si="61"/>
        <v>27136</v>
      </c>
      <c r="R178" t="str">
        <f t="shared" si="59"/>
        <v>6A00</v>
      </c>
    </row>
    <row r="179" spans="14:18">
      <c r="P179">
        <v>169</v>
      </c>
      <c r="Q179">
        <f t="shared" si="61"/>
        <v>27200</v>
      </c>
      <c r="R179" t="str">
        <f t="shared" si="59"/>
        <v>6A40</v>
      </c>
    </row>
    <row r="180" spans="14:18">
      <c r="P180">
        <v>170</v>
      </c>
      <c r="Q180">
        <f t="shared" si="61"/>
        <v>27264</v>
      </c>
      <c r="R180" t="str">
        <f t="shared" si="59"/>
        <v>6A80</v>
      </c>
    </row>
    <row r="181" spans="14:18">
      <c r="P181">
        <v>171</v>
      </c>
      <c r="Q181">
        <f t="shared" si="61"/>
        <v>27328</v>
      </c>
      <c r="R181" t="str">
        <f t="shared" si="59"/>
        <v>6AC0</v>
      </c>
    </row>
    <row r="182" spans="14:18">
      <c r="P182">
        <v>172</v>
      </c>
      <c r="Q182">
        <f t="shared" si="61"/>
        <v>27392</v>
      </c>
      <c r="R182" t="str">
        <f t="shared" si="59"/>
        <v>6B00</v>
      </c>
    </row>
    <row r="183" spans="14:18">
      <c r="P183">
        <v>173</v>
      </c>
      <c r="Q183">
        <f t="shared" si="61"/>
        <v>27456</v>
      </c>
      <c r="R183" t="str">
        <f t="shared" si="59"/>
        <v>6B40</v>
      </c>
    </row>
    <row r="184" spans="14:18">
      <c r="P184">
        <v>174</v>
      </c>
      <c r="Q184">
        <f t="shared" si="61"/>
        <v>27520</v>
      </c>
      <c r="R184" t="str">
        <f t="shared" si="59"/>
        <v>6B80</v>
      </c>
    </row>
    <row r="185" spans="14:18">
      <c r="P185">
        <v>175</v>
      </c>
      <c r="Q185">
        <f t="shared" si="61"/>
        <v>27584</v>
      </c>
      <c r="R185" t="str">
        <f t="shared" si="59"/>
        <v>6BC0</v>
      </c>
    </row>
    <row r="186" spans="14:18">
      <c r="P186">
        <v>176</v>
      </c>
      <c r="Q186">
        <f t="shared" si="61"/>
        <v>27648</v>
      </c>
      <c r="R186" t="str">
        <f t="shared" si="59"/>
        <v>6C00</v>
      </c>
    </row>
    <row r="187" spans="14:18">
      <c r="P187">
        <v>177</v>
      </c>
      <c r="Q187">
        <f t="shared" si="61"/>
        <v>27712</v>
      </c>
      <c r="R187" t="str">
        <f t="shared" si="59"/>
        <v>6C40</v>
      </c>
    </row>
    <row r="188" spans="14:18">
      <c r="P188">
        <v>178</v>
      </c>
      <c r="Q188">
        <f t="shared" si="61"/>
        <v>27776</v>
      </c>
      <c r="R188" t="str">
        <f t="shared" si="59"/>
        <v>6C80</v>
      </c>
    </row>
    <row r="189" spans="14:18">
      <c r="P189">
        <v>179</v>
      </c>
      <c r="Q189">
        <f t="shared" si="61"/>
        <v>27840</v>
      </c>
      <c r="R189" t="str">
        <f t="shared" si="59"/>
        <v>6CC0</v>
      </c>
    </row>
    <row r="190" spans="14:18">
      <c r="P190">
        <v>180</v>
      </c>
      <c r="Q190">
        <f t="shared" si="61"/>
        <v>27904</v>
      </c>
      <c r="R190" t="str">
        <f t="shared" si="59"/>
        <v>6D00</v>
      </c>
    </row>
    <row r="191" spans="14:18">
      <c r="P191">
        <v>181</v>
      </c>
      <c r="Q191">
        <f t="shared" si="61"/>
        <v>27968</v>
      </c>
      <c r="R191" t="str">
        <f t="shared" si="59"/>
        <v>6D40</v>
      </c>
    </row>
    <row r="192" spans="14:18">
      <c r="P192">
        <v>182</v>
      </c>
      <c r="Q192">
        <f t="shared" si="61"/>
        <v>28032</v>
      </c>
      <c r="R192" t="str">
        <f t="shared" si="59"/>
        <v>6D80</v>
      </c>
    </row>
    <row r="193" spans="16:18">
      <c r="P193">
        <v>183</v>
      </c>
      <c r="Q193">
        <f t="shared" si="61"/>
        <v>28096</v>
      </c>
      <c r="R193" t="str">
        <f t="shared" si="59"/>
        <v>6DC0</v>
      </c>
    </row>
    <row r="194" spans="16:18">
      <c r="P194">
        <v>184</v>
      </c>
      <c r="Q194">
        <f t="shared" si="61"/>
        <v>28160</v>
      </c>
      <c r="R194" t="str">
        <f t="shared" si="59"/>
        <v>6E00</v>
      </c>
    </row>
    <row r="195" spans="16:18">
      <c r="P195">
        <v>185</v>
      </c>
      <c r="Q195">
        <f t="shared" si="61"/>
        <v>28224</v>
      </c>
      <c r="R195" t="str">
        <f t="shared" si="59"/>
        <v>6E40</v>
      </c>
    </row>
    <row r="196" spans="16:18">
      <c r="P196">
        <v>186</v>
      </c>
      <c r="Q196">
        <f t="shared" si="61"/>
        <v>28288</v>
      </c>
      <c r="R196" t="str">
        <f t="shared" si="59"/>
        <v>6E80</v>
      </c>
    </row>
    <row r="197" spans="16:18">
      <c r="P197">
        <v>187</v>
      </c>
      <c r="Q197">
        <f t="shared" si="61"/>
        <v>28352</v>
      </c>
      <c r="R197" t="str">
        <f t="shared" si="59"/>
        <v>6EC0</v>
      </c>
    </row>
    <row r="198" spans="16:18">
      <c r="P198">
        <v>188</v>
      </c>
      <c r="Q198">
        <f t="shared" si="61"/>
        <v>28416</v>
      </c>
      <c r="R198" t="str">
        <f t="shared" si="59"/>
        <v>6F00</v>
      </c>
    </row>
    <row r="199" spans="16:18">
      <c r="P199">
        <v>189</v>
      </c>
      <c r="Q199">
        <f t="shared" si="61"/>
        <v>28480</v>
      </c>
      <c r="R199" t="str">
        <f t="shared" si="59"/>
        <v>6F40</v>
      </c>
    </row>
    <row r="200" spans="16:18">
      <c r="P200">
        <v>190</v>
      </c>
      <c r="Q200">
        <f t="shared" si="61"/>
        <v>28544</v>
      </c>
      <c r="R200" t="str">
        <f t="shared" si="59"/>
        <v>6F80</v>
      </c>
    </row>
    <row r="201" spans="16:18">
      <c r="P201">
        <v>191</v>
      </c>
      <c r="Q201">
        <f t="shared" si="61"/>
        <v>28608</v>
      </c>
      <c r="R201" t="str">
        <f t="shared" si="59"/>
        <v>6FC0</v>
      </c>
    </row>
    <row r="202" spans="16:18">
      <c r="P202">
        <v>192</v>
      </c>
      <c r="Q202">
        <f t="shared" si="61"/>
        <v>28672</v>
      </c>
      <c r="R202" t="str">
        <f t="shared" si="59"/>
        <v>7000</v>
      </c>
    </row>
    <row r="203" spans="16:18">
      <c r="P203">
        <v>193</v>
      </c>
      <c r="Q203">
        <f t="shared" si="61"/>
        <v>28736</v>
      </c>
      <c r="R203" t="str">
        <f t="shared" si="59"/>
        <v>7040</v>
      </c>
    </row>
    <row r="204" spans="16:18">
      <c r="P204">
        <v>194</v>
      </c>
      <c r="Q204">
        <f t="shared" si="61"/>
        <v>28800</v>
      </c>
      <c r="R204" t="str">
        <f t="shared" ref="R204:R267" si="63">DEC2HEX(Q204,4)</f>
        <v>7080</v>
      </c>
    </row>
    <row r="205" spans="16:18">
      <c r="P205">
        <v>195</v>
      </c>
      <c r="Q205">
        <f t="shared" si="61"/>
        <v>28864</v>
      </c>
      <c r="R205" t="str">
        <f t="shared" si="63"/>
        <v>70C0</v>
      </c>
    </row>
    <row r="206" spans="16:18">
      <c r="P206">
        <v>196</v>
      </c>
      <c r="Q206">
        <f t="shared" si="61"/>
        <v>28928</v>
      </c>
      <c r="R206" t="str">
        <f t="shared" si="63"/>
        <v>7100</v>
      </c>
    </row>
    <row r="207" spans="16:18">
      <c r="P207">
        <v>197</v>
      </c>
      <c r="Q207">
        <f t="shared" si="61"/>
        <v>28992</v>
      </c>
      <c r="R207" t="str">
        <f t="shared" si="63"/>
        <v>7140</v>
      </c>
    </row>
    <row r="208" spans="16:18">
      <c r="P208">
        <v>198</v>
      </c>
      <c r="Q208">
        <f t="shared" si="61"/>
        <v>29056</v>
      </c>
      <c r="R208" t="str">
        <f t="shared" si="63"/>
        <v>7180</v>
      </c>
    </row>
    <row r="209" spans="16:18">
      <c r="P209">
        <v>199</v>
      </c>
      <c r="Q209">
        <f t="shared" si="61"/>
        <v>29120</v>
      </c>
      <c r="R209" t="str">
        <f t="shared" si="63"/>
        <v>71C0</v>
      </c>
    </row>
    <row r="210" spans="16:18">
      <c r="P210">
        <v>200</v>
      </c>
      <c r="Q210">
        <f t="shared" si="61"/>
        <v>29184</v>
      </c>
      <c r="R210" t="str">
        <f t="shared" si="63"/>
        <v>7200</v>
      </c>
    </row>
    <row r="211" spans="16:18">
      <c r="P211">
        <v>201</v>
      </c>
      <c r="Q211">
        <f t="shared" si="61"/>
        <v>29248</v>
      </c>
      <c r="R211" t="str">
        <f t="shared" si="63"/>
        <v>7240</v>
      </c>
    </row>
    <row r="212" spans="16:18">
      <c r="P212">
        <v>202</v>
      </c>
      <c r="Q212">
        <f t="shared" si="61"/>
        <v>29312</v>
      </c>
      <c r="R212" t="str">
        <f t="shared" si="63"/>
        <v>7280</v>
      </c>
    </row>
    <row r="213" spans="16:18">
      <c r="P213">
        <v>203</v>
      </c>
      <c r="Q213">
        <f t="shared" si="61"/>
        <v>29376</v>
      </c>
      <c r="R213" t="str">
        <f t="shared" si="63"/>
        <v>72C0</v>
      </c>
    </row>
    <row r="214" spans="16:18">
      <c r="P214">
        <v>204</v>
      </c>
      <c r="Q214">
        <f t="shared" si="61"/>
        <v>29440</v>
      </c>
      <c r="R214" t="str">
        <f t="shared" si="63"/>
        <v>7300</v>
      </c>
    </row>
    <row r="215" spans="16:18">
      <c r="P215">
        <v>205</v>
      </c>
      <c r="Q215">
        <f t="shared" si="61"/>
        <v>29504</v>
      </c>
      <c r="R215" t="str">
        <f t="shared" si="63"/>
        <v>7340</v>
      </c>
    </row>
    <row r="216" spans="16:18">
      <c r="P216">
        <v>206</v>
      </c>
      <c r="Q216">
        <f t="shared" si="61"/>
        <v>29568</v>
      </c>
      <c r="R216" t="str">
        <f t="shared" si="63"/>
        <v>7380</v>
      </c>
    </row>
    <row r="217" spans="16:18">
      <c r="P217">
        <v>207</v>
      </c>
      <c r="Q217">
        <f t="shared" si="61"/>
        <v>29632</v>
      </c>
      <c r="R217" t="str">
        <f t="shared" si="63"/>
        <v>73C0</v>
      </c>
    </row>
    <row r="218" spans="16:18">
      <c r="P218">
        <v>208</v>
      </c>
      <c r="Q218">
        <f t="shared" si="61"/>
        <v>29696</v>
      </c>
      <c r="R218" t="str">
        <f t="shared" si="63"/>
        <v>7400</v>
      </c>
    </row>
    <row r="219" spans="16:18">
      <c r="P219">
        <v>209</v>
      </c>
      <c r="Q219">
        <f t="shared" si="61"/>
        <v>29760</v>
      </c>
      <c r="R219" t="str">
        <f t="shared" si="63"/>
        <v>7440</v>
      </c>
    </row>
    <row r="220" spans="16:18">
      <c r="P220">
        <v>210</v>
      </c>
      <c r="Q220">
        <f t="shared" si="61"/>
        <v>29824</v>
      </c>
      <c r="R220" t="str">
        <f t="shared" si="63"/>
        <v>7480</v>
      </c>
    </row>
    <row r="221" spans="16:18">
      <c r="P221">
        <v>211</v>
      </c>
      <c r="Q221">
        <f t="shared" si="61"/>
        <v>29888</v>
      </c>
      <c r="R221" t="str">
        <f t="shared" si="63"/>
        <v>74C0</v>
      </c>
    </row>
    <row r="222" spans="16:18">
      <c r="P222">
        <v>212</v>
      </c>
      <c r="Q222">
        <f t="shared" si="61"/>
        <v>29952</v>
      </c>
      <c r="R222" t="str">
        <f t="shared" si="63"/>
        <v>7500</v>
      </c>
    </row>
    <row r="223" spans="16:18">
      <c r="P223">
        <v>213</v>
      </c>
      <c r="Q223">
        <f t="shared" si="61"/>
        <v>30016</v>
      </c>
      <c r="R223" t="str">
        <f t="shared" si="63"/>
        <v>7540</v>
      </c>
    </row>
    <row r="224" spans="16:18">
      <c r="P224">
        <v>214</v>
      </c>
      <c r="Q224">
        <f t="shared" si="61"/>
        <v>30080</v>
      </c>
      <c r="R224" t="str">
        <f t="shared" si="63"/>
        <v>7580</v>
      </c>
    </row>
    <row r="225" spans="16:18">
      <c r="P225">
        <v>215</v>
      </c>
      <c r="Q225">
        <f t="shared" si="61"/>
        <v>30144</v>
      </c>
      <c r="R225" t="str">
        <f t="shared" si="63"/>
        <v>75C0</v>
      </c>
    </row>
    <row r="226" spans="16:18">
      <c r="P226">
        <v>216</v>
      </c>
      <c r="Q226">
        <f t="shared" si="61"/>
        <v>30208</v>
      </c>
      <c r="R226" t="str">
        <f t="shared" si="63"/>
        <v>7600</v>
      </c>
    </row>
    <row r="227" spans="16:18">
      <c r="P227">
        <v>217</v>
      </c>
      <c r="Q227">
        <f t="shared" si="61"/>
        <v>30272</v>
      </c>
      <c r="R227" t="str">
        <f t="shared" si="63"/>
        <v>7640</v>
      </c>
    </row>
    <row r="228" spans="16:18">
      <c r="P228">
        <v>218</v>
      </c>
      <c r="Q228">
        <f t="shared" si="61"/>
        <v>30336</v>
      </c>
      <c r="R228" t="str">
        <f t="shared" si="63"/>
        <v>7680</v>
      </c>
    </row>
    <row r="229" spans="16:18">
      <c r="P229">
        <v>219</v>
      </c>
      <c r="Q229">
        <f t="shared" si="61"/>
        <v>30400</v>
      </c>
      <c r="R229" t="str">
        <f t="shared" si="63"/>
        <v>76C0</v>
      </c>
    </row>
    <row r="230" spans="16:18">
      <c r="P230">
        <v>220</v>
      </c>
      <c r="Q230">
        <f t="shared" si="61"/>
        <v>30464</v>
      </c>
      <c r="R230" t="str">
        <f t="shared" si="63"/>
        <v>7700</v>
      </c>
    </row>
    <row r="231" spans="16:18">
      <c r="P231">
        <v>221</v>
      </c>
      <c r="Q231">
        <f t="shared" si="61"/>
        <v>30528</v>
      </c>
      <c r="R231" t="str">
        <f t="shared" si="63"/>
        <v>7740</v>
      </c>
    </row>
    <row r="232" spans="16:18">
      <c r="P232">
        <v>222</v>
      </c>
      <c r="Q232">
        <f t="shared" si="61"/>
        <v>30592</v>
      </c>
      <c r="R232" t="str">
        <f t="shared" si="63"/>
        <v>7780</v>
      </c>
    </row>
    <row r="233" spans="16:18">
      <c r="P233">
        <v>223</v>
      </c>
      <c r="Q233">
        <f t="shared" ref="Q233:Q296" si="64">Q232+64</f>
        <v>30656</v>
      </c>
      <c r="R233" t="str">
        <f t="shared" si="63"/>
        <v>77C0</v>
      </c>
    </row>
    <row r="234" spans="16:18">
      <c r="P234">
        <v>224</v>
      </c>
      <c r="Q234">
        <f t="shared" si="64"/>
        <v>30720</v>
      </c>
      <c r="R234" t="str">
        <f t="shared" si="63"/>
        <v>7800</v>
      </c>
    </row>
    <row r="235" spans="16:18">
      <c r="P235">
        <v>225</v>
      </c>
      <c r="Q235">
        <f t="shared" si="64"/>
        <v>30784</v>
      </c>
      <c r="R235" t="str">
        <f t="shared" si="63"/>
        <v>7840</v>
      </c>
    </row>
    <row r="236" spans="16:18">
      <c r="P236">
        <v>226</v>
      </c>
      <c r="Q236">
        <f t="shared" si="64"/>
        <v>30848</v>
      </c>
      <c r="R236" t="str">
        <f t="shared" si="63"/>
        <v>7880</v>
      </c>
    </row>
    <row r="237" spans="16:18">
      <c r="P237">
        <v>227</v>
      </c>
      <c r="Q237">
        <f t="shared" si="64"/>
        <v>30912</v>
      </c>
      <c r="R237" t="str">
        <f t="shared" si="63"/>
        <v>78C0</v>
      </c>
    </row>
    <row r="238" spans="16:18">
      <c r="P238">
        <v>228</v>
      </c>
      <c r="Q238">
        <f t="shared" si="64"/>
        <v>30976</v>
      </c>
      <c r="R238" t="str">
        <f t="shared" si="63"/>
        <v>7900</v>
      </c>
    </row>
    <row r="239" spans="16:18">
      <c r="P239">
        <v>229</v>
      </c>
      <c r="Q239">
        <f t="shared" si="64"/>
        <v>31040</v>
      </c>
      <c r="R239" t="str">
        <f t="shared" si="63"/>
        <v>7940</v>
      </c>
    </row>
    <row r="240" spans="16:18">
      <c r="P240">
        <v>230</v>
      </c>
      <c r="Q240">
        <f t="shared" si="64"/>
        <v>31104</v>
      </c>
      <c r="R240" t="str">
        <f t="shared" si="63"/>
        <v>7980</v>
      </c>
    </row>
    <row r="241" spans="16:18">
      <c r="P241">
        <v>231</v>
      </c>
      <c r="Q241">
        <f t="shared" si="64"/>
        <v>31168</v>
      </c>
      <c r="R241" t="str">
        <f t="shared" si="63"/>
        <v>79C0</v>
      </c>
    </row>
    <row r="242" spans="16:18">
      <c r="P242">
        <v>232</v>
      </c>
      <c r="Q242">
        <f t="shared" si="64"/>
        <v>31232</v>
      </c>
      <c r="R242" t="str">
        <f t="shared" si="63"/>
        <v>7A00</v>
      </c>
    </row>
    <row r="243" spans="16:18">
      <c r="P243">
        <v>233</v>
      </c>
      <c r="Q243">
        <f t="shared" si="64"/>
        <v>31296</v>
      </c>
      <c r="R243" t="str">
        <f t="shared" si="63"/>
        <v>7A40</v>
      </c>
    </row>
    <row r="244" spans="16:18">
      <c r="P244">
        <v>234</v>
      </c>
      <c r="Q244">
        <f t="shared" si="64"/>
        <v>31360</v>
      </c>
      <c r="R244" t="str">
        <f t="shared" si="63"/>
        <v>7A80</v>
      </c>
    </row>
    <row r="245" spans="16:18">
      <c r="P245">
        <v>235</v>
      </c>
      <c r="Q245">
        <f t="shared" si="64"/>
        <v>31424</v>
      </c>
      <c r="R245" t="str">
        <f t="shared" si="63"/>
        <v>7AC0</v>
      </c>
    </row>
    <row r="246" spans="16:18">
      <c r="P246">
        <v>236</v>
      </c>
      <c r="Q246">
        <f t="shared" si="64"/>
        <v>31488</v>
      </c>
      <c r="R246" t="str">
        <f t="shared" si="63"/>
        <v>7B00</v>
      </c>
    </row>
    <row r="247" spans="16:18">
      <c r="P247">
        <v>237</v>
      </c>
      <c r="Q247">
        <f t="shared" si="64"/>
        <v>31552</v>
      </c>
      <c r="R247" t="str">
        <f t="shared" si="63"/>
        <v>7B40</v>
      </c>
    </row>
    <row r="248" spans="16:18">
      <c r="P248">
        <v>238</v>
      </c>
      <c r="Q248">
        <f t="shared" si="64"/>
        <v>31616</v>
      </c>
      <c r="R248" t="str">
        <f t="shared" si="63"/>
        <v>7B80</v>
      </c>
    </row>
    <row r="249" spans="16:18">
      <c r="P249">
        <v>239</v>
      </c>
      <c r="Q249">
        <f t="shared" si="64"/>
        <v>31680</v>
      </c>
      <c r="R249" t="str">
        <f t="shared" si="63"/>
        <v>7BC0</v>
      </c>
    </row>
    <row r="250" spans="16:18">
      <c r="P250">
        <v>240</v>
      </c>
      <c r="Q250">
        <f t="shared" si="64"/>
        <v>31744</v>
      </c>
      <c r="R250" t="str">
        <f t="shared" si="63"/>
        <v>7C00</v>
      </c>
    </row>
    <row r="251" spans="16:18">
      <c r="P251">
        <v>241</v>
      </c>
      <c r="Q251">
        <f t="shared" si="64"/>
        <v>31808</v>
      </c>
      <c r="R251" t="str">
        <f t="shared" si="63"/>
        <v>7C40</v>
      </c>
    </row>
    <row r="252" spans="16:18">
      <c r="P252">
        <v>242</v>
      </c>
      <c r="Q252">
        <f t="shared" si="64"/>
        <v>31872</v>
      </c>
      <c r="R252" t="str">
        <f t="shared" si="63"/>
        <v>7C80</v>
      </c>
    </row>
    <row r="253" spans="16:18">
      <c r="P253">
        <v>243</v>
      </c>
      <c r="Q253">
        <f t="shared" si="64"/>
        <v>31936</v>
      </c>
      <c r="R253" t="str">
        <f t="shared" si="63"/>
        <v>7CC0</v>
      </c>
    </row>
    <row r="254" spans="16:18">
      <c r="P254">
        <v>244</v>
      </c>
      <c r="Q254">
        <f t="shared" si="64"/>
        <v>32000</v>
      </c>
      <c r="R254" t="str">
        <f t="shared" si="63"/>
        <v>7D00</v>
      </c>
    </row>
    <row r="255" spans="16:18">
      <c r="P255">
        <v>245</v>
      </c>
      <c r="Q255">
        <f t="shared" si="64"/>
        <v>32064</v>
      </c>
      <c r="R255" t="str">
        <f t="shared" si="63"/>
        <v>7D40</v>
      </c>
    </row>
    <row r="256" spans="16:18">
      <c r="P256">
        <v>246</v>
      </c>
      <c r="Q256">
        <f t="shared" si="64"/>
        <v>32128</v>
      </c>
      <c r="R256" t="str">
        <f t="shared" si="63"/>
        <v>7D80</v>
      </c>
    </row>
    <row r="257" spans="16:18">
      <c r="P257">
        <v>247</v>
      </c>
      <c r="Q257">
        <f t="shared" si="64"/>
        <v>32192</v>
      </c>
      <c r="R257" t="str">
        <f t="shared" si="63"/>
        <v>7DC0</v>
      </c>
    </row>
    <row r="258" spans="16:18">
      <c r="P258">
        <v>248</v>
      </c>
      <c r="Q258">
        <f t="shared" si="64"/>
        <v>32256</v>
      </c>
      <c r="R258" t="str">
        <f t="shared" si="63"/>
        <v>7E00</v>
      </c>
    </row>
    <row r="259" spans="16:18">
      <c r="P259">
        <v>249</v>
      </c>
      <c r="Q259">
        <f t="shared" si="64"/>
        <v>32320</v>
      </c>
      <c r="R259" t="str">
        <f t="shared" si="63"/>
        <v>7E40</v>
      </c>
    </row>
    <row r="260" spans="16:18">
      <c r="P260">
        <v>250</v>
      </c>
      <c r="Q260">
        <f t="shared" si="64"/>
        <v>32384</v>
      </c>
      <c r="R260" t="str">
        <f t="shared" si="63"/>
        <v>7E80</v>
      </c>
    </row>
    <row r="261" spans="16:18">
      <c r="P261">
        <v>251</v>
      </c>
      <c r="Q261">
        <f t="shared" si="64"/>
        <v>32448</v>
      </c>
      <c r="R261" t="str">
        <f t="shared" si="63"/>
        <v>7EC0</v>
      </c>
    </row>
    <row r="262" spans="16:18">
      <c r="P262">
        <v>252</v>
      </c>
      <c r="Q262">
        <f t="shared" si="64"/>
        <v>32512</v>
      </c>
      <c r="R262" t="str">
        <f t="shared" si="63"/>
        <v>7F00</v>
      </c>
    </row>
    <row r="263" spans="16:18">
      <c r="P263">
        <v>253</v>
      </c>
      <c r="Q263">
        <f t="shared" si="64"/>
        <v>32576</v>
      </c>
      <c r="R263" t="str">
        <f t="shared" si="63"/>
        <v>7F40</v>
      </c>
    </row>
    <row r="264" spans="16:18">
      <c r="P264">
        <v>254</v>
      </c>
      <c r="Q264">
        <f t="shared" si="64"/>
        <v>32640</v>
      </c>
      <c r="R264" t="str">
        <f t="shared" si="63"/>
        <v>7F80</v>
      </c>
    </row>
    <row r="265" spans="16:18">
      <c r="P265">
        <v>255</v>
      </c>
      <c r="Q265">
        <f t="shared" si="64"/>
        <v>32704</v>
      </c>
      <c r="R265" t="str">
        <f t="shared" si="63"/>
        <v>7FC0</v>
      </c>
    </row>
    <row r="266" spans="16:18">
      <c r="P266">
        <v>256</v>
      </c>
      <c r="Q266">
        <f t="shared" si="64"/>
        <v>32768</v>
      </c>
      <c r="R266" t="str">
        <f t="shared" si="63"/>
        <v>8000</v>
      </c>
    </row>
    <row r="267" spans="16:18">
      <c r="P267">
        <v>257</v>
      </c>
      <c r="Q267">
        <f t="shared" si="64"/>
        <v>32832</v>
      </c>
      <c r="R267" t="str">
        <f t="shared" si="63"/>
        <v>8040</v>
      </c>
    </row>
    <row r="268" spans="16:18">
      <c r="P268">
        <v>258</v>
      </c>
      <c r="Q268">
        <f t="shared" si="64"/>
        <v>32896</v>
      </c>
      <c r="R268" t="str">
        <f t="shared" ref="R268:R331" si="65">DEC2HEX(Q268,4)</f>
        <v>8080</v>
      </c>
    </row>
    <row r="269" spans="16:18">
      <c r="P269">
        <v>259</v>
      </c>
      <c r="Q269">
        <f t="shared" si="64"/>
        <v>32960</v>
      </c>
      <c r="R269" t="str">
        <f t="shared" si="65"/>
        <v>80C0</v>
      </c>
    </row>
    <row r="270" spans="16:18">
      <c r="P270">
        <v>260</v>
      </c>
      <c r="Q270">
        <f t="shared" si="64"/>
        <v>33024</v>
      </c>
      <c r="R270" t="str">
        <f t="shared" si="65"/>
        <v>8100</v>
      </c>
    </row>
    <row r="271" spans="16:18">
      <c r="P271">
        <v>261</v>
      </c>
      <c r="Q271">
        <f t="shared" si="64"/>
        <v>33088</v>
      </c>
      <c r="R271" t="str">
        <f t="shared" si="65"/>
        <v>8140</v>
      </c>
    </row>
    <row r="272" spans="16:18">
      <c r="P272">
        <v>262</v>
      </c>
      <c r="Q272">
        <f t="shared" si="64"/>
        <v>33152</v>
      </c>
      <c r="R272" t="str">
        <f t="shared" si="65"/>
        <v>8180</v>
      </c>
    </row>
    <row r="273" spans="16:18">
      <c r="P273">
        <v>263</v>
      </c>
      <c r="Q273">
        <f t="shared" si="64"/>
        <v>33216</v>
      </c>
      <c r="R273" t="str">
        <f t="shared" si="65"/>
        <v>81C0</v>
      </c>
    </row>
    <row r="274" spans="16:18">
      <c r="P274">
        <v>264</v>
      </c>
      <c r="Q274">
        <f t="shared" si="64"/>
        <v>33280</v>
      </c>
      <c r="R274" t="str">
        <f t="shared" si="65"/>
        <v>8200</v>
      </c>
    </row>
    <row r="275" spans="16:18">
      <c r="P275">
        <v>265</v>
      </c>
      <c r="Q275">
        <f t="shared" si="64"/>
        <v>33344</v>
      </c>
      <c r="R275" t="str">
        <f t="shared" si="65"/>
        <v>8240</v>
      </c>
    </row>
    <row r="276" spans="16:18">
      <c r="P276">
        <v>266</v>
      </c>
      <c r="Q276">
        <f t="shared" si="64"/>
        <v>33408</v>
      </c>
      <c r="R276" t="str">
        <f t="shared" si="65"/>
        <v>8280</v>
      </c>
    </row>
    <row r="277" spans="16:18">
      <c r="P277">
        <v>267</v>
      </c>
      <c r="Q277">
        <f t="shared" si="64"/>
        <v>33472</v>
      </c>
      <c r="R277" t="str">
        <f t="shared" si="65"/>
        <v>82C0</v>
      </c>
    </row>
    <row r="278" spans="16:18">
      <c r="P278">
        <v>268</v>
      </c>
      <c r="Q278">
        <f t="shared" si="64"/>
        <v>33536</v>
      </c>
      <c r="R278" t="str">
        <f t="shared" si="65"/>
        <v>8300</v>
      </c>
    </row>
    <row r="279" spans="16:18">
      <c r="P279">
        <v>269</v>
      </c>
      <c r="Q279">
        <f t="shared" si="64"/>
        <v>33600</v>
      </c>
      <c r="R279" t="str">
        <f t="shared" si="65"/>
        <v>8340</v>
      </c>
    </row>
    <row r="280" spans="16:18">
      <c r="P280">
        <v>270</v>
      </c>
      <c r="Q280">
        <f t="shared" si="64"/>
        <v>33664</v>
      </c>
      <c r="R280" t="str">
        <f t="shared" si="65"/>
        <v>8380</v>
      </c>
    </row>
    <row r="281" spans="16:18">
      <c r="P281">
        <v>271</v>
      </c>
      <c r="Q281">
        <f t="shared" si="64"/>
        <v>33728</v>
      </c>
      <c r="R281" t="str">
        <f t="shared" si="65"/>
        <v>83C0</v>
      </c>
    </row>
    <row r="282" spans="16:18">
      <c r="P282">
        <v>272</v>
      </c>
      <c r="Q282">
        <f t="shared" si="64"/>
        <v>33792</v>
      </c>
      <c r="R282" t="str">
        <f t="shared" si="65"/>
        <v>8400</v>
      </c>
    </row>
    <row r="283" spans="16:18">
      <c r="P283">
        <v>273</v>
      </c>
      <c r="Q283">
        <f t="shared" si="64"/>
        <v>33856</v>
      </c>
      <c r="R283" t="str">
        <f t="shared" si="65"/>
        <v>8440</v>
      </c>
    </row>
    <row r="284" spans="16:18">
      <c r="P284">
        <v>274</v>
      </c>
      <c r="Q284">
        <f t="shared" si="64"/>
        <v>33920</v>
      </c>
      <c r="R284" t="str">
        <f t="shared" si="65"/>
        <v>8480</v>
      </c>
    </row>
    <row r="285" spans="16:18">
      <c r="P285">
        <v>275</v>
      </c>
      <c r="Q285">
        <f t="shared" si="64"/>
        <v>33984</v>
      </c>
      <c r="R285" t="str">
        <f t="shared" si="65"/>
        <v>84C0</v>
      </c>
    </row>
    <row r="286" spans="16:18">
      <c r="P286">
        <v>276</v>
      </c>
      <c r="Q286">
        <f t="shared" si="64"/>
        <v>34048</v>
      </c>
      <c r="R286" t="str">
        <f t="shared" si="65"/>
        <v>8500</v>
      </c>
    </row>
    <row r="287" spans="16:18">
      <c r="P287">
        <v>277</v>
      </c>
      <c r="Q287">
        <f t="shared" si="64"/>
        <v>34112</v>
      </c>
      <c r="R287" t="str">
        <f t="shared" si="65"/>
        <v>8540</v>
      </c>
    </row>
    <row r="288" spans="16:18">
      <c r="P288">
        <v>278</v>
      </c>
      <c r="Q288">
        <f t="shared" si="64"/>
        <v>34176</v>
      </c>
      <c r="R288" t="str">
        <f t="shared" si="65"/>
        <v>8580</v>
      </c>
    </row>
    <row r="289" spans="16:18">
      <c r="P289">
        <v>279</v>
      </c>
      <c r="Q289">
        <f t="shared" si="64"/>
        <v>34240</v>
      </c>
      <c r="R289" t="str">
        <f t="shared" si="65"/>
        <v>85C0</v>
      </c>
    </row>
    <row r="290" spans="16:18">
      <c r="P290">
        <v>280</v>
      </c>
      <c r="Q290">
        <f t="shared" si="64"/>
        <v>34304</v>
      </c>
      <c r="R290" t="str">
        <f t="shared" si="65"/>
        <v>8600</v>
      </c>
    </row>
    <row r="291" spans="16:18">
      <c r="P291">
        <v>281</v>
      </c>
      <c r="Q291">
        <f t="shared" si="64"/>
        <v>34368</v>
      </c>
      <c r="R291" t="str">
        <f t="shared" si="65"/>
        <v>8640</v>
      </c>
    </row>
    <row r="292" spans="16:18">
      <c r="P292">
        <v>282</v>
      </c>
      <c r="Q292">
        <f t="shared" si="64"/>
        <v>34432</v>
      </c>
      <c r="R292" t="str">
        <f t="shared" si="65"/>
        <v>8680</v>
      </c>
    </row>
    <row r="293" spans="16:18">
      <c r="P293">
        <v>283</v>
      </c>
      <c r="Q293">
        <f t="shared" si="64"/>
        <v>34496</v>
      </c>
      <c r="R293" t="str">
        <f t="shared" si="65"/>
        <v>86C0</v>
      </c>
    </row>
    <row r="294" spans="16:18">
      <c r="P294">
        <v>284</v>
      </c>
      <c r="Q294">
        <f t="shared" si="64"/>
        <v>34560</v>
      </c>
      <c r="R294" t="str">
        <f t="shared" si="65"/>
        <v>8700</v>
      </c>
    </row>
    <row r="295" spans="16:18">
      <c r="P295">
        <v>285</v>
      </c>
      <c r="Q295">
        <f t="shared" si="64"/>
        <v>34624</v>
      </c>
      <c r="R295" t="str">
        <f t="shared" si="65"/>
        <v>8740</v>
      </c>
    </row>
    <row r="296" spans="16:18">
      <c r="P296">
        <v>286</v>
      </c>
      <c r="Q296">
        <f t="shared" si="64"/>
        <v>34688</v>
      </c>
      <c r="R296" t="str">
        <f t="shared" si="65"/>
        <v>8780</v>
      </c>
    </row>
    <row r="297" spans="16:18">
      <c r="P297">
        <v>287</v>
      </c>
      <c r="Q297">
        <f t="shared" ref="Q297:Q360" si="66">Q296+64</f>
        <v>34752</v>
      </c>
      <c r="R297" t="str">
        <f t="shared" si="65"/>
        <v>87C0</v>
      </c>
    </row>
    <row r="298" spans="16:18">
      <c r="P298">
        <v>288</v>
      </c>
      <c r="Q298">
        <f t="shared" si="66"/>
        <v>34816</v>
      </c>
      <c r="R298" t="str">
        <f t="shared" si="65"/>
        <v>8800</v>
      </c>
    </row>
    <row r="299" spans="16:18">
      <c r="P299">
        <v>289</v>
      </c>
      <c r="Q299">
        <f t="shared" si="66"/>
        <v>34880</v>
      </c>
      <c r="R299" t="str">
        <f t="shared" si="65"/>
        <v>8840</v>
      </c>
    </row>
    <row r="300" spans="16:18">
      <c r="P300">
        <v>290</v>
      </c>
      <c r="Q300">
        <f t="shared" si="66"/>
        <v>34944</v>
      </c>
      <c r="R300" t="str">
        <f t="shared" si="65"/>
        <v>8880</v>
      </c>
    </row>
    <row r="301" spans="16:18">
      <c r="P301">
        <v>291</v>
      </c>
      <c r="Q301">
        <f t="shared" si="66"/>
        <v>35008</v>
      </c>
      <c r="R301" t="str">
        <f t="shared" si="65"/>
        <v>88C0</v>
      </c>
    </row>
    <row r="302" spans="16:18">
      <c r="P302">
        <v>292</v>
      </c>
      <c r="Q302">
        <f t="shared" si="66"/>
        <v>35072</v>
      </c>
      <c r="R302" t="str">
        <f t="shared" si="65"/>
        <v>8900</v>
      </c>
    </row>
    <row r="303" spans="16:18">
      <c r="P303">
        <v>293</v>
      </c>
      <c r="Q303">
        <f t="shared" si="66"/>
        <v>35136</v>
      </c>
      <c r="R303" t="str">
        <f t="shared" si="65"/>
        <v>8940</v>
      </c>
    </row>
    <row r="304" spans="16:18">
      <c r="P304">
        <v>294</v>
      </c>
      <c r="Q304">
        <f t="shared" si="66"/>
        <v>35200</v>
      </c>
      <c r="R304" t="str">
        <f t="shared" si="65"/>
        <v>8980</v>
      </c>
    </row>
    <row r="305" spans="16:18">
      <c r="P305">
        <v>295</v>
      </c>
      <c r="Q305">
        <f t="shared" si="66"/>
        <v>35264</v>
      </c>
      <c r="R305" t="str">
        <f t="shared" si="65"/>
        <v>89C0</v>
      </c>
    </row>
    <row r="306" spans="16:18">
      <c r="P306">
        <v>296</v>
      </c>
      <c r="Q306">
        <f t="shared" si="66"/>
        <v>35328</v>
      </c>
      <c r="R306" t="str">
        <f t="shared" si="65"/>
        <v>8A00</v>
      </c>
    </row>
    <row r="307" spans="16:18">
      <c r="P307">
        <v>297</v>
      </c>
      <c r="Q307">
        <f t="shared" si="66"/>
        <v>35392</v>
      </c>
      <c r="R307" t="str">
        <f t="shared" si="65"/>
        <v>8A40</v>
      </c>
    </row>
    <row r="308" spans="16:18">
      <c r="P308">
        <v>298</v>
      </c>
      <c r="Q308">
        <f t="shared" si="66"/>
        <v>35456</v>
      </c>
      <c r="R308" t="str">
        <f t="shared" si="65"/>
        <v>8A80</v>
      </c>
    </row>
    <row r="309" spans="16:18">
      <c r="P309">
        <v>299</v>
      </c>
      <c r="Q309">
        <f t="shared" si="66"/>
        <v>35520</v>
      </c>
      <c r="R309" t="str">
        <f t="shared" si="65"/>
        <v>8AC0</v>
      </c>
    </row>
    <row r="310" spans="16:18">
      <c r="P310">
        <v>300</v>
      </c>
      <c r="Q310">
        <f t="shared" si="66"/>
        <v>35584</v>
      </c>
      <c r="R310" t="str">
        <f t="shared" si="65"/>
        <v>8B00</v>
      </c>
    </row>
    <row r="311" spans="16:18">
      <c r="P311">
        <v>301</v>
      </c>
      <c r="Q311">
        <f t="shared" si="66"/>
        <v>35648</v>
      </c>
      <c r="R311" t="str">
        <f t="shared" si="65"/>
        <v>8B40</v>
      </c>
    </row>
    <row r="312" spans="16:18">
      <c r="P312">
        <v>302</v>
      </c>
      <c r="Q312">
        <f t="shared" si="66"/>
        <v>35712</v>
      </c>
      <c r="R312" t="str">
        <f t="shared" si="65"/>
        <v>8B80</v>
      </c>
    </row>
    <row r="313" spans="16:18">
      <c r="P313">
        <v>303</v>
      </c>
      <c r="Q313">
        <f t="shared" si="66"/>
        <v>35776</v>
      </c>
      <c r="R313" t="str">
        <f t="shared" si="65"/>
        <v>8BC0</v>
      </c>
    </row>
    <row r="314" spans="16:18">
      <c r="P314">
        <v>304</v>
      </c>
      <c r="Q314">
        <f t="shared" si="66"/>
        <v>35840</v>
      </c>
      <c r="R314" t="str">
        <f t="shared" si="65"/>
        <v>8C00</v>
      </c>
    </row>
    <row r="315" spans="16:18">
      <c r="P315">
        <v>305</v>
      </c>
      <c r="Q315">
        <f t="shared" si="66"/>
        <v>35904</v>
      </c>
      <c r="R315" t="str">
        <f t="shared" si="65"/>
        <v>8C40</v>
      </c>
    </row>
    <row r="316" spans="16:18">
      <c r="P316">
        <v>306</v>
      </c>
      <c r="Q316">
        <f t="shared" si="66"/>
        <v>35968</v>
      </c>
      <c r="R316" t="str">
        <f t="shared" si="65"/>
        <v>8C80</v>
      </c>
    </row>
    <row r="317" spans="16:18">
      <c r="P317">
        <v>307</v>
      </c>
      <c r="Q317">
        <f t="shared" si="66"/>
        <v>36032</v>
      </c>
      <c r="R317" t="str">
        <f t="shared" si="65"/>
        <v>8CC0</v>
      </c>
    </row>
    <row r="318" spans="16:18">
      <c r="P318">
        <v>308</v>
      </c>
      <c r="Q318">
        <f t="shared" si="66"/>
        <v>36096</v>
      </c>
      <c r="R318" t="str">
        <f t="shared" si="65"/>
        <v>8D00</v>
      </c>
    </row>
    <row r="319" spans="16:18">
      <c r="P319">
        <v>309</v>
      </c>
      <c r="Q319">
        <f t="shared" si="66"/>
        <v>36160</v>
      </c>
      <c r="R319" t="str">
        <f t="shared" si="65"/>
        <v>8D40</v>
      </c>
    </row>
    <row r="320" spans="16:18">
      <c r="P320">
        <v>310</v>
      </c>
      <c r="Q320">
        <f t="shared" si="66"/>
        <v>36224</v>
      </c>
      <c r="R320" t="str">
        <f t="shared" si="65"/>
        <v>8D80</v>
      </c>
    </row>
    <row r="321" spans="16:18">
      <c r="P321">
        <v>311</v>
      </c>
      <c r="Q321">
        <f t="shared" si="66"/>
        <v>36288</v>
      </c>
      <c r="R321" t="str">
        <f t="shared" si="65"/>
        <v>8DC0</v>
      </c>
    </row>
    <row r="322" spans="16:18">
      <c r="P322">
        <v>312</v>
      </c>
      <c r="Q322">
        <f t="shared" si="66"/>
        <v>36352</v>
      </c>
      <c r="R322" t="str">
        <f t="shared" si="65"/>
        <v>8E00</v>
      </c>
    </row>
    <row r="323" spans="16:18">
      <c r="P323">
        <v>313</v>
      </c>
      <c r="Q323">
        <f t="shared" si="66"/>
        <v>36416</v>
      </c>
      <c r="R323" t="str">
        <f t="shared" si="65"/>
        <v>8E40</v>
      </c>
    </row>
    <row r="324" spans="16:18">
      <c r="P324">
        <v>314</v>
      </c>
      <c r="Q324">
        <f t="shared" si="66"/>
        <v>36480</v>
      </c>
      <c r="R324" t="str">
        <f t="shared" si="65"/>
        <v>8E80</v>
      </c>
    </row>
    <row r="325" spans="16:18">
      <c r="P325">
        <v>315</v>
      </c>
      <c r="Q325">
        <f t="shared" si="66"/>
        <v>36544</v>
      </c>
      <c r="R325" t="str">
        <f t="shared" si="65"/>
        <v>8EC0</v>
      </c>
    </row>
    <row r="326" spans="16:18">
      <c r="P326">
        <v>316</v>
      </c>
      <c r="Q326">
        <f t="shared" si="66"/>
        <v>36608</v>
      </c>
      <c r="R326" t="str">
        <f t="shared" si="65"/>
        <v>8F00</v>
      </c>
    </row>
    <row r="327" spans="16:18">
      <c r="P327">
        <v>317</v>
      </c>
      <c r="Q327">
        <f t="shared" si="66"/>
        <v>36672</v>
      </c>
      <c r="R327" t="str">
        <f t="shared" si="65"/>
        <v>8F40</v>
      </c>
    </row>
    <row r="328" spans="16:18">
      <c r="P328">
        <v>318</v>
      </c>
      <c r="Q328">
        <f t="shared" si="66"/>
        <v>36736</v>
      </c>
      <c r="R328" t="str">
        <f t="shared" si="65"/>
        <v>8F80</v>
      </c>
    </row>
    <row r="329" spans="16:18">
      <c r="P329">
        <v>319</v>
      </c>
      <c r="Q329">
        <f t="shared" si="66"/>
        <v>36800</v>
      </c>
      <c r="R329" t="str">
        <f t="shared" si="65"/>
        <v>8FC0</v>
      </c>
    </row>
    <row r="330" spans="16:18">
      <c r="P330">
        <v>320</v>
      </c>
      <c r="Q330">
        <f t="shared" si="66"/>
        <v>36864</v>
      </c>
      <c r="R330" t="str">
        <f t="shared" si="65"/>
        <v>9000</v>
      </c>
    </row>
    <row r="331" spans="16:18">
      <c r="P331">
        <v>321</v>
      </c>
      <c r="Q331">
        <f t="shared" si="66"/>
        <v>36928</v>
      </c>
      <c r="R331" t="str">
        <f t="shared" si="65"/>
        <v>9040</v>
      </c>
    </row>
    <row r="332" spans="16:18">
      <c r="P332">
        <v>322</v>
      </c>
      <c r="Q332">
        <f t="shared" si="66"/>
        <v>36992</v>
      </c>
      <c r="R332" t="str">
        <f t="shared" ref="R332:R393" si="67">DEC2HEX(Q332,4)</f>
        <v>9080</v>
      </c>
    </row>
    <row r="333" spans="16:18">
      <c r="P333">
        <v>323</v>
      </c>
      <c r="Q333">
        <f t="shared" si="66"/>
        <v>37056</v>
      </c>
      <c r="R333" t="str">
        <f t="shared" si="67"/>
        <v>90C0</v>
      </c>
    </row>
    <row r="334" spans="16:18">
      <c r="P334">
        <v>324</v>
      </c>
      <c r="Q334">
        <f t="shared" si="66"/>
        <v>37120</v>
      </c>
      <c r="R334" t="str">
        <f t="shared" si="67"/>
        <v>9100</v>
      </c>
    </row>
    <row r="335" spans="16:18">
      <c r="P335">
        <v>325</v>
      </c>
      <c r="Q335">
        <f t="shared" si="66"/>
        <v>37184</v>
      </c>
      <c r="R335" t="str">
        <f t="shared" si="67"/>
        <v>9140</v>
      </c>
    </row>
    <row r="336" spans="16:18">
      <c r="P336">
        <v>326</v>
      </c>
      <c r="Q336">
        <f t="shared" si="66"/>
        <v>37248</v>
      </c>
      <c r="R336" t="str">
        <f t="shared" si="67"/>
        <v>9180</v>
      </c>
    </row>
    <row r="337" spans="16:18">
      <c r="P337">
        <v>327</v>
      </c>
      <c r="Q337">
        <f t="shared" si="66"/>
        <v>37312</v>
      </c>
      <c r="R337" t="str">
        <f t="shared" si="67"/>
        <v>91C0</v>
      </c>
    </row>
    <row r="338" spans="16:18">
      <c r="P338">
        <v>328</v>
      </c>
      <c r="Q338">
        <f t="shared" si="66"/>
        <v>37376</v>
      </c>
      <c r="R338" t="str">
        <f t="shared" si="67"/>
        <v>9200</v>
      </c>
    </row>
    <row r="339" spans="16:18">
      <c r="P339">
        <v>329</v>
      </c>
      <c r="Q339">
        <f t="shared" si="66"/>
        <v>37440</v>
      </c>
      <c r="R339" t="str">
        <f t="shared" si="67"/>
        <v>9240</v>
      </c>
    </row>
    <row r="340" spans="16:18">
      <c r="P340">
        <v>330</v>
      </c>
      <c r="Q340">
        <f t="shared" si="66"/>
        <v>37504</v>
      </c>
      <c r="R340" t="str">
        <f t="shared" si="67"/>
        <v>9280</v>
      </c>
    </row>
    <row r="341" spans="16:18">
      <c r="P341">
        <v>331</v>
      </c>
      <c r="Q341">
        <f t="shared" si="66"/>
        <v>37568</v>
      </c>
      <c r="R341" t="str">
        <f t="shared" si="67"/>
        <v>92C0</v>
      </c>
    </row>
    <row r="342" spans="16:18">
      <c r="P342">
        <v>332</v>
      </c>
      <c r="Q342">
        <f t="shared" si="66"/>
        <v>37632</v>
      </c>
      <c r="R342" t="str">
        <f t="shared" si="67"/>
        <v>9300</v>
      </c>
    </row>
    <row r="343" spans="16:18">
      <c r="P343">
        <v>333</v>
      </c>
      <c r="Q343">
        <f t="shared" si="66"/>
        <v>37696</v>
      </c>
      <c r="R343" t="str">
        <f t="shared" si="67"/>
        <v>9340</v>
      </c>
    </row>
    <row r="344" spans="16:18">
      <c r="P344">
        <v>334</v>
      </c>
      <c r="Q344">
        <f t="shared" si="66"/>
        <v>37760</v>
      </c>
      <c r="R344" t="str">
        <f t="shared" si="67"/>
        <v>9380</v>
      </c>
    </row>
    <row r="345" spans="16:18">
      <c r="P345">
        <v>335</v>
      </c>
      <c r="Q345">
        <f t="shared" si="66"/>
        <v>37824</v>
      </c>
      <c r="R345" t="str">
        <f t="shared" si="67"/>
        <v>93C0</v>
      </c>
    </row>
    <row r="346" spans="16:18">
      <c r="P346">
        <v>336</v>
      </c>
      <c r="Q346">
        <f t="shared" si="66"/>
        <v>37888</v>
      </c>
      <c r="R346" t="str">
        <f t="shared" si="67"/>
        <v>9400</v>
      </c>
    </row>
    <row r="347" spans="16:18">
      <c r="P347">
        <v>337</v>
      </c>
      <c r="Q347">
        <f t="shared" si="66"/>
        <v>37952</v>
      </c>
      <c r="R347" t="str">
        <f t="shared" si="67"/>
        <v>9440</v>
      </c>
    </row>
    <row r="348" spans="16:18">
      <c r="P348">
        <v>338</v>
      </c>
      <c r="Q348">
        <f t="shared" si="66"/>
        <v>38016</v>
      </c>
      <c r="R348" t="str">
        <f t="shared" si="67"/>
        <v>9480</v>
      </c>
    </row>
    <row r="349" spans="16:18">
      <c r="P349">
        <v>339</v>
      </c>
      <c r="Q349">
        <f t="shared" si="66"/>
        <v>38080</v>
      </c>
      <c r="R349" t="str">
        <f t="shared" si="67"/>
        <v>94C0</v>
      </c>
    </row>
    <row r="350" spans="16:18">
      <c r="P350">
        <v>340</v>
      </c>
      <c r="Q350">
        <f t="shared" si="66"/>
        <v>38144</v>
      </c>
      <c r="R350" t="str">
        <f t="shared" si="67"/>
        <v>9500</v>
      </c>
    </row>
    <row r="351" spans="16:18">
      <c r="P351">
        <v>341</v>
      </c>
      <c r="Q351">
        <f t="shared" si="66"/>
        <v>38208</v>
      </c>
      <c r="R351" t="str">
        <f t="shared" si="67"/>
        <v>9540</v>
      </c>
    </row>
    <row r="352" spans="16:18">
      <c r="P352">
        <v>342</v>
      </c>
      <c r="Q352">
        <f t="shared" si="66"/>
        <v>38272</v>
      </c>
      <c r="R352" t="str">
        <f t="shared" si="67"/>
        <v>9580</v>
      </c>
    </row>
    <row r="353" spans="16:18">
      <c r="P353">
        <v>343</v>
      </c>
      <c r="Q353">
        <f t="shared" si="66"/>
        <v>38336</v>
      </c>
      <c r="R353" t="str">
        <f t="shared" si="67"/>
        <v>95C0</v>
      </c>
    </row>
    <row r="354" spans="16:18">
      <c r="P354">
        <v>344</v>
      </c>
      <c r="Q354">
        <f t="shared" si="66"/>
        <v>38400</v>
      </c>
      <c r="R354" t="str">
        <f t="shared" si="67"/>
        <v>9600</v>
      </c>
    </row>
    <row r="355" spans="16:18">
      <c r="P355">
        <v>345</v>
      </c>
      <c r="Q355">
        <f t="shared" si="66"/>
        <v>38464</v>
      </c>
      <c r="R355" t="str">
        <f t="shared" si="67"/>
        <v>9640</v>
      </c>
    </row>
    <row r="356" spans="16:18">
      <c r="P356">
        <v>346</v>
      </c>
      <c r="Q356">
        <f t="shared" si="66"/>
        <v>38528</v>
      </c>
      <c r="R356" t="str">
        <f t="shared" si="67"/>
        <v>9680</v>
      </c>
    </row>
    <row r="357" spans="16:18">
      <c r="P357">
        <v>347</v>
      </c>
      <c r="Q357">
        <f t="shared" si="66"/>
        <v>38592</v>
      </c>
      <c r="R357" t="str">
        <f t="shared" si="67"/>
        <v>96C0</v>
      </c>
    </row>
    <row r="358" spans="16:18">
      <c r="P358">
        <v>348</v>
      </c>
      <c r="Q358">
        <f t="shared" si="66"/>
        <v>38656</v>
      </c>
      <c r="R358" t="str">
        <f t="shared" si="67"/>
        <v>9700</v>
      </c>
    </row>
    <row r="359" spans="16:18">
      <c r="P359">
        <v>349</v>
      </c>
      <c r="Q359">
        <f t="shared" si="66"/>
        <v>38720</v>
      </c>
      <c r="R359" t="str">
        <f t="shared" si="67"/>
        <v>9740</v>
      </c>
    </row>
    <row r="360" spans="16:18">
      <c r="P360">
        <v>350</v>
      </c>
      <c r="Q360">
        <f t="shared" si="66"/>
        <v>38784</v>
      </c>
      <c r="R360" t="str">
        <f t="shared" si="67"/>
        <v>9780</v>
      </c>
    </row>
    <row r="361" spans="16:18">
      <c r="P361">
        <v>351</v>
      </c>
      <c r="Q361">
        <f t="shared" ref="Q361:Q393" si="68">Q360+64</f>
        <v>38848</v>
      </c>
      <c r="R361" t="str">
        <f t="shared" si="67"/>
        <v>97C0</v>
      </c>
    </row>
    <row r="362" spans="16:18">
      <c r="P362">
        <v>352</v>
      </c>
      <c r="Q362">
        <f t="shared" si="68"/>
        <v>38912</v>
      </c>
      <c r="R362" t="str">
        <f t="shared" si="67"/>
        <v>9800</v>
      </c>
    </row>
    <row r="363" spans="16:18">
      <c r="P363">
        <v>353</v>
      </c>
      <c r="Q363">
        <f t="shared" si="68"/>
        <v>38976</v>
      </c>
      <c r="R363" t="str">
        <f t="shared" si="67"/>
        <v>9840</v>
      </c>
    </row>
    <row r="364" spans="16:18">
      <c r="P364">
        <v>354</v>
      </c>
      <c r="Q364">
        <f t="shared" si="68"/>
        <v>39040</v>
      </c>
      <c r="R364" t="str">
        <f t="shared" si="67"/>
        <v>9880</v>
      </c>
    </row>
    <row r="365" spans="16:18">
      <c r="P365">
        <v>355</v>
      </c>
      <c r="Q365">
        <f t="shared" si="68"/>
        <v>39104</v>
      </c>
      <c r="R365" t="str">
        <f t="shared" si="67"/>
        <v>98C0</v>
      </c>
    </row>
    <row r="366" spans="16:18">
      <c r="P366">
        <v>356</v>
      </c>
      <c r="Q366">
        <f t="shared" si="68"/>
        <v>39168</v>
      </c>
      <c r="R366" t="str">
        <f t="shared" si="67"/>
        <v>9900</v>
      </c>
    </row>
    <row r="367" spans="16:18">
      <c r="P367">
        <v>357</v>
      </c>
      <c r="Q367">
        <f t="shared" si="68"/>
        <v>39232</v>
      </c>
      <c r="R367" t="str">
        <f t="shared" si="67"/>
        <v>9940</v>
      </c>
    </row>
    <row r="368" spans="16:18">
      <c r="P368">
        <v>358</v>
      </c>
      <c r="Q368">
        <f t="shared" si="68"/>
        <v>39296</v>
      </c>
      <c r="R368" t="str">
        <f t="shared" si="67"/>
        <v>9980</v>
      </c>
    </row>
    <row r="369" spans="16:18">
      <c r="P369">
        <v>359</v>
      </c>
      <c r="Q369">
        <f t="shared" si="68"/>
        <v>39360</v>
      </c>
      <c r="R369" t="str">
        <f t="shared" si="67"/>
        <v>99C0</v>
      </c>
    </row>
    <row r="370" spans="16:18">
      <c r="P370">
        <v>360</v>
      </c>
      <c r="Q370">
        <f t="shared" si="68"/>
        <v>39424</v>
      </c>
      <c r="R370" t="str">
        <f t="shared" si="67"/>
        <v>9A00</v>
      </c>
    </row>
    <row r="371" spans="16:18">
      <c r="P371">
        <v>361</v>
      </c>
      <c r="Q371">
        <f t="shared" si="68"/>
        <v>39488</v>
      </c>
      <c r="R371" t="str">
        <f t="shared" si="67"/>
        <v>9A40</v>
      </c>
    </row>
    <row r="372" spans="16:18">
      <c r="P372">
        <v>362</v>
      </c>
      <c r="Q372">
        <f t="shared" si="68"/>
        <v>39552</v>
      </c>
      <c r="R372" t="str">
        <f t="shared" si="67"/>
        <v>9A80</v>
      </c>
    </row>
    <row r="373" spans="16:18">
      <c r="P373">
        <v>363</v>
      </c>
      <c r="Q373">
        <f t="shared" si="68"/>
        <v>39616</v>
      </c>
      <c r="R373" t="str">
        <f t="shared" si="67"/>
        <v>9AC0</v>
      </c>
    </row>
    <row r="374" spans="16:18">
      <c r="P374">
        <v>364</v>
      </c>
      <c r="Q374">
        <f t="shared" si="68"/>
        <v>39680</v>
      </c>
      <c r="R374" t="str">
        <f t="shared" si="67"/>
        <v>9B00</v>
      </c>
    </row>
    <row r="375" spans="16:18">
      <c r="P375">
        <v>365</v>
      </c>
      <c r="Q375">
        <f t="shared" si="68"/>
        <v>39744</v>
      </c>
      <c r="R375" t="str">
        <f t="shared" si="67"/>
        <v>9B40</v>
      </c>
    </row>
    <row r="376" spans="16:18">
      <c r="P376">
        <v>366</v>
      </c>
      <c r="Q376">
        <f t="shared" si="68"/>
        <v>39808</v>
      </c>
      <c r="R376" t="str">
        <f t="shared" si="67"/>
        <v>9B80</v>
      </c>
    </row>
    <row r="377" spans="16:18">
      <c r="P377">
        <v>367</v>
      </c>
      <c r="Q377">
        <f t="shared" si="68"/>
        <v>39872</v>
      </c>
      <c r="R377" t="str">
        <f t="shared" si="67"/>
        <v>9BC0</v>
      </c>
    </row>
    <row r="378" spans="16:18">
      <c r="P378">
        <v>368</v>
      </c>
      <c r="Q378">
        <f t="shared" si="68"/>
        <v>39936</v>
      </c>
      <c r="R378" t="str">
        <f t="shared" si="67"/>
        <v>9C00</v>
      </c>
    </row>
    <row r="379" spans="16:18">
      <c r="P379">
        <v>369</v>
      </c>
      <c r="Q379">
        <f t="shared" si="68"/>
        <v>40000</v>
      </c>
      <c r="R379" t="str">
        <f t="shared" si="67"/>
        <v>9C40</v>
      </c>
    </row>
    <row r="380" spans="16:18">
      <c r="P380">
        <v>370</v>
      </c>
      <c r="Q380">
        <f t="shared" si="68"/>
        <v>40064</v>
      </c>
      <c r="R380" t="str">
        <f t="shared" si="67"/>
        <v>9C80</v>
      </c>
    </row>
    <row r="381" spans="16:18">
      <c r="P381">
        <v>371</v>
      </c>
      <c r="Q381">
        <f t="shared" si="68"/>
        <v>40128</v>
      </c>
      <c r="R381" t="str">
        <f t="shared" si="67"/>
        <v>9CC0</v>
      </c>
    </row>
    <row r="382" spans="16:18">
      <c r="P382">
        <v>372</v>
      </c>
      <c r="Q382">
        <f t="shared" si="68"/>
        <v>40192</v>
      </c>
      <c r="R382" t="str">
        <f t="shared" si="67"/>
        <v>9D00</v>
      </c>
    </row>
    <row r="383" spans="16:18">
      <c r="P383">
        <v>373</v>
      </c>
      <c r="Q383">
        <f t="shared" si="68"/>
        <v>40256</v>
      </c>
      <c r="R383" t="str">
        <f t="shared" si="67"/>
        <v>9D40</v>
      </c>
    </row>
    <row r="384" spans="16:18">
      <c r="P384">
        <v>374</v>
      </c>
      <c r="Q384">
        <f t="shared" si="68"/>
        <v>40320</v>
      </c>
      <c r="R384" t="str">
        <f t="shared" si="67"/>
        <v>9D80</v>
      </c>
    </row>
    <row r="385" spans="16:18">
      <c r="P385">
        <v>375</v>
      </c>
      <c r="Q385">
        <f t="shared" si="68"/>
        <v>40384</v>
      </c>
      <c r="R385" t="str">
        <f t="shared" si="67"/>
        <v>9DC0</v>
      </c>
    </row>
    <row r="386" spans="16:18">
      <c r="P386">
        <v>376</v>
      </c>
      <c r="Q386">
        <f t="shared" si="68"/>
        <v>40448</v>
      </c>
      <c r="R386" t="str">
        <f t="shared" si="67"/>
        <v>9E00</v>
      </c>
    </row>
    <row r="387" spans="16:18">
      <c r="P387">
        <v>377</v>
      </c>
      <c r="Q387">
        <f t="shared" si="68"/>
        <v>40512</v>
      </c>
      <c r="R387" t="str">
        <f t="shared" si="67"/>
        <v>9E40</v>
      </c>
    </row>
    <row r="388" spans="16:18">
      <c r="P388">
        <v>378</v>
      </c>
      <c r="Q388">
        <f t="shared" si="68"/>
        <v>40576</v>
      </c>
      <c r="R388" t="str">
        <f t="shared" si="67"/>
        <v>9E80</v>
      </c>
    </row>
    <row r="389" spans="16:18">
      <c r="P389">
        <v>379</v>
      </c>
      <c r="Q389">
        <f t="shared" si="68"/>
        <v>40640</v>
      </c>
      <c r="R389" t="str">
        <f t="shared" si="67"/>
        <v>9EC0</v>
      </c>
    </row>
    <row r="390" spans="16:18">
      <c r="P390">
        <v>380</v>
      </c>
      <c r="Q390">
        <f t="shared" si="68"/>
        <v>40704</v>
      </c>
      <c r="R390" t="str">
        <f t="shared" si="67"/>
        <v>9F00</v>
      </c>
    </row>
    <row r="391" spans="16:18">
      <c r="P391">
        <v>381</v>
      </c>
      <c r="Q391">
        <f t="shared" si="68"/>
        <v>40768</v>
      </c>
      <c r="R391" t="str">
        <f t="shared" si="67"/>
        <v>9F40</v>
      </c>
    </row>
    <row r="392" spans="16:18">
      <c r="P392">
        <v>382</v>
      </c>
      <c r="Q392">
        <f t="shared" si="68"/>
        <v>40832</v>
      </c>
      <c r="R392" t="str">
        <f t="shared" si="67"/>
        <v>9F80</v>
      </c>
    </row>
    <row r="393" spans="16:18">
      <c r="P393">
        <v>383</v>
      </c>
      <c r="Q393">
        <f t="shared" si="68"/>
        <v>40896</v>
      </c>
      <c r="R393" t="str">
        <f t="shared" si="67"/>
        <v>9FC0</v>
      </c>
    </row>
  </sheetData>
  <autoFilter ref="K1:O177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M124"/>
  <sheetViews>
    <sheetView topLeftCell="A82" workbookViewId="0">
      <selection activeCell="B128" sqref="B128"/>
    </sheetView>
  </sheetViews>
  <sheetFormatPr defaultRowHeight="15"/>
  <cols>
    <col min="1" max="1" width="19.28515625" bestFit="1" customWidth="1"/>
    <col min="2" max="2" width="22.5703125" customWidth="1"/>
    <col min="3" max="3" width="6.5703125" style="3" customWidth="1"/>
    <col min="14" max="14" width="9.140625" customWidth="1"/>
    <col min="18" max="18" width="9.140625" customWidth="1"/>
  </cols>
  <sheetData>
    <row r="1" spans="1:39">
      <c r="A1" s="2" t="s">
        <v>14</v>
      </c>
      <c r="B1" t="s">
        <v>15</v>
      </c>
      <c r="N1">
        <v>0</v>
      </c>
      <c r="O1">
        <f>ROUND(N1/4,0)*4</f>
        <v>0</v>
      </c>
      <c r="P1">
        <f>ROUNDDOWN(O1/4,0)-1</f>
        <v>-1</v>
      </c>
      <c r="R1">
        <v>0</v>
      </c>
      <c r="S1">
        <f>ROUNDDOWN((R1+$V$1)/4,0)*4</f>
        <v>0</v>
      </c>
      <c r="T1">
        <f>ROUNDDOWN(S1/4,0)-2</f>
        <v>-2</v>
      </c>
      <c r="V1">
        <v>3</v>
      </c>
      <c r="AK1" t="s">
        <v>8</v>
      </c>
    </row>
    <row r="2" spans="1:39">
      <c r="N2">
        <v>1</v>
      </c>
      <c r="O2">
        <f t="shared" ref="O2" si="0">ROUND(N2/4,0)*4</f>
        <v>0</v>
      </c>
      <c r="P2">
        <f t="shared" ref="P2:P64" si="1">ROUNDDOWN(O2/4,0)-1</f>
        <v>-1</v>
      </c>
      <c r="R2">
        <v>1</v>
      </c>
      <c r="S2">
        <f t="shared" ref="S2:S65" si="2">ROUNDDOWN((R2+$V$1)/4,0)*4</f>
        <v>4</v>
      </c>
      <c r="T2">
        <f t="shared" ref="T2:T64" si="3">ROUNDDOWN(S2/4,0)-2</f>
        <v>-1</v>
      </c>
    </row>
    <row r="3" spans="1:39">
      <c r="A3" s="2" t="s">
        <v>12</v>
      </c>
      <c r="N3">
        <v>2</v>
      </c>
      <c r="O3">
        <f>ROUNDDOWN(N3/4,0)*4</f>
        <v>0</v>
      </c>
      <c r="P3">
        <f t="shared" si="1"/>
        <v>-1</v>
      </c>
      <c r="R3">
        <v>2</v>
      </c>
      <c r="S3">
        <f t="shared" si="2"/>
        <v>4</v>
      </c>
      <c r="T3">
        <f t="shared" si="3"/>
        <v>-1</v>
      </c>
      <c r="AG3" t="s">
        <v>46</v>
      </c>
      <c r="AM3" t="s">
        <v>47</v>
      </c>
    </row>
    <row r="4" spans="1:39">
      <c r="A4" s="2" t="s">
        <v>17</v>
      </c>
      <c r="B4" s="2" t="s">
        <v>2</v>
      </c>
      <c r="C4" t="s">
        <v>16</v>
      </c>
      <c r="F4" t="s">
        <v>18</v>
      </c>
      <c r="G4">
        <v>1</v>
      </c>
      <c r="I4">
        <v>35545</v>
      </c>
      <c r="N4">
        <v>3</v>
      </c>
      <c r="O4">
        <f t="shared" ref="O4:O64" si="4">ROUNDDOWN(N4/4,0)*4</f>
        <v>0</v>
      </c>
      <c r="P4">
        <f t="shared" si="1"/>
        <v>-1</v>
      </c>
      <c r="R4">
        <v>3</v>
      </c>
      <c r="S4">
        <f t="shared" si="2"/>
        <v>4</v>
      </c>
      <c r="T4">
        <f t="shared" si="3"/>
        <v>-1</v>
      </c>
    </row>
    <row r="5" spans="1:39">
      <c r="A5">
        <v>0</v>
      </c>
      <c r="B5" s="1" t="s">
        <v>13</v>
      </c>
      <c r="C5" s="3">
        <v>13070</v>
      </c>
      <c r="F5" t="s">
        <v>19</v>
      </c>
      <c r="G5">
        <v>2</v>
      </c>
      <c r="I5">
        <v>35334</v>
      </c>
      <c r="N5">
        <v>4</v>
      </c>
      <c r="O5">
        <f t="shared" si="4"/>
        <v>4</v>
      </c>
      <c r="P5">
        <f t="shared" si="1"/>
        <v>0</v>
      </c>
      <c r="R5">
        <v>4</v>
      </c>
      <c r="S5">
        <f t="shared" si="2"/>
        <v>4</v>
      </c>
      <c r="T5">
        <f t="shared" si="3"/>
        <v>-1</v>
      </c>
    </row>
    <row r="6" spans="1:39">
      <c r="A6">
        <v>1</v>
      </c>
      <c r="B6" s="1" t="s">
        <v>160</v>
      </c>
      <c r="C6" s="3">
        <v>31</v>
      </c>
      <c r="F6" t="s">
        <v>20</v>
      </c>
      <c r="G6">
        <v>3</v>
      </c>
      <c r="I6">
        <v>35172</v>
      </c>
      <c r="K6">
        <f t="shared" ref="K6:K69" si="5">I5-I6</f>
        <v>162</v>
      </c>
      <c r="N6">
        <v>5</v>
      </c>
      <c r="O6">
        <f t="shared" si="4"/>
        <v>4</v>
      </c>
      <c r="P6">
        <f t="shared" si="1"/>
        <v>0</v>
      </c>
      <c r="R6">
        <v>5</v>
      </c>
      <c r="S6">
        <f t="shared" si="2"/>
        <v>8</v>
      </c>
      <c r="T6">
        <f t="shared" si="3"/>
        <v>0</v>
      </c>
    </row>
    <row r="7" spans="1:39">
      <c r="A7">
        <v>2</v>
      </c>
      <c r="B7" s="1" t="s">
        <v>161</v>
      </c>
      <c r="C7" s="3">
        <v>17</v>
      </c>
      <c r="F7" t="s">
        <v>21</v>
      </c>
      <c r="G7">
        <v>4</v>
      </c>
      <c r="I7">
        <v>35096</v>
      </c>
      <c r="K7">
        <f t="shared" si="5"/>
        <v>76</v>
      </c>
      <c r="N7">
        <v>6</v>
      </c>
      <c r="O7">
        <f t="shared" si="4"/>
        <v>4</v>
      </c>
      <c r="P7">
        <f t="shared" si="1"/>
        <v>0</v>
      </c>
      <c r="R7">
        <v>6</v>
      </c>
      <c r="S7">
        <f t="shared" si="2"/>
        <v>8</v>
      </c>
      <c r="T7">
        <f t="shared" si="3"/>
        <v>0</v>
      </c>
    </row>
    <row r="8" spans="1:39">
      <c r="A8">
        <v>3</v>
      </c>
      <c r="B8" s="1" t="s">
        <v>162</v>
      </c>
      <c r="C8" s="3">
        <v>20</v>
      </c>
      <c r="F8" t="s">
        <v>22</v>
      </c>
      <c r="G8">
        <v>5</v>
      </c>
      <c r="I8">
        <v>35063</v>
      </c>
      <c r="K8">
        <f t="shared" si="5"/>
        <v>33</v>
      </c>
      <c r="N8">
        <v>7</v>
      </c>
      <c r="O8">
        <f t="shared" si="4"/>
        <v>4</v>
      </c>
      <c r="P8">
        <f t="shared" si="1"/>
        <v>0</v>
      </c>
      <c r="R8">
        <v>7</v>
      </c>
      <c r="S8">
        <f t="shared" si="2"/>
        <v>8</v>
      </c>
      <c r="T8">
        <f t="shared" si="3"/>
        <v>0</v>
      </c>
    </row>
    <row r="9" spans="1:39">
      <c r="A9">
        <v>4</v>
      </c>
      <c r="B9" s="1" t="s">
        <v>163</v>
      </c>
      <c r="C9" s="3">
        <v>100</v>
      </c>
      <c r="F9" t="s">
        <v>23</v>
      </c>
      <c r="G9">
        <v>6</v>
      </c>
      <c r="I9">
        <v>34392</v>
      </c>
      <c r="K9">
        <f t="shared" si="5"/>
        <v>671</v>
      </c>
      <c r="N9">
        <v>8</v>
      </c>
      <c r="O9">
        <f t="shared" si="4"/>
        <v>8</v>
      </c>
      <c r="P9">
        <f t="shared" si="1"/>
        <v>1</v>
      </c>
      <c r="R9">
        <v>8</v>
      </c>
      <c r="S9">
        <f t="shared" si="2"/>
        <v>8</v>
      </c>
      <c r="T9">
        <f t="shared" si="3"/>
        <v>0</v>
      </c>
    </row>
    <row r="10" spans="1:39">
      <c r="A10">
        <v>5</v>
      </c>
      <c r="B10" s="1" t="s">
        <v>164</v>
      </c>
      <c r="C10" s="3">
        <v>47</v>
      </c>
      <c r="F10" t="s">
        <v>24</v>
      </c>
      <c r="G10">
        <v>7</v>
      </c>
      <c r="I10">
        <v>34165</v>
      </c>
      <c r="K10">
        <f t="shared" si="5"/>
        <v>227</v>
      </c>
      <c r="N10">
        <v>9</v>
      </c>
      <c r="O10">
        <f t="shared" si="4"/>
        <v>8</v>
      </c>
      <c r="P10">
        <f t="shared" si="1"/>
        <v>1</v>
      </c>
      <c r="R10">
        <v>9</v>
      </c>
      <c r="S10">
        <f t="shared" si="2"/>
        <v>12</v>
      </c>
      <c r="T10">
        <f t="shared" si="3"/>
        <v>1</v>
      </c>
    </row>
    <row r="11" spans="1:39">
      <c r="A11">
        <v>6</v>
      </c>
      <c r="B11" s="1" t="s">
        <v>9</v>
      </c>
      <c r="C11" s="3">
        <v>13</v>
      </c>
      <c r="F11" t="s">
        <v>25</v>
      </c>
      <c r="G11">
        <v>8</v>
      </c>
      <c r="I11">
        <v>33319</v>
      </c>
      <c r="K11">
        <f t="shared" si="5"/>
        <v>846</v>
      </c>
      <c r="N11">
        <v>10</v>
      </c>
      <c r="O11">
        <f t="shared" si="4"/>
        <v>8</v>
      </c>
      <c r="P11">
        <f t="shared" si="1"/>
        <v>1</v>
      </c>
      <c r="R11">
        <v>10</v>
      </c>
      <c r="S11">
        <f t="shared" si="2"/>
        <v>12</v>
      </c>
      <c r="T11">
        <f t="shared" si="3"/>
        <v>1</v>
      </c>
    </row>
    <row r="12" spans="1:39">
      <c r="A12">
        <v>7</v>
      </c>
      <c r="B12" s="1" t="s">
        <v>10</v>
      </c>
      <c r="C12" s="3">
        <v>0</v>
      </c>
      <c r="F12" t="s">
        <v>26</v>
      </c>
      <c r="G12">
        <v>9</v>
      </c>
      <c r="I12">
        <v>33065</v>
      </c>
      <c r="K12">
        <f t="shared" si="5"/>
        <v>254</v>
      </c>
      <c r="N12">
        <v>11</v>
      </c>
      <c r="O12">
        <f t="shared" si="4"/>
        <v>8</v>
      </c>
      <c r="P12">
        <f t="shared" si="1"/>
        <v>1</v>
      </c>
      <c r="R12">
        <v>11</v>
      </c>
      <c r="S12">
        <f t="shared" si="2"/>
        <v>12</v>
      </c>
      <c r="T12">
        <f t="shared" si="3"/>
        <v>1</v>
      </c>
    </row>
    <row r="13" spans="1:39">
      <c r="A13">
        <v>8</v>
      </c>
      <c r="B13" s="1" t="s">
        <v>165</v>
      </c>
      <c r="C13" s="3">
        <v>35</v>
      </c>
      <c r="F13" t="s">
        <v>27</v>
      </c>
      <c r="G13">
        <v>10</v>
      </c>
      <c r="I13">
        <f>32501</f>
        <v>32501</v>
      </c>
      <c r="K13">
        <f t="shared" si="5"/>
        <v>564</v>
      </c>
      <c r="N13">
        <v>12</v>
      </c>
      <c r="O13">
        <f t="shared" si="4"/>
        <v>12</v>
      </c>
      <c r="P13">
        <f t="shared" si="1"/>
        <v>2</v>
      </c>
      <c r="R13">
        <v>12</v>
      </c>
      <c r="S13">
        <f t="shared" si="2"/>
        <v>12</v>
      </c>
      <c r="T13">
        <f t="shared" si="3"/>
        <v>1</v>
      </c>
    </row>
    <row r="14" spans="1:39">
      <c r="A14">
        <v>9</v>
      </c>
      <c r="B14" s="1" t="s">
        <v>55</v>
      </c>
      <c r="C14" s="3">
        <v>66</v>
      </c>
      <c r="F14" t="s">
        <v>28</v>
      </c>
      <c r="G14">
        <v>11</v>
      </c>
      <c r="I14">
        <v>33130</v>
      </c>
      <c r="K14">
        <f t="shared" si="5"/>
        <v>-629</v>
      </c>
      <c r="N14">
        <v>13</v>
      </c>
      <c r="O14">
        <f t="shared" si="4"/>
        <v>12</v>
      </c>
      <c r="P14">
        <f t="shared" si="1"/>
        <v>2</v>
      </c>
      <c r="R14">
        <v>13</v>
      </c>
      <c r="S14">
        <f t="shared" si="2"/>
        <v>16</v>
      </c>
      <c r="T14">
        <f t="shared" si="3"/>
        <v>2</v>
      </c>
    </row>
    <row r="15" spans="1:39">
      <c r="A15">
        <v>10</v>
      </c>
      <c r="B15" s="1" t="s">
        <v>56</v>
      </c>
      <c r="C15" s="3">
        <v>278</v>
      </c>
      <c r="F15" t="s">
        <v>29</v>
      </c>
      <c r="G15">
        <v>12</v>
      </c>
      <c r="I15">
        <v>30441</v>
      </c>
      <c r="K15">
        <f>I13-I15</f>
        <v>2060</v>
      </c>
      <c r="N15">
        <v>14</v>
      </c>
      <c r="O15">
        <f t="shared" si="4"/>
        <v>12</v>
      </c>
      <c r="P15">
        <f t="shared" si="1"/>
        <v>2</v>
      </c>
      <c r="R15">
        <v>14</v>
      </c>
      <c r="S15">
        <f t="shared" si="2"/>
        <v>16</v>
      </c>
      <c r="T15">
        <f t="shared" si="3"/>
        <v>2</v>
      </c>
    </row>
    <row r="16" spans="1:39">
      <c r="A16">
        <v>11</v>
      </c>
      <c r="B16" s="1" t="s">
        <v>57</v>
      </c>
      <c r="C16" s="3">
        <v>56</v>
      </c>
      <c r="F16" t="s">
        <v>30</v>
      </c>
      <c r="G16">
        <v>13</v>
      </c>
      <c r="I16">
        <v>30361</v>
      </c>
      <c r="K16">
        <f t="shared" si="5"/>
        <v>80</v>
      </c>
      <c r="N16">
        <v>15</v>
      </c>
      <c r="O16">
        <f t="shared" si="4"/>
        <v>12</v>
      </c>
      <c r="P16">
        <f t="shared" si="1"/>
        <v>2</v>
      </c>
      <c r="R16">
        <v>15</v>
      </c>
      <c r="S16">
        <f t="shared" si="2"/>
        <v>16</v>
      </c>
      <c r="T16">
        <f t="shared" si="3"/>
        <v>2</v>
      </c>
    </row>
    <row r="17" spans="1:20">
      <c r="A17">
        <v>12</v>
      </c>
      <c r="B17" s="1" t="s">
        <v>58</v>
      </c>
      <c r="C17" s="3">
        <v>29</v>
      </c>
      <c r="F17" t="s">
        <v>31</v>
      </c>
      <c r="G17">
        <v>14</v>
      </c>
      <c r="I17">
        <v>30315</v>
      </c>
      <c r="K17">
        <f t="shared" si="5"/>
        <v>46</v>
      </c>
      <c r="N17">
        <v>16</v>
      </c>
      <c r="O17">
        <f t="shared" si="4"/>
        <v>16</v>
      </c>
      <c r="P17">
        <f t="shared" si="1"/>
        <v>3</v>
      </c>
      <c r="R17">
        <v>16</v>
      </c>
      <c r="S17">
        <f t="shared" si="2"/>
        <v>16</v>
      </c>
      <c r="T17">
        <f t="shared" si="3"/>
        <v>2</v>
      </c>
    </row>
    <row r="18" spans="1:20">
      <c r="A18">
        <v>13</v>
      </c>
      <c r="B18" s="1" t="s">
        <v>59</v>
      </c>
      <c r="C18" s="3">
        <v>158</v>
      </c>
      <c r="F18" t="s">
        <v>32</v>
      </c>
      <c r="G18">
        <v>15</v>
      </c>
      <c r="I18">
        <v>30069</v>
      </c>
      <c r="K18">
        <f t="shared" si="5"/>
        <v>246</v>
      </c>
      <c r="N18">
        <v>17</v>
      </c>
      <c r="O18">
        <f t="shared" si="4"/>
        <v>16</v>
      </c>
      <c r="P18">
        <f t="shared" si="1"/>
        <v>3</v>
      </c>
      <c r="R18">
        <v>17</v>
      </c>
      <c r="S18">
        <f t="shared" si="2"/>
        <v>20</v>
      </c>
      <c r="T18">
        <f t="shared" si="3"/>
        <v>3</v>
      </c>
    </row>
    <row r="19" spans="1:20">
      <c r="A19">
        <v>14</v>
      </c>
      <c r="B19" s="1" t="s">
        <v>60</v>
      </c>
      <c r="C19" s="3">
        <v>972</v>
      </c>
      <c r="F19" t="s">
        <v>33</v>
      </c>
      <c r="G19">
        <v>16</v>
      </c>
      <c r="I19">
        <v>29973</v>
      </c>
      <c r="K19">
        <f t="shared" si="5"/>
        <v>96</v>
      </c>
      <c r="N19">
        <v>18</v>
      </c>
      <c r="O19">
        <f t="shared" si="4"/>
        <v>16</v>
      </c>
      <c r="P19">
        <f t="shared" si="1"/>
        <v>3</v>
      </c>
      <c r="R19">
        <v>18</v>
      </c>
      <c r="S19">
        <f t="shared" si="2"/>
        <v>20</v>
      </c>
      <c r="T19">
        <f t="shared" si="3"/>
        <v>3</v>
      </c>
    </row>
    <row r="20" spans="1:20">
      <c r="A20">
        <v>15</v>
      </c>
      <c r="B20" s="1" t="s">
        <v>166</v>
      </c>
      <c r="C20" s="3">
        <v>154</v>
      </c>
      <c r="F20" t="s">
        <v>34</v>
      </c>
      <c r="G20">
        <v>17</v>
      </c>
      <c r="I20">
        <v>28265</v>
      </c>
      <c r="K20">
        <f t="shared" si="5"/>
        <v>1708</v>
      </c>
      <c r="N20">
        <v>19</v>
      </c>
      <c r="O20">
        <f t="shared" si="4"/>
        <v>16</v>
      </c>
      <c r="P20">
        <f t="shared" si="1"/>
        <v>3</v>
      </c>
      <c r="R20">
        <v>19</v>
      </c>
      <c r="S20">
        <f t="shared" si="2"/>
        <v>20</v>
      </c>
      <c r="T20">
        <f t="shared" si="3"/>
        <v>3</v>
      </c>
    </row>
    <row r="21" spans="1:20">
      <c r="A21">
        <v>16</v>
      </c>
      <c r="B21" s="1" t="s">
        <v>61</v>
      </c>
      <c r="C21" s="3">
        <v>1187</v>
      </c>
      <c r="F21" t="s">
        <v>35</v>
      </c>
      <c r="G21">
        <v>18</v>
      </c>
      <c r="I21">
        <v>28015</v>
      </c>
      <c r="K21">
        <f t="shared" si="5"/>
        <v>250</v>
      </c>
      <c r="N21">
        <v>20</v>
      </c>
      <c r="O21">
        <f t="shared" si="4"/>
        <v>20</v>
      </c>
      <c r="P21">
        <f t="shared" si="1"/>
        <v>4</v>
      </c>
      <c r="R21">
        <v>20</v>
      </c>
      <c r="S21">
        <f t="shared" si="2"/>
        <v>20</v>
      </c>
      <c r="T21">
        <f t="shared" si="3"/>
        <v>3</v>
      </c>
    </row>
    <row r="22" spans="1:20">
      <c r="A22">
        <v>17</v>
      </c>
      <c r="B22" s="1" t="s">
        <v>167</v>
      </c>
      <c r="C22" s="3">
        <v>1935</v>
      </c>
      <c r="F22" t="s">
        <v>36</v>
      </c>
      <c r="G22">
        <v>19</v>
      </c>
      <c r="I22">
        <v>28007</v>
      </c>
      <c r="K22">
        <f t="shared" si="5"/>
        <v>8</v>
      </c>
      <c r="N22">
        <v>21</v>
      </c>
      <c r="O22">
        <f t="shared" si="4"/>
        <v>20</v>
      </c>
      <c r="P22">
        <f t="shared" si="1"/>
        <v>4</v>
      </c>
      <c r="R22">
        <v>21</v>
      </c>
      <c r="S22">
        <f t="shared" si="2"/>
        <v>24</v>
      </c>
      <c r="T22">
        <f t="shared" si="3"/>
        <v>4</v>
      </c>
    </row>
    <row r="23" spans="1:20">
      <c r="A23">
        <v>18</v>
      </c>
      <c r="B23" s="1" t="s">
        <v>63</v>
      </c>
      <c r="C23" s="3">
        <v>756</v>
      </c>
      <c r="F23" t="s">
        <v>37</v>
      </c>
      <c r="G23">
        <v>20</v>
      </c>
      <c r="I23">
        <v>27070</v>
      </c>
      <c r="K23">
        <f t="shared" si="5"/>
        <v>937</v>
      </c>
      <c r="N23">
        <v>22</v>
      </c>
      <c r="O23">
        <f t="shared" si="4"/>
        <v>20</v>
      </c>
      <c r="P23">
        <f t="shared" si="1"/>
        <v>4</v>
      </c>
      <c r="R23">
        <v>22</v>
      </c>
      <c r="S23">
        <f t="shared" si="2"/>
        <v>24</v>
      </c>
      <c r="T23">
        <f t="shared" si="3"/>
        <v>4</v>
      </c>
    </row>
    <row r="24" spans="1:20">
      <c r="A24">
        <v>19</v>
      </c>
      <c r="B24" s="1" t="s">
        <v>66</v>
      </c>
      <c r="C24" s="3">
        <v>976</v>
      </c>
      <c r="F24" t="s">
        <v>38</v>
      </c>
      <c r="G24">
        <v>21</v>
      </c>
      <c r="I24">
        <v>26509</v>
      </c>
      <c r="K24">
        <f t="shared" si="5"/>
        <v>561</v>
      </c>
      <c r="N24">
        <v>23</v>
      </c>
      <c r="O24">
        <f t="shared" si="4"/>
        <v>20</v>
      </c>
      <c r="P24">
        <f t="shared" si="1"/>
        <v>4</v>
      </c>
      <c r="R24">
        <v>23</v>
      </c>
      <c r="S24">
        <f t="shared" si="2"/>
        <v>24</v>
      </c>
      <c r="T24">
        <f t="shared" si="3"/>
        <v>4</v>
      </c>
    </row>
    <row r="25" spans="1:20">
      <c r="A25">
        <v>20</v>
      </c>
      <c r="B25" s="1" t="s">
        <v>67</v>
      </c>
      <c r="C25" s="3">
        <v>972</v>
      </c>
      <c r="F25" t="s">
        <v>39</v>
      </c>
      <c r="G25">
        <v>22</v>
      </c>
      <c r="I25">
        <v>26257</v>
      </c>
      <c r="K25">
        <f t="shared" si="5"/>
        <v>252</v>
      </c>
      <c r="N25">
        <v>24</v>
      </c>
      <c r="O25">
        <f t="shared" si="4"/>
        <v>24</v>
      </c>
      <c r="P25">
        <f t="shared" si="1"/>
        <v>5</v>
      </c>
      <c r="R25">
        <v>24</v>
      </c>
      <c r="S25">
        <f t="shared" si="2"/>
        <v>24</v>
      </c>
      <c r="T25">
        <f t="shared" si="3"/>
        <v>4</v>
      </c>
    </row>
    <row r="26" spans="1:20">
      <c r="A26">
        <v>21</v>
      </c>
      <c r="B26" s="1" t="s">
        <v>68</v>
      </c>
      <c r="C26" s="3">
        <v>128</v>
      </c>
      <c r="F26" t="s">
        <v>40</v>
      </c>
      <c r="G26">
        <v>23</v>
      </c>
      <c r="I26">
        <v>25964</v>
      </c>
      <c r="K26">
        <f t="shared" si="5"/>
        <v>293</v>
      </c>
      <c r="N26">
        <v>25</v>
      </c>
      <c r="O26">
        <f t="shared" si="4"/>
        <v>24</v>
      </c>
      <c r="P26">
        <f t="shared" si="1"/>
        <v>5</v>
      </c>
      <c r="R26">
        <v>25</v>
      </c>
      <c r="S26">
        <f t="shared" si="2"/>
        <v>28</v>
      </c>
      <c r="T26">
        <f t="shared" si="3"/>
        <v>5</v>
      </c>
    </row>
    <row r="27" spans="1:20">
      <c r="A27">
        <v>22</v>
      </c>
      <c r="B27" s="1" t="s">
        <v>69</v>
      </c>
      <c r="C27" s="3">
        <v>128</v>
      </c>
      <c r="F27" t="s">
        <v>41</v>
      </c>
      <c r="G27">
        <v>24</v>
      </c>
      <c r="I27">
        <v>25086</v>
      </c>
      <c r="K27">
        <f t="shared" si="5"/>
        <v>878</v>
      </c>
      <c r="N27">
        <v>26</v>
      </c>
      <c r="O27">
        <f t="shared" si="4"/>
        <v>24</v>
      </c>
      <c r="P27">
        <f t="shared" si="1"/>
        <v>5</v>
      </c>
      <c r="R27">
        <v>26</v>
      </c>
      <c r="S27">
        <f t="shared" si="2"/>
        <v>28</v>
      </c>
      <c r="T27">
        <f t="shared" si="3"/>
        <v>5</v>
      </c>
    </row>
    <row r="28" spans="1:20">
      <c r="A28">
        <v>23</v>
      </c>
      <c r="B28" s="1" t="s">
        <v>70</v>
      </c>
      <c r="C28" s="3">
        <v>152</v>
      </c>
      <c r="F28" t="s">
        <v>42</v>
      </c>
      <c r="G28">
        <v>25</v>
      </c>
      <c r="I28">
        <v>23843</v>
      </c>
      <c r="K28">
        <f t="shared" si="5"/>
        <v>1243</v>
      </c>
      <c r="N28">
        <v>27</v>
      </c>
      <c r="O28">
        <f t="shared" si="4"/>
        <v>24</v>
      </c>
      <c r="P28">
        <f t="shared" si="1"/>
        <v>5</v>
      </c>
      <c r="R28">
        <v>27</v>
      </c>
      <c r="S28">
        <f t="shared" si="2"/>
        <v>28</v>
      </c>
      <c r="T28">
        <f t="shared" si="3"/>
        <v>5</v>
      </c>
    </row>
    <row r="29" spans="1:20">
      <c r="A29">
        <v>24</v>
      </c>
      <c r="B29" s="1" t="s">
        <v>71</v>
      </c>
      <c r="C29" s="3">
        <v>110</v>
      </c>
      <c r="F29" t="s">
        <v>43</v>
      </c>
      <c r="G29">
        <v>26</v>
      </c>
      <c r="I29">
        <v>23707</v>
      </c>
      <c r="K29">
        <f t="shared" si="5"/>
        <v>136</v>
      </c>
      <c r="N29">
        <v>28</v>
      </c>
      <c r="O29">
        <f t="shared" si="4"/>
        <v>28</v>
      </c>
      <c r="P29">
        <f t="shared" si="1"/>
        <v>6</v>
      </c>
      <c r="R29">
        <v>28</v>
      </c>
      <c r="S29">
        <f t="shared" si="2"/>
        <v>28</v>
      </c>
      <c r="T29">
        <f t="shared" si="3"/>
        <v>5</v>
      </c>
    </row>
    <row r="30" spans="1:20">
      <c r="A30">
        <v>25</v>
      </c>
      <c r="B30" s="1" t="s">
        <v>72</v>
      </c>
      <c r="C30" s="3">
        <v>2567</v>
      </c>
      <c r="F30" t="s">
        <v>18</v>
      </c>
      <c r="I30">
        <v>23615</v>
      </c>
      <c r="K30">
        <f t="shared" si="5"/>
        <v>92</v>
      </c>
      <c r="N30">
        <v>29</v>
      </c>
      <c r="O30">
        <f t="shared" si="4"/>
        <v>28</v>
      </c>
      <c r="P30">
        <f t="shared" si="1"/>
        <v>6</v>
      </c>
      <c r="R30">
        <v>29</v>
      </c>
      <c r="S30">
        <f t="shared" si="2"/>
        <v>32</v>
      </c>
      <c r="T30">
        <f t="shared" si="3"/>
        <v>6</v>
      </c>
    </row>
    <row r="31" spans="1:20">
      <c r="A31">
        <v>26</v>
      </c>
      <c r="B31" s="1" t="s">
        <v>73</v>
      </c>
      <c r="C31" s="3">
        <v>137</v>
      </c>
      <c r="F31" t="s">
        <v>19</v>
      </c>
      <c r="I31">
        <v>22909</v>
      </c>
      <c r="K31">
        <f t="shared" si="5"/>
        <v>706</v>
      </c>
      <c r="N31">
        <v>30</v>
      </c>
      <c r="O31">
        <f t="shared" si="4"/>
        <v>28</v>
      </c>
      <c r="P31">
        <f t="shared" si="1"/>
        <v>6</v>
      </c>
      <c r="R31">
        <v>30</v>
      </c>
      <c r="S31">
        <f t="shared" si="2"/>
        <v>32</v>
      </c>
      <c r="T31">
        <f t="shared" si="3"/>
        <v>6</v>
      </c>
    </row>
    <row r="32" spans="1:20">
      <c r="A32">
        <v>27</v>
      </c>
      <c r="B32" s="1" t="s">
        <v>56</v>
      </c>
      <c r="C32" s="3">
        <v>730</v>
      </c>
      <c r="F32" t="s">
        <v>18</v>
      </c>
      <c r="I32">
        <v>21401</v>
      </c>
      <c r="K32">
        <f t="shared" si="5"/>
        <v>1508</v>
      </c>
      <c r="N32">
        <v>31</v>
      </c>
      <c r="O32">
        <f t="shared" si="4"/>
        <v>28</v>
      </c>
      <c r="P32">
        <f t="shared" si="1"/>
        <v>6</v>
      </c>
      <c r="R32">
        <v>31</v>
      </c>
      <c r="S32">
        <f t="shared" si="2"/>
        <v>32</v>
      </c>
      <c r="T32">
        <f t="shared" si="3"/>
        <v>6</v>
      </c>
    </row>
    <row r="33" spans="1:20">
      <c r="A33">
        <v>28</v>
      </c>
      <c r="B33" s="1" t="s">
        <v>168</v>
      </c>
      <c r="C33" s="3">
        <v>137</v>
      </c>
      <c r="F33" t="s">
        <v>19</v>
      </c>
      <c r="I33">
        <v>21340</v>
      </c>
      <c r="K33">
        <f t="shared" si="5"/>
        <v>61</v>
      </c>
      <c r="N33">
        <v>32</v>
      </c>
      <c r="O33">
        <f t="shared" si="4"/>
        <v>32</v>
      </c>
      <c r="P33">
        <f t="shared" si="1"/>
        <v>7</v>
      </c>
      <c r="R33">
        <v>32</v>
      </c>
      <c r="S33">
        <f t="shared" si="2"/>
        <v>32</v>
      </c>
      <c r="T33">
        <f t="shared" si="3"/>
        <v>6</v>
      </c>
    </row>
    <row r="34" spans="1:20">
      <c r="A34">
        <v>29</v>
      </c>
      <c r="B34" s="1" t="s">
        <v>169</v>
      </c>
      <c r="C34" s="3">
        <v>120</v>
      </c>
      <c r="I34">
        <v>21333</v>
      </c>
      <c r="K34">
        <f t="shared" si="5"/>
        <v>7</v>
      </c>
      <c r="N34">
        <v>33</v>
      </c>
      <c r="O34">
        <f t="shared" si="4"/>
        <v>32</v>
      </c>
      <c r="P34">
        <f t="shared" si="1"/>
        <v>7</v>
      </c>
      <c r="R34">
        <v>33</v>
      </c>
      <c r="S34">
        <f t="shared" si="2"/>
        <v>36</v>
      </c>
      <c r="T34">
        <f t="shared" si="3"/>
        <v>7</v>
      </c>
    </row>
    <row r="35" spans="1:20">
      <c r="A35">
        <v>30</v>
      </c>
      <c r="B35" s="1" t="s">
        <v>170</v>
      </c>
      <c r="C35" s="3">
        <v>72</v>
      </c>
      <c r="I35">
        <v>21314</v>
      </c>
      <c r="K35">
        <f t="shared" si="5"/>
        <v>19</v>
      </c>
      <c r="N35">
        <v>34</v>
      </c>
      <c r="O35">
        <f t="shared" si="4"/>
        <v>32</v>
      </c>
      <c r="P35">
        <f t="shared" si="1"/>
        <v>7</v>
      </c>
      <c r="R35">
        <v>34</v>
      </c>
      <c r="S35">
        <f t="shared" si="2"/>
        <v>36</v>
      </c>
      <c r="T35">
        <f t="shared" si="3"/>
        <v>7</v>
      </c>
    </row>
    <row r="36" spans="1:20">
      <c r="A36">
        <v>31</v>
      </c>
      <c r="B36" s="1" t="s">
        <v>171</v>
      </c>
      <c r="C36" s="3">
        <v>65</v>
      </c>
      <c r="I36">
        <v>20607</v>
      </c>
      <c r="K36">
        <f t="shared" si="5"/>
        <v>707</v>
      </c>
      <c r="N36">
        <v>35</v>
      </c>
      <c r="O36">
        <f t="shared" si="4"/>
        <v>32</v>
      </c>
      <c r="P36">
        <f t="shared" si="1"/>
        <v>7</v>
      </c>
      <c r="R36">
        <v>35</v>
      </c>
      <c r="S36">
        <f t="shared" si="2"/>
        <v>36</v>
      </c>
      <c r="T36">
        <f t="shared" si="3"/>
        <v>7</v>
      </c>
    </row>
    <row r="37" spans="1:20">
      <c r="A37">
        <v>32</v>
      </c>
      <c r="B37" s="1" t="s">
        <v>74</v>
      </c>
      <c r="C37" s="3">
        <v>493</v>
      </c>
      <c r="I37">
        <v>20525</v>
      </c>
      <c r="K37">
        <f t="shared" si="5"/>
        <v>82</v>
      </c>
      <c r="N37">
        <v>36</v>
      </c>
      <c r="O37">
        <f t="shared" si="4"/>
        <v>36</v>
      </c>
      <c r="P37">
        <f t="shared" si="1"/>
        <v>8</v>
      </c>
      <c r="R37">
        <v>36</v>
      </c>
      <c r="S37">
        <f t="shared" si="2"/>
        <v>36</v>
      </c>
      <c r="T37">
        <f t="shared" si="3"/>
        <v>7</v>
      </c>
    </row>
    <row r="38" spans="1:20">
      <c r="A38">
        <v>33</v>
      </c>
      <c r="B38" s="1" t="s">
        <v>172</v>
      </c>
      <c r="C38" s="3">
        <v>556</v>
      </c>
      <c r="I38">
        <v>20194</v>
      </c>
      <c r="K38">
        <f t="shared" si="5"/>
        <v>331</v>
      </c>
      <c r="N38">
        <v>37</v>
      </c>
      <c r="O38">
        <f t="shared" si="4"/>
        <v>36</v>
      </c>
      <c r="P38">
        <f t="shared" si="1"/>
        <v>8</v>
      </c>
      <c r="R38">
        <v>37</v>
      </c>
      <c r="S38">
        <f t="shared" si="2"/>
        <v>40</v>
      </c>
      <c r="T38">
        <f t="shared" si="3"/>
        <v>8</v>
      </c>
    </row>
    <row r="39" spans="1:20">
      <c r="A39">
        <v>34</v>
      </c>
      <c r="B39" s="1" t="s">
        <v>173</v>
      </c>
      <c r="C39" s="3">
        <v>2146</v>
      </c>
      <c r="I39">
        <v>19996</v>
      </c>
      <c r="K39">
        <f t="shared" si="5"/>
        <v>198</v>
      </c>
      <c r="N39">
        <v>38</v>
      </c>
      <c r="O39">
        <f t="shared" si="4"/>
        <v>36</v>
      </c>
      <c r="P39">
        <f t="shared" si="1"/>
        <v>8</v>
      </c>
      <c r="R39">
        <v>38</v>
      </c>
      <c r="S39">
        <f t="shared" si="2"/>
        <v>40</v>
      </c>
      <c r="T39">
        <f t="shared" si="3"/>
        <v>8</v>
      </c>
    </row>
    <row r="40" spans="1:20">
      <c r="A40">
        <v>35</v>
      </c>
      <c r="B40" s="1" t="s">
        <v>174</v>
      </c>
      <c r="C40" s="3">
        <v>881</v>
      </c>
      <c r="I40">
        <v>19752</v>
      </c>
      <c r="K40">
        <f t="shared" si="5"/>
        <v>244</v>
      </c>
      <c r="N40">
        <v>39</v>
      </c>
      <c r="O40">
        <f t="shared" si="4"/>
        <v>36</v>
      </c>
      <c r="P40">
        <f t="shared" si="1"/>
        <v>8</v>
      </c>
      <c r="R40">
        <v>39</v>
      </c>
      <c r="S40">
        <f t="shared" si="2"/>
        <v>40</v>
      </c>
      <c r="T40">
        <f t="shared" si="3"/>
        <v>8</v>
      </c>
    </row>
    <row r="41" spans="1:20">
      <c r="A41">
        <v>36</v>
      </c>
      <c r="B41" s="1" t="s">
        <v>175</v>
      </c>
      <c r="C41" s="3">
        <v>183</v>
      </c>
      <c r="I41">
        <v>19700</v>
      </c>
      <c r="K41">
        <f t="shared" si="5"/>
        <v>52</v>
      </c>
      <c r="N41">
        <v>40</v>
      </c>
      <c r="O41">
        <f t="shared" si="4"/>
        <v>40</v>
      </c>
      <c r="P41">
        <f t="shared" si="1"/>
        <v>9</v>
      </c>
      <c r="R41">
        <v>40</v>
      </c>
      <c r="S41">
        <f t="shared" si="2"/>
        <v>40</v>
      </c>
      <c r="T41">
        <f t="shared" si="3"/>
        <v>8</v>
      </c>
    </row>
    <row r="42" spans="1:20">
      <c r="A42">
        <v>37</v>
      </c>
      <c r="B42" s="1" t="s">
        <v>45</v>
      </c>
      <c r="C42" s="3">
        <v>429</v>
      </c>
      <c r="I42">
        <v>19592</v>
      </c>
      <c r="K42">
        <f t="shared" si="5"/>
        <v>108</v>
      </c>
      <c r="N42">
        <v>41</v>
      </c>
      <c r="O42">
        <f t="shared" si="4"/>
        <v>40</v>
      </c>
      <c r="P42">
        <f t="shared" si="1"/>
        <v>9</v>
      </c>
      <c r="R42">
        <v>41</v>
      </c>
      <c r="S42">
        <f t="shared" si="2"/>
        <v>44</v>
      </c>
      <c r="T42">
        <f t="shared" si="3"/>
        <v>9</v>
      </c>
    </row>
    <row r="43" spans="1:20">
      <c r="A43">
        <v>38</v>
      </c>
      <c r="B43" s="1" t="s">
        <v>52</v>
      </c>
      <c r="C43" s="3">
        <v>310</v>
      </c>
      <c r="I43">
        <v>19549</v>
      </c>
      <c r="K43">
        <f t="shared" si="5"/>
        <v>43</v>
      </c>
      <c r="N43">
        <v>42</v>
      </c>
      <c r="O43">
        <f t="shared" si="4"/>
        <v>40</v>
      </c>
      <c r="P43">
        <f t="shared" si="1"/>
        <v>9</v>
      </c>
      <c r="R43">
        <v>42</v>
      </c>
      <c r="S43">
        <f t="shared" si="2"/>
        <v>44</v>
      </c>
      <c r="T43">
        <f t="shared" si="3"/>
        <v>9</v>
      </c>
    </row>
    <row r="44" spans="1:20">
      <c r="A44">
        <v>39</v>
      </c>
      <c r="B44" s="1" t="s">
        <v>81</v>
      </c>
      <c r="C44" s="3">
        <v>3238</v>
      </c>
      <c r="I44">
        <v>19531</v>
      </c>
      <c r="K44">
        <f t="shared" si="5"/>
        <v>18</v>
      </c>
      <c r="N44">
        <v>43</v>
      </c>
      <c r="O44">
        <f t="shared" si="4"/>
        <v>40</v>
      </c>
      <c r="P44">
        <f t="shared" si="1"/>
        <v>9</v>
      </c>
      <c r="R44">
        <v>43</v>
      </c>
      <c r="S44">
        <f t="shared" si="2"/>
        <v>44</v>
      </c>
      <c r="T44">
        <f t="shared" si="3"/>
        <v>9</v>
      </c>
    </row>
    <row r="45" spans="1:20">
      <c r="A45">
        <v>40</v>
      </c>
      <c r="B45" s="1" t="s">
        <v>176</v>
      </c>
      <c r="C45" s="3">
        <v>509</v>
      </c>
      <c r="I45">
        <v>19467</v>
      </c>
      <c r="K45">
        <f t="shared" si="5"/>
        <v>64</v>
      </c>
      <c r="N45">
        <v>44</v>
      </c>
      <c r="O45">
        <f t="shared" si="4"/>
        <v>44</v>
      </c>
      <c r="P45">
        <f t="shared" si="1"/>
        <v>10</v>
      </c>
      <c r="R45">
        <v>44</v>
      </c>
      <c r="S45">
        <f t="shared" si="2"/>
        <v>44</v>
      </c>
      <c r="T45">
        <f t="shared" si="3"/>
        <v>9</v>
      </c>
    </row>
    <row r="46" spans="1:20">
      <c r="A46">
        <v>41</v>
      </c>
      <c r="B46" s="1" t="s">
        <v>62</v>
      </c>
      <c r="C46" s="3">
        <v>3050</v>
      </c>
      <c r="I46">
        <v>19464</v>
      </c>
      <c r="K46">
        <f t="shared" si="5"/>
        <v>3</v>
      </c>
      <c r="N46">
        <v>45</v>
      </c>
      <c r="O46">
        <f t="shared" si="4"/>
        <v>44</v>
      </c>
      <c r="P46">
        <f t="shared" si="1"/>
        <v>10</v>
      </c>
      <c r="R46">
        <v>45</v>
      </c>
      <c r="S46">
        <f t="shared" si="2"/>
        <v>48</v>
      </c>
      <c r="T46">
        <f t="shared" si="3"/>
        <v>10</v>
      </c>
    </row>
    <row r="47" spans="1:20">
      <c r="A47">
        <v>42</v>
      </c>
      <c r="B47" s="1" t="s">
        <v>44</v>
      </c>
      <c r="C47" s="3">
        <v>489</v>
      </c>
      <c r="I47">
        <v>19401</v>
      </c>
      <c r="K47">
        <f t="shared" si="5"/>
        <v>63</v>
      </c>
      <c r="N47">
        <v>46</v>
      </c>
      <c r="O47">
        <f t="shared" si="4"/>
        <v>44</v>
      </c>
      <c r="P47">
        <f t="shared" si="1"/>
        <v>10</v>
      </c>
      <c r="R47">
        <v>46</v>
      </c>
      <c r="S47">
        <f t="shared" si="2"/>
        <v>48</v>
      </c>
      <c r="T47">
        <f t="shared" si="3"/>
        <v>10</v>
      </c>
    </row>
    <row r="48" spans="1:20">
      <c r="A48">
        <v>43</v>
      </c>
      <c r="B48" s="1" t="s">
        <v>82</v>
      </c>
      <c r="C48" s="3">
        <v>260</v>
      </c>
      <c r="I48">
        <v>19188</v>
      </c>
      <c r="K48">
        <f t="shared" si="5"/>
        <v>213</v>
      </c>
      <c r="N48">
        <v>47</v>
      </c>
      <c r="O48">
        <f t="shared" si="4"/>
        <v>44</v>
      </c>
      <c r="P48">
        <f t="shared" si="1"/>
        <v>10</v>
      </c>
      <c r="R48">
        <v>47</v>
      </c>
      <c r="S48">
        <f t="shared" si="2"/>
        <v>48</v>
      </c>
      <c r="T48">
        <f t="shared" si="3"/>
        <v>10</v>
      </c>
    </row>
    <row r="49" spans="1:20">
      <c r="A49">
        <v>44</v>
      </c>
      <c r="B49" s="1" t="s">
        <v>83</v>
      </c>
      <c r="C49" s="3">
        <v>292</v>
      </c>
      <c r="I49">
        <v>18801</v>
      </c>
      <c r="K49">
        <f t="shared" si="5"/>
        <v>387</v>
      </c>
      <c r="N49">
        <v>48</v>
      </c>
      <c r="O49">
        <f t="shared" si="4"/>
        <v>48</v>
      </c>
      <c r="P49">
        <f t="shared" si="1"/>
        <v>11</v>
      </c>
      <c r="R49">
        <v>48</v>
      </c>
      <c r="S49">
        <f t="shared" si="2"/>
        <v>48</v>
      </c>
      <c r="T49">
        <f t="shared" si="3"/>
        <v>10</v>
      </c>
    </row>
    <row r="50" spans="1:20">
      <c r="A50">
        <v>45</v>
      </c>
      <c r="B50" s="1" t="s">
        <v>84</v>
      </c>
      <c r="C50" s="3">
        <v>256</v>
      </c>
      <c r="I50">
        <v>18777</v>
      </c>
      <c r="K50">
        <f t="shared" si="5"/>
        <v>24</v>
      </c>
      <c r="N50">
        <v>49</v>
      </c>
      <c r="O50">
        <f t="shared" si="4"/>
        <v>48</v>
      </c>
      <c r="P50">
        <f t="shared" si="1"/>
        <v>11</v>
      </c>
      <c r="R50">
        <v>49</v>
      </c>
      <c r="S50">
        <f t="shared" si="2"/>
        <v>52</v>
      </c>
      <c r="T50">
        <f t="shared" si="3"/>
        <v>11</v>
      </c>
    </row>
    <row r="51" spans="1:20">
      <c r="A51">
        <v>46</v>
      </c>
      <c r="B51" s="1" t="s">
        <v>85</v>
      </c>
      <c r="C51" s="3">
        <v>72</v>
      </c>
      <c r="I51">
        <v>18773</v>
      </c>
      <c r="K51">
        <f t="shared" si="5"/>
        <v>4</v>
      </c>
      <c r="N51">
        <v>50</v>
      </c>
      <c r="O51">
        <f t="shared" si="4"/>
        <v>48</v>
      </c>
      <c r="P51">
        <f t="shared" si="1"/>
        <v>11</v>
      </c>
      <c r="R51">
        <v>50</v>
      </c>
      <c r="S51">
        <f t="shared" si="2"/>
        <v>52</v>
      </c>
      <c r="T51">
        <f t="shared" si="3"/>
        <v>11</v>
      </c>
    </row>
    <row r="52" spans="1:20">
      <c r="A52">
        <v>47</v>
      </c>
      <c r="B52" s="1" t="s">
        <v>51</v>
      </c>
      <c r="C52" s="3">
        <v>328</v>
      </c>
      <c r="I52">
        <v>18804</v>
      </c>
      <c r="K52">
        <f t="shared" si="5"/>
        <v>-31</v>
      </c>
      <c r="N52">
        <v>51</v>
      </c>
      <c r="O52">
        <f t="shared" si="4"/>
        <v>48</v>
      </c>
      <c r="P52">
        <f t="shared" si="1"/>
        <v>11</v>
      </c>
      <c r="R52">
        <v>51</v>
      </c>
      <c r="S52">
        <f t="shared" si="2"/>
        <v>52</v>
      </c>
      <c r="T52">
        <f t="shared" si="3"/>
        <v>11</v>
      </c>
    </row>
    <row r="53" spans="1:20">
      <c r="A53">
        <v>48</v>
      </c>
      <c r="B53" s="1" t="s">
        <v>77</v>
      </c>
      <c r="C53" s="3">
        <v>780</v>
      </c>
      <c r="I53">
        <v>18824</v>
      </c>
      <c r="K53">
        <f t="shared" si="5"/>
        <v>-20</v>
      </c>
      <c r="N53">
        <v>52</v>
      </c>
      <c r="O53">
        <f t="shared" si="4"/>
        <v>52</v>
      </c>
      <c r="P53">
        <f t="shared" si="1"/>
        <v>12</v>
      </c>
      <c r="R53">
        <v>52</v>
      </c>
      <c r="S53">
        <f t="shared" si="2"/>
        <v>52</v>
      </c>
      <c r="T53">
        <f t="shared" si="3"/>
        <v>11</v>
      </c>
    </row>
    <row r="54" spans="1:20">
      <c r="A54">
        <v>49</v>
      </c>
      <c r="B54" s="1" t="s">
        <v>75</v>
      </c>
      <c r="C54" s="3">
        <v>1378</v>
      </c>
      <c r="I54">
        <v>18854</v>
      </c>
      <c r="K54">
        <f t="shared" si="5"/>
        <v>-30</v>
      </c>
      <c r="N54">
        <v>53</v>
      </c>
      <c r="O54">
        <f t="shared" si="4"/>
        <v>52</v>
      </c>
      <c r="P54">
        <f t="shared" si="1"/>
        <v>12</v>
      </c>
      <c r="R54">
        <v>53</v>
      </c>
      <c r="S54">
        <f t="shared" si="2"/>
        <v>56</v>
      </c>
      <c r="T54">
        <f t="shared" si="3"/>
        <v>12</v>
      </c>
    </row>
    <row r="55" spans="1:20">
      <c r="A55">
        <v>50</v>
      </c>
      <c r="B55" s="1" t="s">
        <v>78</v>
      </c>
      <c r="C55" s="3">
        <v>479</v>
      </c>
      <c r="I55">
        <v>18851</v>
      </c>
      <c r="K55">
        <f t="shared" si="5"/>
        <v>3</v>
      </c>
      <c r="N55">
        <v>54</v>
      </c>
      <c r="O55">
        <f t="shared" si="4"/>
        <v>52</v>
      </c>
      <c r="P55">
        <f t="shared" si="1"/>
        <v>12</v>
      </c>
      <c r="R55">
        <v>54</v>
      </c>
      <c r="S55">
        <f t="shared" si="2"/>
        <v>56</v>
      </c>
      <c r="T55">
        <f t="shared" si="3"/>
        <v>12</v>
      </c>
    </row>
    <row r="56" spans="1:20">
      <c r="A56">
        <v>51</v>
      </c>
      <c r="B56" s="1" t="s">
        <v>76</v>
      </c>
      <c r="C56" s="3">
        <v>722</v>
      </c>
      <c r="I56">
        <v>18902</v>
      </c>
      <c r="K56">
        <f t="shared" si="5"/>
        <v>-51</v>
      </c>
      <c r="N56">
        <v>55</v>
      </c>
      <c r="O56">
        <f t="shared" si="4"/>
        <v>52</v>
      </c>
      <c r="P56">
        <f t="shared" si="1"/>
        <v>12</v>
      </c>
      <c r="R56">
        <v>55</v>
      </c>
      <c r="S56">
        <f t="shared" si="2"/>
        <v>56</v>
      </c>
      <c r="T56">
        <f t="shared" si="3"/>
        <v>12</v>
      </c>
    </row>
    <row r="57" spans="1:20">
      <c r="A57">
        <v>52</v>
      </c>
      <c r="B57" s="1" t="s">
        <v>65</v>
      </c>
      <c r="C57" s="3">
        <v>91</v>
      </c>
      <c r="I57">
        <v>18905</v>
      </c>
      <c r="K57">
        <f t="shared" si="5"/>
        <v>-3</v>
      </c>
      <c r="N57">
        <v>56</v>
      </c>
      <c r="O57">
        <f t="shared" si="4"/>
        <v>56</v>
      </c>
      <c r="P57">
        <f t="shared" si="1"/>
        <v>13</v>
      </c>
      <c r="R57">
        <v>56</v>
      </c>
      <c r="S57">
        <f t="shared" si="2"/>
        <v>56</v>
      </c>
      <c r="T57">
        <f t="shared" si="3"/>
        <v>12</v>
      </c>
    </row>
    <row r="58" spans="1:20">
      <c r="A58">
        <v>53</v>
      </c>
      <c r="B58" s="1" t="s">
        <v>64</v>
      </c>
      <c r="C58" s="3">
        <v>197</v>
      </c>
      <c r="I58">
        <v>18926</v>
      </c>
      <c r="K58">
        <f t="shared" si="5"/>
        <v>-21</v>
      </c>
      <c r="N58">
        <v>57</v>
      </c>
      <c r="O58">
        <f t="shared" si="4"/>
        <v>56</v>
      </c>
      <c r="P58">
        <f t="shared" si="1"/>
        <v>13</v>
      </c>
      <c r="R58">
        <v>57</v>
      </c>
      <c r="S58">
        <f t="shared" si="2"/>
        <v>60</v>
      </c>
      <c r="T58">
        <f t="shared" si="3"/>
        <v>13</v>
      </c>
    </row>
    <row r="59" spans="1:20">
      <c r="A59">
        <v>54</v>
      </c>
      <c r="B59" s="1" t="s">
        <v>86</v>
      </c>
      <c r="C59" s="3">
        <v>620</v>
      </c>
      <c r="I59">
        <v>18949</v>
      </c>
      <c r="K59">
        <f t="shared" si="5"/>
        <v>-23</v>
      </c>
      <c r="N59">
        <v>58</v>
      </c>
      <c r="O59">
        <f t="shared" si="4"/>
        <v>56</v>
      </c>
      <c r="P59">
        <f t="shared" si="1"/>
        <v>13</v>
      </c>
      <c r="R59">
        <v>58</v>
      </c>
      <c r="S59">
        <f t="shared" si="2"/>
        <v>60</v>
      </c>
      <c r="T59">
        <f t="shared" si="3"/>
        <v>13</v>
      </c>
    </row>
    <row r="60" spans="1:20">
      <c r="A60">
        <v>55</v>
      </c>
      <c r="B60" s="1" t="s">
        <v>87</v>
      </c>
      <c r="C60" s="3">
        <v>2</v>
      </c>
      <c r="I60">
        <v>18948</v>
      </c>
      <c r="K60">
        <f t="shared" si="5"/>
        <v>1</v>
      </c>
      <c r="N60">
        <v>59</v>
      </c>
      <c r="O60">
        <f t="shared" si="4"/>
        <v>56</v>
      </c>
      <c r="P60">
        <f t="shared" si="1"/>
        <v>13</v>
      </c>
      <c r="R60">
        <v>59</v>
      </c>
      <c r="S60">
        <f t="shared" si="2"/>
        <v>60</v>
      </c>
      <c r="T60">
        <f t="shared" si="3"/>
        <v>13</v>
      </c>
    </row>
    <row r="61" spans="1:20">
      <c r="A61">
        <v>56</v>
      </c>
      <c r="B61" s="1"/>
      <c r="C61" s="3">
        <v>37</v>
      </c>
      <c r="I61">
        <v>18965</v>
      </c>
      <c r="K61">
        <f t="shared" si="5"/>
        <v>-17</v>
      </c>
      <c r="N61">
        <v>60</v>
      </c>
      <c r="O61">
        <f t="shared" si="4"/>
        <v>60</v>
      </c>
      <c r="P61">
        <f t="shared" si="1"/>
        <v>14</v>
      </c>
      <c r="R61">
        <v>60</v>
      </c>
      <c r="S61">
        <f t="shared" si="2"/>
        <v>60</v>
      </c>
      <c r="T61">
        <f t="shared" si="3"/>
        <v>13</v>
      </c>
    </row>
    <row r="62" spans="1:20">
      <c r="A62">
        <v>57</v>
      </c>
      <c r="B62" s="1" t="s">
        <v>88</v>
      </c>
      <c r="C62" s="3">
        <v>470</v>
      </c>
      <c r="I62">
        <v>18976</v>
      </c>
      <c r="K62">
        <f t="shared" si="5"/>
        <v>-11</v>
      </c>
      <c r="N62">
        <v>61</v>
      </c>
      <c r="O62">
        <f t="shared" si="4"/>
        <v>60</v>
      </c>
      <c r="P62">
        <f t="shared" si="1"/>
        <v>14</v>
      </c>
      <c r="R62">
        <v>61</v>
      </c>
      <c r="S62">
        <f t="shared" si="2"/>
        <v>64</v>
      </c>
      <c r="T62">
        <f t="shared" si="3"/>
        <v>14</v>
      </c>
    </row>
    <row r="63" spans="1:20">
      <c r="A63">
        <v>58</v>
      </c>
      <c r="B63" s="1" t="s">
        <v>89</v>
      </c>
      <c r="C63" s="3">
        <v>1460</v>
      </c>
      <c r="I63">
        <v>17893</v>
      </c>
      <c r="K63">
        <f t="shared" si="5"/>
        <v>1083</v>
      </c>
      <c r="N63">
        <v>62</v>
      </c>
      <c r="O63">
        <f t="shared" si="4"/>
        <v>60</v>
      </c>
      <c r="P63">
        <f t="shared" si="1"/>
        <v>14</v>
      </c>
      <c r="R63">
        <v>62</v>
      </c>
      <c r="S63">
        <f t="shared" si="2"/>
        <v>64</v>
      </c>
      <c r="T63">
        <f t="shared" si="3"/>
        <v>14</v>
      </c>
    </row>
    <row r="64" spans="1:20">
      <c r="A64">
        <v>59</v>
      </c>
      <c r="B64" s="1" t="s">
        <v>90</v>
      </c>
      <c r="C64" s="3">
        <v>1343</v>
      </c>
      <c r="I64">
        <v>17883</v>
      </c>
      <c r="K64">
        <f t="shared" si="5"/>
        <v>10</v>
      </c>
      <c r="N64">
        <v>63</v>
      </c>
      <c r="O64">
        <f t="shared" si="4"/>
        <v>60</v>
      </c>
      <c r="P64">
        <f t="shared" si="1"/>
        <v>14</v>
      </c>
      <c r="R64">
        <v>63</v>
      </c>
      <c r="S64">
        <f t="shared" si="2"/>
        <v>64</v>
      </c>
      <c r="T64">
        <f t="shared" si="3"/>
        <v>14</v>
      </c>
    </row>
    <row r="65" spans="1:20">
      <c r="A65">
        <v>60</v>
      </c>
      <c r="B65" s="1" t="s">
        <v>79</v>
      </c>
      <c r="C65" s="3">
        <v>75</v>
      </c>
      <c r="I65">
        <v>17535</v>
      </c>
      <c r="K65">
        <f t="shared" si="5"/>
        <v>348</v>
      </c>
      <c r="R65" s="1">
        <v>64</v>
      </c>
      <c r="S65">
        <f t="shared" si="2"/>
        <v>64</v>
      </c>
      <c r="T65" s="1">
        <f>ROUNDDOWN(S65/4,0)-2</f>
        <v>14</v>
      </c>
    </row>
    <row r="66" spans="1:20">
      <c r="A66">
        <v>61</v>
      </c>
      <c r="B66" s="1" t="s">
        <v>80</v>
      </c>
      <c r="C66" s="3">
        <v>1043</v>
      </c>
      <c r="I66">
        <v>17241</v>
      </c>
      <c r="K66">
        <f t="shared" si="5"/>
        <v>294</v>
      </c>
      <c r="R66" s="4">
        <v>65</v>
      </c>
      <c r="S66">
        <f t="shared" ref="S66:S124" si="6">ROUNDDOWN((R66+$V$1)/4,0)*4</f>
        <v>68</v>
      </c>
      <c r="T66" s="4">
        <f t="shared" ref="T66:T124" si="7">ROUNDDOWN(S66/4,0)-2</f>
        <v>15</v>
      </c>
    </row>
    <row r="67" spans="1:20">
      <c r="A67">
        <v>62</v>
      </c>
      <c r="B67" s="1" t="s">
        <v>177</v>
      </c>
      <c r="C67" s="3">
        <v>512</v>
      </c>
      <c r="I67">
        <v>17108</v>
      </c>
      <c r="K67">
        <f t="shared" si="5"/>
        <v>133</v>
      </c>
      <c r="R67" s="4">
        <v>66</v>
      </c>
      <c r="S67">
        <f t="shared" si="6"/>
        <v>68</v>
      </c>
      <c r="T67" s="4">
        <f t="shared" si="7"/>
        <v>15</v>
      </c>
    </row>
    <row r="68" spans="1:20">
      <c r="A68">
        <v>63</v>
      </c>
      <c r="B68" s="1" t="s">
        <v>91</v>
      </c>
      <c r="C68" s="3">
        <v>6144</v>
      </c>
      <c r="I68">
        <v>16896</v>
      </c>
      <c r="K68">
        <f t="shared" si="5"/>
        <v>212</v>
      </c>
      <c r="R68" s="4">
        <v>67</v>
      </c>
      <c r="S68">
        <f t="shared" si="6"/>
        <v>68</v>
      </c>
      <c r="T68" s="4">
        <f t="shared" si="7"/>
        <v>15</v>
      </c>
    </row>
    <row r="69" spans="1:20">
      <c r="A69">
        <v>64</v>
      </c>
      <c r="B69" s="1" t="s">
        <v>92</v>
      </c>
      <c r="C69" s="3">
        <v>8320</v>
      </c>
      <c r="I69">
        <v>16463</v>
      </c>
      <c r="K69">
        <f t="shared" si="5"/>
        <v>433</v>
      </c>
      <c r="R69">
        <v>68</v>
      </c>
      <c r="S69">
        <f t="shared" si="6"/>
        <v>68</v>
      </c>
      <c r="T69">
        <f t="shared" si="7"/>
        <v>15</v>
      </c>
    </row>
    <row r="70" spans="1:20">
      <c r="A70">
        <v>65</v>
      </c>
      <c r="B70" s="1" t="s">
        <v>93</v>
      </c>
      <c r="C70" s="3">
        <v>2048</v>
      </c>
      <c r="I70">
        <v>16461</v>
      </c>
      <c r="K70">
        <f t="shared" ref="K70:K99" si="8">I69-I70</f>
        <v>2</v>
      </c>
      <c r="R70">
        <v>69</v>
      </c>
      <c r="S70">
        <f t="shared" si="6"/>
        <v>72</v>
      </c>
      <c r="T70">
        <f t="shared" si="7"/>
        <v>16</v>
      </c>
    </row>
    <row r="71" spans="1:20">
      <c r="A71">
        <v>66</v>
      </c>
      <c r="B71" s="1" t="s">
        <v>51</v>
      </c>
      <c r="C71" s="3">
        <v>0</v>
      </c>
      <c r="I71">
        <v>16402</v>
      </c>
      <c r="K71">
        <f t="shared" si="8"/>
        <v>59</v>
      </c>
      <c r="R71">
        <v>70</v>
      </c>
      <c r="S71">
        <f t="shared" si="6"/>
        <v>72</v>
      </c>
      <c r="T71">
        <f t="shared" si="7"/>
        <v>16</v>
      </c>
    </row>
    <row r="72" spans="1:20">
      <c r="A72">
        <v>67</v>
      </c>
      <c r="B72" s="1" t="s">
        <v>178</v>
      </c>
      <c r="C72" s="3">
        <v>42</v>
      </c>
      <c r="I72">
        <v>16352</v>
      </c>
      <c r="K72">
        <f t="shared" si="8"/>
        <v>50</v>
      </c>
      <c r="R72">
        <v>71</v>
      </c>
      <c r="S72">
        <f t="shared" si="6"/>
        <v>72</v>
      </c>
      <c r="T72">
        <f t="shared" si="7"/>
        <v>16</v>
      </c>
    </row>
    <row r="73" spans="1:20">
      <c r="A73">
        <v>68</v>
      </c>
      <c r="B73" s="1" t="s">
        <v>179</v>
      </c>
      <c r="C73" s="3">
        <v>1063</v>
      </c>
      <c r="I73">
        <v>16074</v>
      </c>
      <c r="K73">
        <f t="shared" si="8"/>
        <v>278</v>
      </c>
      <c r="R73">
        <v>72</v>
      </c>
      <c r="S73">
        <f t="shared" si="6"/>
        <v>72</v>
      </c>
      <c r="T73">
        <f t="shared" si="7"/>
        <v>16</v>
      </c>
    </row>
    <row r="74" spans="1:20">
      <c r="A74">
        <v>69</v>
      </c>
      <c r="B74" s="1" t="s">
        <v>94</v>
      </c>
      <c r="C74" s="3">
        <v>0</v>
      </c>
      <c r="I74">
        <v>15850</v>
      </c>
      <c r="K74">
        <f t="shared" si="8"/>
        <v>224</v>
      </c>
      <c r="R74">
        <v>73</v>
      </c>
      <c r="S74">
        <f t="shared" si="6"/>
        <v>76</v>
      </c>
      <c r="T74">
        <f t="shared" si="7"/>
        <v>17</v>
      </c>
    </row>
    <row r="75" spans="1:20">
      <c r="A75">
        <v>70</v>
      </c>
      <c r="B75" s="1" t="s">
        <v>94</v>
      </c>
      <c r="C75" s="3">
        <v>0</v>
      </c>
      <c r="I75">
        <v>15561</v>
      </c>
      <c r="K75">
        <f t="shared" si="8"/>
        <v>289</v>
      </c>
      <c r="R75">
        <v>74</v>
      </c>
      <c r="S75">
        <f t="shared" si="6"/>
        <v>76</v>
      </c>
      <c r="T75">
        <f t="shared" si="7"/>
        <v>17</v>
      </c>
    </row>
    <row r="76" spans="1:20">
      <c r="A76">
        <v>71</v>
      </c>
      <c r="B76" s="1" t="s">
        <v>94</v>
      </c>
      <c r="C76" s="3">
        <v>0</v>
      </c>
      <c r="I76">
        <v>15352</v>
      </c>
      <c r="K76">
        <f t="shared" si="8"/>
        <v>209</v>
      </c>
      <c r="R76">
        <v>75</v>
      </c>
      <c r="S76">
        <f t="shared" si="6"/>
        <v>76</v>
      </c>
      <c r="T76">
        <f t="shared" si="7"/>
        <v>17</v>
      </c>
    </row>
    <row r="77" spans="1:20">
      <c r="A77">
        <v>72</v>
      </c>
      <c r="B77" s="1" t="s">
        <v>94</v>
      </c>
      <c r="C77" s="3">
        <v>0</v>
      </c>
      <c r="I77">
        <v>15502</v>
      </c>
      <c r="K77">
        <f t="shared" si="8"/>
        <v>-150</v>
      </c>
      <c r="R77">
        <v>76</v>
      </c>
      <c r="S77">
        <f t="shared" si="6"/>
        <v>76</v>
      </c>
      <c r="T77">
        <f t="shared" si="7"/>
        <v>17</v>
      </c>
    </row>
    <row r="78" spans="1:20">
      <c r="A78">
        <v>73</v>
      </c>
      <c r="B78" s="1" t="s">
        <v>94</v>
      </c>
      <c r="C78" s="3">
        <v>0</v>
      </c>
      <c r="I78">
        <v>15422</v>
      </c>
      <c r="K78">
        <f t="shared" si="8"/>
        <v>80</v>
      </c>
      <c r="R78">
        <v>77</v>
      </c>
      <c r="S78">
        <f t="shared" si="6"/>
        <v>80</v>
      </c>
      <c r="T78">
        <f t="shared" si="7"/>
        <v>18</v>
      </c>
    </row>
    <row r="79" spans="1:20">
      <c r="A79">
        <v>74</v>
      </c>
      <c r="B79" s="1" t="s">
        <v>94</v>
      </c>
      <c r="C79" s="3">
        <v>0</v>
      </c>
      <c r="I79">
        <v>15489</v>
      </c>
      <c r="K79">
        <f t="shared" si="8"/>
        <v>-67</v>
      </c>
      <c r="R79">
        <v>78</v>
      </c>
      <c r="S79">
        <f t="shared" si="6"/>
        <v>80</v>
      </c>
      <c r="T79">
        <f t="shared" si="7"/>
        <v>18</v>
      </c>
    </row>
    <row r="80" spans="1:20">
      <c r="A80">
        <v>75</v>
      </c>
      <c r="B80" s="1" t="s">
        <v>94</v>
      </c>
      <c r="C80" s="3">
        <v>0</v>
      </c>
      <c r="I80">
        <v>15503</v>
      </c>
      <c r="K80">
        <f t="shared" si="8"/>
        <v>-14</v>
      </c>
      <c r="R80">
        <v>79</v>
      </c>
      <c r="S80">
        <f t="shared" si="6"/>
        <v>80</v>
      </c>
      <c r="T80">
        <f t="shared" si="7"/>
        <v>18</v>
      </c>
    </row>
    <row r="81" spans="1:20">
      <c r="A81">
        <v>76</v>
      </c>
      <c r="B81" s="1" t="s">
        <v>94</v>
      </c>
      <c r="C81" s="3">
        <v>0</v>
      </c>
      <c r="I81">
        <v>15486</v>
      </c>
      <c r="K81">
        <f t="shared" si="8"/>
        <v>17</v>
      </c>
      <c r="R81">
        <v>80</v>
      </c>
      <c r="S81">
        <f t="shared" si="6"/>
        <v>80</v>
      </c>
      <c r="T81">
        <f t="shared" si="7"/>
        <v>18</v>
      </c>
    </row>
    <row r="82" spans="1:20">
      <c r="A82">
        <v>77</v>
      </c>
      <c r="B82" s="1" t="s">
        <v>94</v>
      </c>
      <c r="C82" s="3">
        <v>0</v>
      </c>
      <c r="I82">
        <v>15390</v>
      </c>
      <c r="K82">
        <f t="shared" si="8"/>
        <v>96</v>
      </c>
      <c r="R82">
        <v>81</v>
      </c>
      <c r="S82">
        <f t="shared" si="6"/>
        <v>84</v>
      </c>
      <c r="T82">
        <f t="shared" si="7"/>
        <v>19</v>
      </c>
    </row>
    <row r="83" spans="1:20">
      <c r="A83">
        <v>78</v>
      </c>
      <c r="B83" s="1" t="s">
        <v>94</v>
      </c>
      <c r="C83" s="3">
        <v>0</v>
      </c>
      <c r="I83">
        <v>15303</v>
      </c>
      <c r="K83">
        <f t="shared" si="8"/>
        <v>87</v>
      </c>
      <c r="R83">
        <v>82</v>
      </c>
      <c r="S83">
        <f t="shared" si="6"/>
        <v>84</v>
      </c>
      <c r="T83">
        <f t="shared" si="7"/>
        <v>19</v>
      </c>
    </row>
    <row r="84" spans="1:20">
      <c r="A84">
        <v>79</v>
      </c>
      <c r="B84" s="1" t="s">
        <v>94</v>
      </c>
      <c r="C84" s="3">
        <v>0</v>
      </c>
      <c r="I84">
        <v>14666</v>
      </c>
      <c r="K84">
        <f t="shared" si="8"/>
        <v>637</v>
      </c>
      <c r="R84">
        <v>83</v>
      </c>
      <c r="S84">
        <f t="shared" si="6"/>
        <v>84</v>
      </c>
      <c r="T84">
        <f t="shared" si="7"/>
        <v>19</v>
      </c>
    </row>
    <row r="85" spans="1:20">
      <c r="A85">
        <v>80</v>
      </c>
      <c r="B85" s="1" t="s">
        <v>94</v>
      </c>
      <c r="C85" s="3">
        <v>0</v>
      </c>
      <c r="I85">
        <v>14196</v>
      </c>
      <c r="K85">
        <f t="shared" si="8"/>
        <v>470</v>
      </c>
      <c r="R85">
        <v>84</v>
      </c>
      <c r="S85">
        <f t="shared" si="6"/>
        <v>84</v>
      </c>
      <c r="T85">
        <f t="shared" si="7"/>
        <v>19</v>
      </c>
    </row>
    <row r="86" spans="1:20">
      <c r="A86">
        <v>81</v>
      </c>
      <c r="B86" s="1" t="s">
        <v>94</v>
      </c>
      <c r="C86" s="3">
        <v>0</v>
      </c>
      <c r="I86">
        <v>14045</v>
      </c>
      <c r="K86">
        <f t="shared" si="8"/>
        <v>151</v>
      </c>
      <c r="R86">
        <v>85</v>
      </c>
      <c r="S86">
        <f t="shared" si="6"/>
        <v>88</v>
      </c>
      <c r="T86">
        <f t="shared" si="7"/>
        <v>20</v>
      </c>
    </row>
    <row r="87" spans="1:20">
      <c r="A87">
        <v>82</v>
      </c>
      <c r="B87" s="1" t="s">
        <v>94</v>
      </c>
      <c r="C87" s="3">
        <v>0</v>
      </c>
      <c r="I87">
        <v>14029</v>
      </c>
      <c r="K87">
        <f t="shared" si="8"/>
        <v>16</v>
      </c>
      <c r="R87">
        <v>86</v>
      </c>
      <c r="S87">
        <f t="shared" si="6"/>
        <v>88</v>
      </c>
      <c r="T87">
        <f t="shared" si="7"/>
        <v>20</v>
      </c>
    </row>
    <row r="88" spans="1:20">
      <c r="A88">
        <v>83</v>
      </c>
      <c r="B88" s="1" t="s">
        <v>94</v>
      </c>
      <c r="C88" s="3">
        <v>0</v>
      </c>
      <c r="I88">
        <v>13993</v>
      </c>
      <c r="K88">
        <f t="shared" si="8"/>
        <v>36</v>
      </c>
      <c r="R88">
        <v>87</v>
      </c>
      <c r="S88">
        <f t="shared" si="6"/>
        <v>88</v>
      </c>
      <c r="T88">
        <f t="shared" si="7"/>
        <v>20</v>
      </c>
    </row>
    <row r="89" spans="1:20">
      <c r="A89">
        <v>84</v>
      </c>
      <c r="B89" s="1" t="s">
        <v>94</v>
      </c>
      <c r="C89" s="3">
        <v>0</v>
      </c>
      <c r="K89">
        <f t="shared" si="8"/>
        <v>13993</v>
      </c>
      <c r="R89">
        <v>88</v>
      </c>
      <c r="S89">
        <f t="shared" si="6"/>
        <v>88</v>
      </c>
      <c r="T89">
        <f t="shared" si="7"/>
        <v>20</v>
      </c>
    </row>
    <row r="90" spans="1:20">
      <c r="A90">
        <v>85</v>
      </c>
      <c r="B90" s="1" t="s">
        <v>94</v>
      </c>
      <c r="C90" s="3">
        <v>0</v>
      </c>
      <c r="K90">
        <f t="shared" si="8"/>
        <v>0</v>
      </c>
      <c r="R90">
        <v>89</v>
      </c>
      <c r="S90">
        <f t="shared" si="6"/>
        <v>92</v>
      </c>
      <c r="T90">
        <f t="shared" si="7"/>
        <v>21</v>
      </c>
    </row>
    <row r="91" spans="1:20">
      <c r="A91">
        <v>86</v>
      </c>
      <c r="B91" s="1" t="s">
        <v>94</v>
      </c>
      <c r="C91" s="3">
        <v>0</v>
      </c>
      <c r="K91">
        <f t="shared" si="8"/>
        <v>0</v>
      </c>
      <c r="R91">
        <v>90</v>
      </c>
      <c r="S91">
        <f t="shared" si="6"/>
        <v>92</v>
      </c>
      <c r="T91">
        <f t="shared" si="7"/>
        <v>21</v>
      </c>
    </row>
    <row r="92" spans="1:20">
      <c r="A92">
        <v>87</v>
      </c>
      <c r="B92" s="1" t="s">
        <v>94</v>
      </c>
      <c r="C92" s="3">
        <v>0</v>
      </c>
      <c r="K92">
        <f t="shared" si="8"/>
        <v>0</v>
      </c>
      <c r="R92">
        <v>91</v>
      </c>
      <c r="S92">
        <f t="shared" si="6"/>
        <v>92</v>
      </c>
      <c r="T92">
        <f t="shared" si="7"/>
        <v>21</v>
      </c>
    </row>
    <row r="93" spans="1:20">
      <c r="A93">
        <v>88</v>
      </c>
      <c r="B93" s="1" t="s">
        <v>94</v>
      </c>
      <c r="C93" s="3">
        <v>0</v>
      </c>
      <c r="K93">
        <f t="shared" si="8"/>
        <v>0</v>
      </c>
      <c r="R93">
        <v>92</v>
      </c>
      <c r="S93">
        <f t="shared" si="6"/>
        <v>92</v>
      </c>
      <c r="T93">
        <f t="shared" si="7"/>
        <v>21</v>
      </c>
    </row>
    <row r="94" spans="1:20">
      <c r="A94">
        <v>89</v>
      </c>
      <c r="B94" s="1" t="s">
        <v>94</v>
      </c>
      <c r="C94" s="3">
        <v>0</v>
      </c>
      <c r="K94">
        <f t="shared" si="8"/>
        <v>0</v>
      </c>
      <c r="R94">
        <v>93</v>
      </c>
      <c r="S94">
        <f t="shared" si="6"/>
        <v>96</v>
      </c>
      <c r="T94">
        <f t="shared" si="7"/>
        <v>22</v>
      </c>
    </row>
    <row r="95" spans="1:20">
      <c r="A95">
        <v>90</v>
      </c>
      <c r="B95" s="1" t="s">
        <v>94</v>
      </c>
      <c r="C95" s="3">
        <v>0</v>
      </c>
      <c r="K95">
        <f t="shared" si="8"/>
        <v>0</v>
      </c>
      <c r="R95">
        <v>94</v>
      </c>
      <c r="S95">
        <f t="shared" si="6"/>
        <v>96</v>
      </c>
      <c r="T95">
        <f t="shared" si="7"/>
        <v>22</v>
      </c>
    </row>
    <row r="96" spans="1:20">
      <c r="A96">
        <v>91</v>
      </c>
      <c r="B96" s="1" t="s">
        <v>94</v>
      </c>
      <c r="C96" s="3">
        <v>0</v>
      </c>
      <c r="K96">
        <f t="shared" si="8"/>
        <v>0</v>
      </c>
      <c r="R96">
        <v>95</v>
      </c>
      <c r="S96">
        <f t="shared" si="6"/>
        <v>96</v>
      </c>
      <c r="T96">
        <f t="shared" si="7"/>
        <v>22</v>
      </c>
    </row>
    <row r="97" spans="1:20">
      <c r="A97">
        <v>92</v>
      </c>
      <c r="B97" s="1" t="s">
        <v>94</v>
      </c>
      <c r="C97" s="3">
        <v>0</v>
      </c>
      <c r="K97">
        <f t="shared" si="8"/>
        <v>0</v>
      </c>
      <c r="R97">
        <v>96</v>
      </c>
      <c r="S97">
        <f t="shared" si="6"/>
        <v>96</v>
      </c>
      <c r="T97">
        <f t="shared" si="7"/>
        <v>22</v>
      </c>
    </row>
    <row r="98" spans="1:20">
      <c r="A98">
        <v>93</v>
      </c>
      <c r="B98" s="1" t="s">
        <v>94</v>
      </c>
      <c r="C98" s="3">
        <v>0</v>
      </c>
      <c r="K98">
        <f t="shared" si="8"/>
        <v>0</v>
      </c>
      <c r="R98">
        <v>97</v>
      </c>
      <c r="S98">
        <f t="shared" si="6"/>
        <v>100</v>
      </c>
      <c r="T98">
        <f t="shared" si="7"/>
        <v>23</v>
      </c>
    </row>
    <row r="99" spans="1:20">
      <c r="A99">
        <v>94</v>
      </c>
      <c r="B99" s="1" t="s">
        <v>94</v>
      </c>
      <c r="C99" s="3">
        <v>0</v>
      </c>
      <c r="K99">
        <f t="shared" si="8"/>
        <v>0</v>
      </c>
      <c r="R99">
        <v>98</v>
      </c>
      <c r="S99">
        <f t="shared" si="6"/>
        <v>100</v>
      </c>
      <c r="T99">
        <f t="shared" si="7"/>
        <v>23</v>
      </c>
    </row>
    <row r="100" spans="1:20">
      <c r="A100">
        <v>95</v>
      </c>
      <c r="B100" s="1" t="s">
        <v>94</v>
      </c>
      <c r="C100" s="3">
        <v>0</v>
      </c>
      <c r="R100">
        <v>99</v>
      </c>
      <c r="S100">
        <f t="shared" si="6"/>
        <v>100</v>
      </c>
      <c r="T100">
        <f t="shared" si="7"/>
        <v>23</v>
      </c>
    </row>
    <row r="101" spans="1:20">
      <c r="A101">
        <v>96</v>
      </c>
      <c r="B101" s="1" t="s">
        <v>94</v>
      </c>
      <c r="C101" s="3">
        <v>0</v>
      </c>
      <c r="R101">
        <v>100</v>
      </c>
      <c r="S101">
        <f t="shared" si="6"/>
        <v>100</v>
      </c>
      <c r="T101">
        <f t="shared" si="7"/>
        <v>23</v>
      </c>
    </row>
    <row r="102" spans="1:20">
      <c r="A102">
        <v>97</v>
      </c>
      <c r="B102" s="1" t="s">
        <v>94</v>
      </c>
      <c r="C102" s="3">
        <v>0</v>
      </c>
      <c r="R102">
        <v>101</v>
      </c>
      <c r="S102">
        <f t="shared" si="6"/>
        <v>104</v>
      </c>
      <c r="T102">
        <f t="shared" si="7"/>
        <v>24</v>
      </c>
    </row>
    <row r="103" spans="1:20">
      <c r="A103">
        <v>98</v>
      </c>
      <c r="B103" s="1" t="s">
        <v>94</v>
      </c>
      <c r="C103" s="3">
        <v>0</v>
      </c>
      <c r="R103">
        <v>102</v>
      </c>
      <c r="S103">
        <f t="shared" si="6"/>
        <v>104</v>
      </c>
      <c r="T103">
        <f t="shared" si="7"/>
        <v>24</v>
      </c>
    </row>
    <row r="104" spans="1:20">
      <c r="A104">
        <v>99</v>
      </c>
      <c r="B104" s="1" t="s">
        <v>94</v>
      </c>
      <c r="C104" s="3">
        <v>0</v>
      </c>
      <c r="R104">
        <v>103</v>
      </c>
      <c r="S104">
        <f t="shared" si="6"/>
        <v>104</v>
      </c>
      <c r="T104">
        <f t="shared" si="7"/>
        <v>24</v>
      </c>
    </row>
    <row r="105" spans="1:20">
      <c r="A105">
        <v>100</v>
      </c>
      <c r="B105" s="1" t="s">
        <v>94</v>
      </c>
      <c r="C105" s="3">
        <v>0</v>
      </c>
      <c r="R105">
        <v>104</v>
      </c>
      <c r="S105">
        <f t="shared" si="6"/>
        <v>104</v>
      </c>
      <c r="T105">
        <f t="shared" si="7"/>
        <v>24</v>
      </c>
    </row>
    <row r="106" spans="1:20">
      <c r="A106">
        <v>101</v>
      </c>
      <c r="B106" s="1" t="s">
        <v>94</v>
      </c>
      <c r="C106" s="3">
        <v>0</v>
      </c>
      <c r="R106">
        <v>105</v>
      </c>
      <c r="S106">
        <f t="shared" si="6"/>
        <v>108</v>
      </c>
      <c r="T106">
        <f t="shared" si="7"/>
        <v>25</v>
      </c>
    </row>
    <row r="107" spans="1:20">
      <c r="A107">
        <v>102</v>
      </c>
      <c r="B107" s="1" t="s">
        <v>94</v>
      </c>
      <c r="C107" s="3">
        <v>0</v>
      </c>
      <c r="R107">
        <v>106</v>
      </c>
      <c r="S107">
        <f t="shared" si="6"/>
        <v>108</v>
      </c>
      <c r="T107">
        <f t="shared" si="7"/>
        <v>25</v>
      </c>
    </row>
    <row r="108" spans="1:20">
      <c r="A108">
        <v>103</v>
      </c>
      <c r="B108" s="1" t="s">
        <v>94</v>
      </c>
      <c r="C108" s="3">
        <v>0</v>
      </c>
      <c r="R108">
        <v>107</v>
      </c>
      <c r="S108">
        <f t="shared" si="6"/>
        <v>108</v>
      </c>
      <c r="T108">
        <f t="shared" si="7"/>
        <v>25</v>
      </c>
    </row>
    <row r="109" spans="1:20">
      <c r="A109" t="s">
        <v>11</v>
      </c>
      <c r="C109" s="3">
        <v>65536</v>
      </c>
      <c r="R109">
        <v>108</v>
      </c>
      <c r="S109">
        <f t="shared" si="6"/>
        <v>108</v>
      </c>
      <c r="T109">
        <f t="shared" si="7"/>
        <v>25</v>
      </c>
    </row>
    <row r="110" spans="1:20">
      <c r="R110">
        <v>109</v>
      </c>
      <c r="S110">
        <f t="shared" si="6"/>
        <v>112</v>
      </c>
      <c r="T110">
        <f t="shared" si="7"/>
        <v>26</v>
      </c>
    </row>
    <row r="111" spans="1:20">
      <c r="R111">
        <v>110</v>
      </c>
      <c r="S111">
        <f t="shared" si="6"/>
        <v>112</v>
      </c>
      <c r="T111">
        <f t="shared" si="7"/>
        <v>26</v>
      </c>
    </row>
    <row r="112" spans="1:20">
      <c r="R112">
        <v>111</v>
      </c>
      <c r="S112">
        <f t="shared" si="6"/>
        <v>112</v>
      </c>
      <c r="T112">
        <f t="shared" si="7"/>
        <v>26</v>
      </c>
    </row>
    <row r="113" spans="18:20">
      <c r="R113">
        <v>112</v>
      </c>
      <c r="S113">
        <f t="shared" si="6"/>
        <v>112</v>
      </c>
      <c r="T113">
        <f t="shared" si="7"/>
        <v>26</v>
      </c>
    </row>
    <row r="114" spans="18:20">
      <c r="R114">
        <v>113</v>
      </c>
      <c r="S114">
        <f t="shared" si="6"/>
        <v>116</v>
      </c>
      <c r="T114">
        <f t="shared" si="7"/>
        <v>27</v>
      </c>
    </row>
    <row r="115" spans="18:20">
      <c r="R115">
        <v>114</v>
      </c>
      <c r="S115">
        <f t="shared" si="6"/>
        <v>116</v>
      </c>
      <c r="T115">
        <f t="shared" si="7"/>
        <v>27</v>
      </c>
    </row>
    <row r="116" spans="18:20">
      <c r="R116">
        <v>115</v>
      </c>
      <c r="S116">
        <f t="shared" si="6"/>
        <v>116</v>
      </c>
      <c r="T116">
        <f t="shared" si="7"/>
        <v>27</v>
      </c>
    </row>
    <row r="117" spans="18:20">
      <c r="R117">
        <v>116</v>
      </c>
      <c r="S117">
        <f t="shared" si="6"/>
        <v>116</v>
      </c>
      <c r="T117">
        <f t="shared" si="7"/>
        <v>27</v>
      </c>
    </row>
    <row r="118" spans="18:20">
      <c r="R118">
        <v>117</v>
      </c>
      <c r="S118">
        <f t="shared" si="6"/>
        <v>120</v>
      </c>
      <c r="T118">
        <f t="shared" si="7"/>
        <v>28</v>
      </c>
    </row>
    <row r="119" spans="18:20">
      <c r="R119">
        <v>118</v>
      </c>
      <c r="S119">
        <f t="shared" si="6"/>
        <v>120</v>
      </c>
      <c r="T119">
        <f t="shared" si="7"/>
        <v>28</v>
      </c>
    </row>
    <row r="120" spans="18:20">
      <c r="R120">
        <v>119</v>
      </c>
      <c r="S120">
        <f t="shared" si="6"/>
        <v>120</v>
      </c>
      <c r="T120">
        <f t="shared" si="7"/>
        <v>28</v>
      </c>
    </row>
    <row r="121" spans="18:20">
      <c r="R121">
        <v>120</v>
      </c>
      <c r="S121">
        <f t="shared" si="6"/>
        <v>120</v>
      </c>
      <c r="T121">
        <f t="shared" si="7"/>
        <v>28</v>
      </c>
    </row>
    <row r="122" spans="18:20">
      <c r="R122">
        <v>121</v>
      </c>
      <c r="S122">
        <f t="shared" si="6"/>
        <v>124</v>
      </c>
      <c r="T122">
        <f t="shared" si="7"/>
        <v>29</v>
      </c>
    </row>
    <row r="123" spans="18:20">
      <c r="R123">
        <v>122</v>
      </c>
      <c r="S123">
        <f t="shared" si="6"/>
        <v>124</v>
      </c>
      <c r="T123">
        <f t="shared" si="7"/>
        <v>29</v>
      </c>
    </row>
    <row r="124" spans="18:20">
      <c r="R124">
        <v>123</v>
      </c>
      <c r="S124">
        <f t="shared" si="6"/>
        <v>124</v>
      </c>
      <c r="T124">
        <f t="shared" si="7"/>
        <v>29</v>
      </c>
    </row>
  </sheetData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Summary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</cp:lastModifiedBy>
  <dcterms:created xsi:type="dcterms:W3CDTF">2020-07-20T18:16:51Z</dcterms:created>
  <dcterms:modified xsi:type="dcterms:W3CDTF">2021-09-18T15:37:35Z</dcterms:modified>
</cp:coreProperties>
</file>