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0" windowHeight="8330" tabRatio="882" firstSheet="14" activeTab="20"/>
  </bookViews>
  <sheets>
    <sheet name="表紙" sheetId="2" r:id="rId1"/>
    <sheet name="改版履歴" sheetId="3" r:id="rId2"/>
    <sheet name="DB一览表" sheetId="4" r:id="rId3"/>
    <sheet name="PK・FK" sheetId="39" r:id="rId4"/>
    <sheet name="产品信息" sheetId="11" r:id="rId5"/>
    <sheet name="物料信息" sheetId="12" r:id="rId6"/>
    <sheet name="BOM信息" sheetId="13" r:id="rId7"/>
    <sheet name="BOM详细" sheetId="34" r:id="rId8"/>
    <sheet name="作业台模型" sheetId="37" r:id="rId9"/>
    <sheet name="作业台模型详细" sheetId="17" r:id="rId10"/>
    <sheet name="作业台模型BOM" sheetId="38" r:id="rId11"/>
    <sheet name="作业台模型BOM详细" sheetId="14" r:id="rId12"/>
    <sheet name="硬件信息" sheetId="7" r:id="rId13"/>
    <sheet name="硬件管理详细" sheetId="9" r:id="rId14"/>
    <sheet name="硬件通讯协议" sheetId="8" r:id="rId15"/>
    <sheet name="作业区域信息" sheetId="35" r:id="rId16"/>
    <sheet name="作业台信息" sheetId="15" r:id="rId17"/>
    <sheet name="作业台硬件设定" sheetId="16" r:id="rId18"/>
    <sheet name="操作类型" sheetId="6" r:id="rId19"/>
    <sheet name="作业手顺信息" sheetId="18" r:id="rId20"/>
    <sheet name="作业步骤信息" sheetId="19" r:id="rId21"/>
    <sheet name="作业步骤物料" sheetId="20" r:id="rId22"/>
    <sheet name="作业步骤工具" sheetId="29" r:id="rId23"/>
    <sheet name="作业手顺校验图" sheetId="26" r:id="rId24"/>
    <sheet name="作业步骤分配" sheetId="30" r:id="rId25"/>
    <sheet name="作业步骤逻辑处理" sheetId="33" r:id="rId26"/>
    <sheet name="作业员信息" sheetId="10" r:id="rId27"/>
    <sheet name="等级信息" sheetId="32" r:id="rId28"/>
    <sheet name="操作权限" sheetId="31" r:id="rId29"/>
    <sheet name="产品订单" sheetId="22" r:id="rId30"/>
    <sheet name="生产计划" sheetId="23" r:id="rId31"/>
    <sheet name="生产计划分配" sheetId="24" r:id="rId32"/>
    <sheet name="操作实绩信息" sheetId="25" r:id="rId33"/>
    <sheet name="作业实绩信息" sheetId="28" r:id="rId34"/>
    <sheet name="操作履历信息" sheetId="27" r:id="rId35"/>
  </sheets>
  <definedNames>
    <definedName name="_xlnm.Print_Area" localSheetId="0">表紙!$A$1:$AU$50</definedName>
  </definedNames>
  <calcPr calcId="144525"/>
</workbook>
</file>

<file path=xl/sharedStrings.xml><?xml version="1.0" encoding="utf-8"?>
<sst xmlns="http://schemas.openxmlformats.org/spreadsheetml/2006/main" count="567">
  <si>
    <t xml:space="preserve">第 1.0版
作成日 2019年  05月  13日
</t>
  </si>
  <si>
    <t>版数</t>
  </si>
  <si>
    <t>日付</t>
  </si>
  <si>
    <t>改版個所</t>
  </si>
  <si>
    <t>改版内容</t>
  </si>
  <si>
    <t>改版者</t>
  </si>
  <si>
    <t>1.0</t>
  </si>
  <si>
    <t>2019/05/13</t>
  </si>
  <si>
    <t>全般</t>
  </si>
  <si>
    <t>初版作成</t>
  </si>
  <si>
    <t>李歆</t>
  </si>
  <si>
    <t>序号</t>
  </si>
  <si>
    <t>表名</t>
  </si>
  <si>
    <t>物理名</t>
  </si>
  <si>
    <t>备注</t>
  </si>
  <si>
    <t>产品信息</t>
  </si>
  <si>
    <t>M_Products</t>
  </si>
  <si>
    <t>物料信息</t>
  </si>
  <si>
    <t>M_Materiel</t>
  </si>
  <si>
    <t>BOM信息</t>
  </si>
  <si>
    <t>M_Bom</t>
  </si>
  <si>
    <t>BOM详细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</si>
  <si>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BomDetails</t>
    </r>
  </si>
  <si>
    <t>BOM物料内容</t>
  </si>
  <si>
    <t>作业台模型</t>
  </si>
  <si>
    <t>M_OperModel</t>
  </si>
  <si>
    <t>作业台模型详细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</si>
  <si>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OperModelDetails</t>
    </r>
  </si>
  <si>
    <t>物料架盒设定</t>
  </si>
  <si>
    <t>作业台模型BOM</t>
  </si>
  <si>
    <t>M_OpModelBom</t>
  </si>
  <si>
    <t>作业台模型BOM详细</t>
  </si>
  <si>
    <t>M_OpModelBomDetails</t>
  </si>
  <si>
    <t>硬件信息</t>
  </si>
  <si>
    <t>M_Hardware</t>
  </si>
  <si>
    <t>硬件管理详细</t>
  </si>
  <si>
    <t>M_HardwareDetails</t>
  </si>
  <si>
    <t>硬件通讯协议</t>
  </si>
  <si>
    <t>M_CommProtocol</t>
  </si>
  <si>
    <t>作业区域信息</t>
  </si>
  <si>
    <t>M_WorkArea</t>
  </si>
  <si>
    <t>作业台信息</t>
  </si>
  <si>
    <t>M_Workbench</t>
  </si>
  <si>
    <t>作业台硬件设定</t>
  </si>
  <si>
    <t>M_WorkbenchTools</t>
  </si>
  <si>
    <t>操作类型</t>
  </si>
  <si>
    <t>M_OperType</t>
  </si>
  <si>
    <t>作业手顺信息</t>
  </si>
  <si>
    <t>M_OperManual</t>
  </si>
  <si>
    <t>作业步骤信息</t>
  </si>
  <si>
    <t>M_OperSteps</t>
  </si>
  <si>
    <t>作业步骤物料</t>
  </si>
  <si>
    <t>M_OperStepMaterials</t>
  </si>
  <si>
    <t>作业步骤工具</t>
  </si>
  <si>
    <t>M_OperStepTools</t>
  </si>
  <si>
    <t>作业手顺校验图</t>
  </si>
  <si>
    <t>M_OperManualCheckMap</t>
  </si>
  <si>
    <t>作业步骤分配</t>
  </si>
  <si>
    <t>M_JobAssignment</t>
  </si>
  <si>
    <t>作业步骤逻辑</t>
  </si>
  <si>
    <t>M_JobLogicSetting</t>
  </si>
  <si>
    <t>等级信息</t>
  </si>
  <si>
    <t>M_Grade</t>
  </si>
  <si>
    <t>操作权限</t>
  </si>
  <si>
    <t>M_Functions</t>
  </si>
  <si>
    <t>权限详细信息</t>
  </si>
  <si>
    <t>M_PowerMessage</t>
  </si>
  <si>
    <t>作业员信息</t>
  </si>
  <si>
    <t>M_Operator</t>
  </si>
  <si>
    <t>产品订单</t>
  </si>
  <si>
    <t>P_ProductOrder</t>
  </si>
  <si>
    <t>生产计划</t>
  </si>
  <si>
    <t>P_Plan</t>
  </si>
  <si>
    <t>生产计划分配</t>
  </si>
  <si>
    <t>P_PlanAllocation</t>
  </si>
  <si>
    <t>操作实绩信息</t>
  </si>
  <si>
    <t>R_OperPerformance</t>
  </si>
  <si>
    <t>作业实绩信息</t>
  </si>
  <si>
    <t>R_JobPerformance</t>
  </si>
  <si>
    <t>操作履历信息</t>
  </si>
  <si>
    <t>R_OperHistory</t>
  </si>
  <si>
    <t>产品ID</t>
  </si>
  <si>
    <t>Product_id</t>
  </si>
  <si>
    <t>BIGINT</t>
  </si>
  <si>
    <t>PK</t>
  </si>
  <si>
    <t>返工标记</t>
  </si>
  <si>
    <t>RW+</t>
  </si>
  <si>
    <t>产品编号</t>
  </si>
  <si>
    <t>Product_code</t>
  </si>
  <si>
    <t>VARCHAR(50)</t>
  </si>
  <si>
    <t>唯一性约束</t>
  </si>
  <si>
    <t>物料信息ID</t>
  </si>
  <si>
    <t>Material_id</t>
  </si>
  <si>
    <t>物料编号</t>
  </si>
  <si>
    <t>Material_code</t>
  </si>
  <si>
    <t>BOM ID</t>
  </si>
  <si>
    <t>Bom_id</t>
  </si>
  <si>
    <t>BOM版本号</t>
  </si>
  <si>
    <t>Bom_version</t>
  </si>
  <si>
    <t>FK（产品信息）</t>
  </si>
  <si>
    <t>BOM详细ID</t>
  </si>
  <si>
    <t>BomDetails_id</t>
  </si>
  <si>
    <t>FK（BOM信息）</t>
  </si>
  <si>
    <t>FK（物料信息）</t>
  </si>
  <si>
    <t>作业台模型ID</t>
  </si>
  <si>
    <t>OperModel_id</t>
  </si>
  <si>
    <t>作业台模型编号</t>
  </si>
  <si>
    <t>OperModel_no</t>
  </si>
  <si>
    <t>作业台模型详细ID</t>
  </si>
  <si>
    <t>ModelDetails_id</t>
  </si>
  <si>
    <t>FK（作业台模型）</t>
  </si>
  <si>
    <t>料盒序号</t>
  </si>
  <si>
    <t>MaterialBox_num</t>
  </si>
  <si>
    <t>INT</t>
  </si>
  <si>
    <t>作业台模型BOM ID</t>
  </si>
  <si>
    <t>OpModelBom_id</t>
  </si>
  <si>
    <t>作业台模型BOM详细ID</t>
  </si>
  <si>
    <t>OpModelBomDetail_id</t>
  </si>
  <si>
    <t>FK（作业台模型BOM）</t>
  </si>
  <si>
    <t>FK（BOM详细）</t>
  </si>
  <si>
    <t>FK（作业台模型详细）</t>
  </si>
  <si>
    <t>硬件 ID</t>
  </si>
  <si>
    <t>Hardware_id</t>
  </si>
  <si>
    <t>硬件类型</t>
  </si>
  <si>
    <t>Hardware_type</t>
  </si>
  <si>
    <t>1：电动螺丝刀；2：手动工具；3：IO工具；4：相机；5：电子秤</t>
  </si>
  <si>
    <t>硬件型号</t>
  </si>
  <si>
    <t>Hardware_model</t>
  </si>
  <si>
    <t>VARCHAR(20)</t>
  </si>
  <si>
    <t>硬件管理ID</t>
  </si>
  <si>
    <t>HardwareDetail_id</t>
  </si>
  <si>
    <t>FK（硬件信息）</t>
  </si>
  <si>
    <t>硬件管理编号</t>
  </si>
  <si>
    <t>Management_no</t>
  </si>
  <si>
    <t>通讯协议ID</t>
  </si>
  <si>
    <t>CommProtocol_id</t>
  </si>
  <si>
    <t>作业区域 ID</t>
  </si>
  <si>
    <t>WorkArea_id</t>
  </si>
  <si>
    <t>作业区域编号</t>
  </si>
  <si>
    <t>WorkArea_no</t>
  </si>
  <si>
    <t>作业台 ID</t>
  </si>
  <si>
    <t>Workbench_id</t>
  </si>
  <si>
    <t>FK（作业区域信息）</t>
  </si>
  <si>
    <t>作业台编号</t>
  </si>
  <si>
    <t>Workbench_no</t>
  </si>
  <si>
    <t>作业台硬件设定 ID</t>
  </si>
  <si>
    <t>WorkbenchTools_id</t>
  </si>
  <si>
    <t>FK（作业台信息）</t>
  </si>
  <si>
    <t>FK（硬件管理详细）</t>
  </si>
  <si>
    <t>FK（硬件通讯协议）</t>
  </si>
  <si>
    <t>操作类型ID</t>
  </si>
  <si>
    <t>Type_id</t>
  </si>
  <si>
    <t>类型编号</t>
  </si>
  <si>
    <t>Type_no</t>
  </si>
  <si>
    <t>VARCHAR(10)</t>
  </si>
  <si>
    <t>作业手顺 ID</t>
  </si>
  <si>
    <t>Manual_id</t>
  </si>
  <si>
    <t>作业手顺号</t>
  </si>
  <si>
    <t>Manual_code</t>
  </si>
  <si>
    <t>作业手顺版本号</t>
  </si>
  <si>
    <t>Manual_version</t>
  </si>
  <si>
    <t>FK（作业手顺信息）</t>
  </si>
  <si>
    <t>作业步骤序号</t>
  </si>
  <si>
    <t>Step_seq</t>
  </si>
  <si>
    <t>FK（操作类型）</t>
  </si>
  <si>
    <t>MES图号 ID</t>
  </si>
  <si>
    <t>Mes_id</t>
  </si>
  <si>
    <t>作业手顺分配ID</t>
  </si>
  <si>
    <t xml:space="preserve">Job_signment_id </t>
  </si>
  <si>
    <t>作业步骤逻辑处理</t>
  </si>
  <si>
    <t>作业手顺逻辑处理ID</t>
  </si>
  <si>
    <t xml:space="preserve">Logic_id </t>
  </si>
  <si>
    <t>作业手顺ID</t>
  </si>
  <si>
    <t>订单ID</t>
  </si>
  <si>
    <t>Order_id</t>
  </si>
  <si>
    <t>订单编号</t>
  </si>
  <si>
    <t>Order_no</t>
  </si>
  <si>
    <t>计划ID</t>
  </si>
  <si>
    <t>Plan_id</t>
  </si>
  <si>
    <t>FK（产品订单）</t>
  </si>
  <si>
    <t>生产计划分配ID</t>
  </si>
  <si>
    <t>PlanAllocation_id</t>
  </si>
  <si>
    <t>作业台ID</t>
  </si>
  <si>
    <t>FK（生产计划）</t>
  </si>
  <si>
    <t>表名称</t>
  </si>
  <si>
    <t>No.</t>
  </si>
  <si>
    <t>项目名称</t>
  </si>
  <si>
    <t>列名</t>
  </si>
  <si>
    <t>类型</t>
  </si>
  <si>
    <t>Key</t>
  </si>
  <si>
    <t>NOT NULL</t>
  </si>
  <si>
    <t>Default</t>
  </si>
  <si>
    <t>√</t>
  </si>
  <si>
    <t>产品名称</t>
  </si>
  <si>
    <t>Product_name</t>
  </si>
  <si>
    <t>Product_info</t>
  </si>
  <si>
    <t>VERCHAR(200)</t>
  </si>
  <si>
    <t>启用Flg</t>
  </si>
  <si>
    <t>Using_flg</t>
  </si>
  <si>
    <t>SMALLINT</t>
  </si>
  <si>
    <t>0：启用；  1：停用</t>
  </si>
  <si>
    <t>登录日时</t>
  </si>
  <si>
    <t>Inst_dat</t>
  </si>
  <si>
    <t>DATETIME</t>
  </si>
  <si>
    <t>YYYY-MM-DD HH:MM:SS</t>
  </si>
  <si>
    <t>更新日时</t>
  </si>
  <si>
    <t>Upd_dat</t>
  </si>
  <si>
    <t>特殊标记</t>
  </si>
  <si>
    <t>物料名称</t>
  </si>
  <si>
    <t>Material_name</t>
  </si>
  <si>
    <t>Material_info</t>
  </si>
  <si>
    <t>供应商</t>
  </si>
  <si>
    <t>Supplier</t>
  </si>
  <si>
    <t>产地</t>
  </si>
  <si>
    <t>Origin</t>
  </si>
  <si>
    <t>价格</t>
  </si>
  <si>
    <t>Price</t>
  </si>
  <si>
    <r>
      <rPr>
        <sz val="10"/>
        <rFont val="微软雅黑"/>
        <charset val="134"/>
      </rPr>
      <t>VARCHAR(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0)</t>
    </r>
  </si>
  <si>
    <t>重量（克）</t>
  </si>
  <si>
    <t>Weight</t>
  </si>
  <si>
    <t>尺寸（毫米）</t>
  </si>
  <si>
    <t>Measurement</t>
  </si>
  <si>
    <t>BOM编号</t>
  </si>
  <si>
    <t>Bom_no</t>
  </si>
  <si>
    <t>例：1.0、2.0、3.0 ……</t>
  </si>
  <si>
    <t>BOM名称</t>
  </si>
  <si>
    <t>Bom_name</t>
  </si>
  <si>
    <t>BOM备注</t>
  </si>
  <si>
    <t>Bom_desc</t>
  </si>
  <si>
    <r>
      <rPr>
        <sz val="10"/>
        <rFont val="微软雅黑"/>
        <charset val="134"/>
      </rPr>
      <t>B</t>
    </r>
    <r>
      <rPr>
        <sz val="10"/>
        <rFont val="微软雅黑"/>
        <charset val="134"/>
      </rPr>
      <t>OM状态</t>
    </r>
  </si>
  <si>
    <r>
      <rPr>
        <sz val="10"/>
        <rFont val="微软雅黑"/>
        <charset val="134"/>
      </rPr>
      <t>Bom</t>
    </r>
    <r>
      <rPr>
        <sz val="10"/>
        <rFont val="微软雅黑"/>
        <charset val="134"/>
      </rPr>
      <t>_state</t>
    </r>
  </si>
  <si>
    <t>1：编辑；2：审核；3：发布；9：废弃</t>
  </si>
  <si>
    <t>M_BomDetails</t>
  </si>
  <si>
    <t>物料盒数量</t>
  </si>
  <si>
    <t>MaterialBox_count</t>
  </si>
  <si>
    <t>作业台模型说明</t>
  </si>
  <si>
    <t>OperModel_desc</t>
  </si>
  <si>
    <t>VARCHAR(200)</t>
  </si>
  <si>
    <t>inst_dat</t>
  </si>
  <si>
    <t>upd_dat</t>
  </si>
  <si>
    <t>M_OperModelDetails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</si>
  <si>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NT</t>
    </r>
  </si>
  <si>
    <t>例：1、2、3……</t>
  </si>
  <si>
    <t>取料PLC地址类型</t>
  </si>
  <si>
    <t>Reclaim_type</t>
  </si>
  <si>
    <t>VARCHAR(3)</t>
  </si>
  <si>
    <t>M</t>
  </si>
  <si>
    <t>取料提示灯地址</t>
  </si>
  <si>
    <t>ReclaimOutput</t>
  </si>
  <si>
    <t>0~10000</t>
  </si>
  <si>
    <t>取料计数地址</t>
  </si>
  <si>
    <t>ReclaimInput</t>
  </si>
  <si>
    <t>补料PLC地址类型</t>
  </si>
  <si>
    <t>Feed_type</t>
  </si>
  <si>
    <t>补料提示灯地址</t>
  </si>
  <si>
    <t>FeedOutput</t>
  </si>
  <si>
    <t>补料计数地址</t>
  </si>
  <si>
    <t>FeedInput</t>
  </si>
  <si>
    <t>选择BOM状态 = 3（发布）的BOM</t>
  </si>
  <si>
    <t>扫码取料</t>
  </si>
  <si>
    <t>Reclaim_scan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</si>
  <si>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MALLINT</t>
    </r>
  </si>
  <si>
    <t>0：无需扫码；1：需要扫码</t>
  </si>
  <si>
    <t>取料扣库存</t>
  </si>
  <si>
    <t>Reclaim_deduct</t>
  </si>
  <si>
    <t>0：不扣库存；1：需扣库存</t>
  </si>
  <si>
    <t>补料警戒数</t>
  </si>
  <si>
    <t>FeedAlert_qty</t>
  </si>
  <si>
    <t>补料固定数</t>
  </si>
  <si>
    <t>FeedFixed_qty</t>
  </si>
  <si>
    <r>
      <rPr>
        <sz val="10"/>
        <color theme="1"/>
        <rFont val="微软雅黑"/>
        <charset val="134"/>
      </rPr>
      <t>硬件</t>
    </r>
    <r>
      <rPr>
        <sz val="10"/>
        <color theme="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ID</t>
    </r>
  </si>
  <si>
    <t>硬件名称</t>
  </si>
  <si>
    <t>Hardware_name</t>
  </si>
  <si>
    <t>规格型号</t>
  </si>
  <si>
    <t>Hardware_spec</t>
  </si>
  <si>
    <t>TCP ,RS232</t>
  </si>
  <si>
    <t>硬件状态</t>
  </si>
  <si>
    <t>Hw_state</t>
  </si>
  <si>
    <r>
      <rPr>
        <sz val="10"/>
        <rFont val="微软雅黑"/>
        <charset val="134"/>
      </rPr>
      <t>1：未分配；2：</t>
    </r>
    <r>
      <rPr>
        <sz val="10"/>
        <rFont val="微软雅黑"/>
        <charset val="134"/>
      </rPr>
      <t>使用</t>
    </r>
    <r>
      <rPr>
        <sz val="10"/>
        <rFont val="微软雅黑"/>
        <charset val="134"/>
      </rPr>
      <t>中</t>
    </r>
    <r>
      <rPr>
        <sz val="10"/>
        <rFont val="微软雅黑"/>
        <charset val="134"/>
      </rPr>
      <t>；3：维修；9：废弃</t>
    </r>
  </si>
  <si>
    <t>通讯协议类型</t>
  </si>
  <si>
    <t>CommProtocol_type</t>
  </si>
  <si>
    <t>马头、PLC控制、康耐视、ModBus TCP、ModBus RTU</t>
  </si>
  <si>
    <t>通讯协议</t>
  </si>
  <si>
    <t>CommProtocol_desc</t>
  </si>
  <si>
    <t>VARCHAR(100)</t>
  </si>
  <si>
    <t>作业区域名称</t>
  </si>
  <si>
    <t>WorkArea_name</t>
  </si>
  <si>
    <t>作业区域描述</t>
  </si>
  <si>
    <t>WorkArea_desc</t>
  </si>
  <si>
    <t>作业台名</t>
  </si>
  <si>
    <t>Workbench_name</t>
  </si>
  <si>
    <t>作业台描述</t>
  </si>
  <si>
    <t>Workbench_desc</t>
  </si>
  <si>
    <t>作业台状态</t>
  </si>
  <si>
    <t>Workbench_state</t>
  </si>
  <si>
    <t>1：待机；2：运行；3：维修；4：停止</t>
  </si>
  <si>
    <t>作业台IP</t>
  </si>
  <si>
    <t>Workbench_ipaddress</t>
  </si>
  <si>
    <t>作业台端口</t>
  </si>
  <si>
    <t>Workbench_ipport</t>
  </si>
  <si>
    <t>电源PLC地址</t>
  </si>
  <si>
    <t>PLC_PowerAddress</t>
  </si>
  <si>
    <t>IP地址</t>
  </si>
  <si>
    <t>Ip_address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</si>
  <si>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P相关</t>
    </r>
  </si>
  <si>
    <t>IP端口号</t>
  </si>
  <si>
    <t>Ip_port</t>
  </si>
  <si>
    <t>OK地址</t>
  </si>
  <si>
    <t>Ok_address</t>
  </si>
  <si>
    <t>PLC相关</t>
  </si>
  <si>
    <t>NG地址</t>
  </si>
  <si>
    <t>Ng_address</t>
  </si>
  <si>
    <t>COM号</t>
  </si>
  <si>
    <t>Com_port</t>
  </si>
  <si>
    <t>RS相关</t>
  </si>
  <si>
    <t>操作名</t>
  </si>
  <si>
    <t>Type_name</t>
  </si>
  <si>
    <t>例：扫码、取料、拧螺丝、检查</t>
  </si>
  <si>
    <t>采集信息</t>
  </si>
  <si>
    <t>Acquisition</t>
  </si>
  <si>
    <t xml:space="preserve">0：不显示；1：显示 </t>
  </si>
  <si>
    <t>条码信息区域</t>
  </si>
  <si>
    <t>Barcode_area</t>
  </si>
  <si>
    <t>0：不显示；1：显示</t>
  </si>
  <si>
    <t>物料信息区域</t>
  </si>
  <si>
    <r>
      <rPr>
        <sz val="10"/>
        <color theme="1"/>
        <rFont val="微软雅黑"/>
        <charset val="134"/>
      </rPr>
      <t>Material</t>
    </r>
    <r>
      <rPr>
        <sz val="10"/>
        <color theme="1"/>
        <rFont val="微软雅黑"/>
        <charset val="134"/>
      </rPr>
      <t>_area</t>
    </r>
  </si>
  <si>
    <t>硬件信息区域</t>
  </si>
  <si>
    <r>
      <rPr>
        <sz val="10"/>
        <color theme="1"/>
        <rFont val="微软雅黑"/>
        <charset val="134"/>
      </rPr>
      <t>Hardware</t>
    </r>
    <r>
      <rPr>
        <sz val="10"/>
        <color theme="1"/>
        <rFont val="微软雅黑"/>
        <charset val="134"/>
      </rPr>
      <t>_area</t>
    </r>
  </si>
  <si>
    <t>0：不显示；1：显示（硬件列表+参数设定区域）</t>
  </si>
  <si>
    <t>拍照设定区域</t>
  </si>
  <si>
    <r>
      <rPr>
        <sz val="10"/>
        <color theme="1"/>
        <rFont val="微软雅黑"/>
        <charset val="134"/>
      </rPr>
      <t>Photo_s</t>
    </r>
    <r>
      <rPr>
        <sz val="10"/>
        <color theme="1"/>
        <rFont val="微软雅黑"/>
        <charset val="134"/>
      </rPr>
      <t>ettings</t>
    </r>
  </si>
  <si>
    <t>0：不显示；1：显示（配置文件+保存路径+启动地址）</t>
  </si>
  <si>
    <t>图号信息区域</t>
  </si>
  <si>
    <t>0：不显示；1：显示(MES上获取的需要检验的图号）</t>
  </si>
  <si>
    <t>scan</t>
  </si>
  <si>
    <t>条码采集</t>
  </si>
  <si>
    <t>扫条码，保存信息</t>
  </si>
  <si>
    <t>条码列表</t>
  </si>
  <si>
    <t>采集框</t>
  </si>
  <si>
    <t>reclaim</t>
  </si>
  <si>
    <t>取料</t>
  </si>
  <si>
    <t>物料列表</t>
  </si>
  <si>
    <t>tool</t>
  </si>
  <si>
    <t>工具操作</t>
  </si>
  <si>
    <t>硬件列表</t>
  </si>
  <si>
    <t>采集框、程序信息区域</t>
  </si>
  <si>
    <t>check</t>
  </si>
  <si>
    <t>检查</t>
  </si>
  <si>
    <t>wait</t>
  </si>
  <si>
    <t>等待</t>
  </si>
  <si>
    <t>photo</t>
  </si>
  <si>
    <t>拍照</t>
  </si>
  <si>
    <t>检测、存档</t>
  </si>
  <si>
    <t>设定区域（配置文件+保存路径）</t>
  </si>
  <si>
    <t>startup</t>
  </si>
  <si>
    <t>开工</t>
  </si>
  <si>
    <t>MES接口，开工号与报工号匹配</t>
  </si>
  <si>
    <t>report</t>
  </si>
  <si>
    <t>报工</t>
  </si>
  <si>
    <t>other</t>
  </si>
  <si>
    <t>其他</t>
  </si>
  <si>
    <t>verification</t>
  </si>
  <si>
    <t>物料校验</t>
  </si>
  <si>
    <t>MES接口，返回物料码列表，扫码校验</t>
  </si>
  <si>
    <t>采集框     不需要，条码采集 类型可以替代</t>
  </si>
  <si>
    <r>
      <rPr>
        <sz val="10"/>
        <color theme="1"/>
        <rFont val="微软雅黑"/>
        <charset val="134"/>
      </rPr>
      <t>Manual_</t>
    </r>
    <r>
      <rPr>
        <sz val="10"/>
        <color theme="1"/>
        <rFont val="微软雅黑"/>
        <charset val="134"/>
      </rPr>
      <t>code</t>
    </r>
  </si>
  <si>
    <t>MAT ID（与MES系统一致，手动输入）</t>
  </si>
  <si>
    <t>步骤总数</t>
  </si>
  <si>
    <t>Step_count</t>
  </si>
  <si>
    <t>作业手顺描述</t>
  </si>
  <si>
    <t>Manual_desc</t>
  </si>
  <si>
    <t>作业手顺状态</t>
  </si>
  <si>
    <r>
      <rPr>
        <sz val="10"/>
        <color theme="1"/>
        <rFont val="微软雅黑"/>
        <charset val="134"/>
      </rPr>
      <t>Manual</t>
    </r>
    <r>
      <rPr>
        <sz val="10"/>
        <color theme="1"/>
        <rFont val="微软雅黑"/>
        <charset val="134"/>
      </rPr>
      <t>_state</t>
    </r>
  </si>
  <si>
    <r>
      <rPr>
        <sz val="10"/>
        <color theme="1"/>
        <rFont val="微软雅黑"/>
        <charset val="134"/>
      </rPr>
      <t>例：1、2、3、4、5、</t>
    </r>
    <r>
      <rPr>
        <sz val="10"/>
        <color theme="1"/>
        <rFont val="微软雅黑"/>
        <charset val="134"/>
      </rPr>
      <t>......</t>
    </r>
  </si>
  <si>
    <t>作业步骤名称</t>
  </si>
  <si>
    <t>Step_name</t>
  </si>
  <si>
    <t>标准时间(s)</t>
  </si>
  <si>
    <t>Step_gmt</t>
  </si>
  <si>
    <t>工序性质</t>
  </si>
  <si>
    <t>Processes_tag</t>
  </si>
  <si>
    <t>1：普通工序；2：特殊过程（资质权限）；3：重点工序；4：关键工序</t>
  </si>
  <si>
    <t>步骤模式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</si>
  <si>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_model</t>
    </r>
  </si>
  <si>
    <t>1：单人模式；2：多人模式</t>
  </si>
  <si>
    <t>步骤分支号</t>
  </si>
  <si>
    <t>Step_branch</t>
  </si>
  <si>
    <t>作业手动完成</t>
  </si>
  <si>
    <t xml:space="preserve">Step_completion </t>
  </si>
  <si>
    <t>bit</t>
  </si>
  <si>
    <t>0：自动；1：手动（共通显示）</t>
  </si>
  <si>
    <t>指导图片(视频)URL</t>
  </si>
  <si>
    <t>Step_image</t>
  </si>
  <si>
    <t>（共通显示）</t>
  </si>
  <si>
    <t>指导声音文件URL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</si>
  <si>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_sound</t>
    </r>
  </si>
  <si>
    <t>注意事项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</si>
  <si>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tep_note</t>
    </r>
  </si>
  <si>
    <t>自动判断业务</t>
  </si>
  <si>
    <t xml:space="preserve">Automatic_judglogic </t>
  </si>
  <si>
    <t>等待时间</t>
  </si>
  <si>
    <t>Step_waittime</t>
  </si>
  <si>
    <t>操作类型 = wait（等待）：显示</t>
  </si>
  <si>
    <t>锁定步骤号</t>
  </si>
  <si>
    <t>操作类型 = wait（等待）：显示，等待步骤里有个表格可以添加锁定的步骤号
需要考虑生成 宏文件 时这个步骤类型怎么转换为 宏文件的逻辑</t>
  </si>
  <si>
    <t>相机配置文件</t>
  </si>
  <si>
    <t>Camera_config</t>
  </si>
  <si>
    <t>操作类型 = photo（拍照）：显示</t>
  </si>
  <si>
    <t>照片保存地址</t>
  </si>
  <si>
    <t>Camera_save</t>
  </si>
  <si>
    <t>相机启动控制</t>
  </si>
  <si>
    <t>Camera_control</t>
  </si>
  <si>
    <t>扫码</t>
  </si>
  <si>
    <t>操作类型= reclaim(取料)或tool 0:禁用 1：启用</t>
  </si>
  <si>
    <t>取料计数</t>
  </si>
  <si>
    <t xml:space="preserve">操作类型= reclaim(取料)或tool 取料次数 </t>
  </si>
  <si>
    <t>采集信息描述</t>
  </si>
  <si>
    <t>操作类型=scan 文本框以后与扫到的条码做 绑定</t>
  </si>
  <si>
    <t xml:space="preserve">条码长度 </t>
  </si>
  <si>
    <t>操作类型=scan reclaim tool</t>
  </si>
  <si>
    <t>条码开始位置</t>
  </si>
  <si>
    <t>操作类型=scan 0：禁用 1启用（打开为MES接口进行校验）</t>
  </si>
  <si>
    <t>条码采集个数</t>
  </si>
  <si>
    <t>操作类型=scan 当物料校验禁用时有效</t>
  </si>
  <si>
    <t>工具程序编号</t>
  </si>
  <si>
    <t>Program_no</t>
  </si>
  <si>
    <t>操作类型 = tool（工具操作）：显示</t>
  </si>
  <si>
    <t>工具程序名称</t>
  </si>
  <si>
    <t>Program_name</t>
  </si>
  <si>
    <t>工具转矩值（Nm)</t>
  </si>
  <si>
    <t>Torque_value</t>
  </si>
  <si>
    <t>工具检测判断</t>
  </si>
  <si>
    <t>Decision_type</t>
  </si>
  <si>
    <t>操作类型 = tool（工具操作）：显示
0：返回值（OK/NG）判断；1：返回数据判断</t>
  </si>
  <si>
    <t>扭矩下限值</t>
  </si>
  <si>
    <t>Torque_lower</t>
  </si>
  <si>
    <t>扭矩上限值</t>
  </si>
  <si>
    <t>Torque_upper</t>
  </si>
  <si>
    <t>时间下限值</t>
  </si>
  <si>
    <t>Time_lower</t>
  </si>
  <si>
    <t>时间上限值</t>
  </si>
  <si>
    <t>Time_upper</t>
  </si>
  <si>
    <t>角度下限值</t>
  </si>
  <si>
    <t>Angle_lower</t>
  </si>
  <si>
    <t>角度上限值</t>
  </si>
  <si>
    <t>Angle_upper</t>
  </si>
  <si>
    <t>物料需求量</t>
  </si>
  <si>
    <t>Demand_qty</t>
  </si>
  <si>
    <t>使用次数</t>
  </si>
  <si>
    <t>Use_count</t>
  </si>
  <si>
    <t>MES图号ID</t>
  </si>
  <si>
    <t>物料代码追溯</t>
  </si>
  <si>
    <t>Matter_code_traceability</t>
  </si>
  <si>
    <t>位置号码</t>
  </si>
  <si>
    <t>Position_no</t>
  </si>
  <si>
    <t>条码读取规格</t>
  </si>
  <si>
    <t>Bar_code_read</t>
  </si>
  <si>
    <t>开始号</t>
  </si>
  <si>
    <t>Start_no</t>
  </si>
  <si>
    <t>长度</t>
  </si>
  <si>
    <t>Length</t>
  </si>
  <si>
    <t>校验图号</t>
  </si>
  <si>
    <t>Check_map_no</t>
  </si>
  <si>
    <t>图号种类</t>
  </si>
  <si>
    <t>Img_type</t>
  </si>
  <si>
    <t>代码</t>
  </si>
  <si>
    <t>Code</t>
  </si>
  <si>
    <t>作业步骤分配表</t>
  </si>
  <si>
    <t xml:space="preserve">M_JobAssignment </t>
  </si>
  <si>
    <t>产品代码</t>
  </si>
  <si>
    <t>开始工步</t>
  </si>
  <si>
    <t>Job_start_step</t>
  </si>
  <si>
    <t>结束工步</t>
  </si>
  <si>
    <t>Job_end_step</t>
  </si>
  <si>
    <t>所有步骤</t>
  </si>
  <si>
    <t>Job_all_step</t>
  </si>
  <si>
    <t>BIT</t>
  </si>
  <si>
    <t>标准时间</t>
  </si>
  <si>
    <t>Job_gmt</t>
  </si>
  <si>
    <t>Remarks</t>
  </si>
  <si>
    <t>作业步骤逻辑处理表</t>
  </si>
  <si>
    <t>作业步骤步号</t>
  </si>
  <si>
    <t>逻辑符(AND,OR)</t>
  </si>
  <si>
    <t>Logic_character</t>
  </si>
  <si>
    <t>作业种类</t>
  </si>
  <si>
    <t>Type</t>
  </si>
  <si>
    <t>处理对象</t>
  </si>
  <si>
    <t>Process_obj</t>
  </si>
  <si>
    <t>判断符</t>
  </si>
  <si>
    <t>Judge_sign</t>
  </si>
  <si>
    <t>判断值</t>
  </si>
  <si>
    <t>Judge_value</t>
  </si>
  <si>
    <t>处理顺序</t>
  </si>
  <si>
    <t>Process_order</t>
  </si>
  <si>
    <t xml:space="preserve"> </t>
  </si>
  <si>
    <t>作业员ID</t>
  </si>
  <si>
    <t>Oper_id</t>
  </si>
  <si>
    <t>作业员编号</t>
  </si>
  <si>
    <t>Oper_no</t>
  </si>
  <si>
    <t>作业员姓名</t>
  </si>
  <si>
    <t>Oper_name</t>
  </si>
  <si>
    <t>作业员密码</t>
  </si>
  <si>
    <t>TIMESTAMP</t>
  </si>
  <si>
    <t>等级ID</t>
  </si>
  <si>
    <t>Grade_Id</t>
  </si>
  <si>
    <t>等级名</t>
  </si>
  <si>
    <t>Grade_Name</t>
  </si>
  <si>
    <t>M_Function</t>
  </si>
  <si>
    <t>ID</t>
  </si>
  <si>
    <t>Function_id</t>
  </si>
  <si>
    <t>功能代码</t>
  </si>
  <si>
    <t>功能名称</t>
  </si>
  <si>
    <t>Name</t>
  </si>
  <si>
    <t>功能Type</t>
  </si>
  <si>
    <t>订单 ID</t>
  </si>
  <si>
    <t>VARCHAR(30)</t>
  </si>
  <si>
    <t>订单时间</t>
  </si>
  <si>
    <t>Order_dat</t>
  </si>
  <si>
    <t>客户信息</t>
  </si>
  <si>
    <t>Customer_info</t>
  </si>
  <si>
    <t>订单数量</t>
  </si>
  <si>
    <t>Order_qty</t>
  </si>
  <si>
    <t>完成数量</t>
  </si>
  <si>
    <t>Completed_qty</t>
  </si>
  <si>
    <t>订单状态</t>
  </si>
  <si>
    <t>Order_status</t>
  </si>
  <si>
    <t>0：未开始；1：已派单；2：已生产；3：已完成</t>
  </si>
  <si>
    <t>计划 ID</t>
  </si>
  <si>
    <t>计划类别</t>
  </si>
  <si>
    <t>Plan_type</t>
  </si>
  <si>
    <t>0：产品；1：订单</t>
  </si>
  <si>
    <t>作业手顺信息ID</t>
  </si>
  <si>
    <t>Lot编号</t>
  </si>
  <si>
    <t>Lot_no</t>
  </si>
  <si>
    <t>计划数</t>
  </si>
  <si>
    <t>Plan_qty</t>
  </si>
  <si>
    <t>计划状态</t>
  </si>
  <si>
    <t>Plan_status</t>
  </si>
  <si>
    <t>0：未排产；1：已排产；2：生产中；3：生产完</t>
  </si>
  <si>
    <t>生产计划分配 ID</t>
  </si>
  <si>
    <t>工单号</t>
  </si>
  <si>
    <t>Workorder</t>
  </si>
  <si>
    <t>OperPerformance_id</t>
  </si>
  <si>
    <t>收集时间</t>
  </si>
  <si>
    <t>Collect_time</t>
  </si>
  <si>
    <t>产品序列号</t>
  </si>
  <si>
    <t>Sub_lot_id</t>
  </si>
  <si>
    <t>步骤顺</t>
  </si>
  <si>
    <t>INTEGER</t>
  </si>
  <si>
    <t>操作顺</t>
  </si>
  <si>
    <t>Process_seq</t>
  </si>
  <si>
    <t>结果</t>
  </si>
  <si>
    <t>Result</t>
  </si>
  <si>
    <t>0：OK；1：NG</t>
  </si>
  <si>
    <t>采集内容1</t>
  </si>
  <si>
    <t>Collect_content1</t>
  </si>
  <si>
    <t>采集内容2</t>
  </si>
  <si>
    <t>Collect_content2</t>
  </si>
  <si>
    <t>采集内容3</t>
  </si>
  <si>
    <t>Collect_content3</t>
  </si>
  <si>
    <t>JobPerformance_id</t>
  </si>
  <si>
    <t>开始时间</t>
  </si>
  <si>
    <t>Start_time</t>
  </si>
  <si>
    <t>结束时间</t>
  </si>
  <si>
    <t>End_time</t>
  </si>
  <si>
    <t>NG次数</t>
  </si>
  <si>
    <t>Ng_count</t>
  </si>
  <si>
    <t>OperHistory_id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</si>
</sst>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trike/>
      <sz val="10"/>
      <color rgb="FFFF000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indexed="8"/>
      <name val="Verdana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name val="ＭＳ Ｐ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1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0" fillId="27" borderId="0" applyNumberFormat="0" applyBorder="0" applyAlignment="0" applyProtection="0">
      <alignment vertical="center"/>
    </xf>
    <xf numFmtId="0" fontId="19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Protection="0">
      <alignment vertical="top" wrapText="1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4" borderId="3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2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0" borderId="33" applyNumberFormat="0" applyAlignment="0" applyProtection="0">
      <alignment vertical="center"/>
    </xf>
    <xf numFmtId="0" fontId="26" fillId="30" borderId="27" applyNumberFormat="0" applyAlignment="0" applyProtection="0">
      <alignment vertical="center"/>
    </xf>
    <xf numFmtId="0" fontId="21" fillId="25" borderId="28" applyNumberFormat="0" applyAlignment="0" applyProtection="0">
      <alignment vertical="center"/>
    </xf>
    <xf numFmtId="0" fontId="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1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159" applyFont="1" applyAlignment="1">
      <alignment horizontal="center" vertical="center"/>
    </xf>
    <xf numFmtId="0" fontId="1" fillId="0" borderId="0" xfId="159" applyFont="1" applyAlignment="1">
      <alignment vertical="center"/>
    </xf>
    <xf numFmtId="0" fontId="1" fillId="2" borderId="0" xfId="159" applyFont="1" applyFill="1" applyAlignment="1">
      <alignment vertical="center"/>
    </xf>
    <xf numFmtId="0" fontId="1" fillId="3" borderId="0" xfId="159" applyFont="1" applyFill="1" applyAlignment="1">
      <alignment vertical="center"/>
    </xf>
    <xf numFmtId="0" fontId="1" fillId="4" borderId="0" xfId="159" applyFont="1" applyFill="1" applyAlignment="1">
      <alignment vertical="center"/>
    </xf>
    <xf numFmtId="0" fontId="2" fillId="5" borderId="1" xfId="159" applyFont="1" applyFill="1" applyBorder="1" applyAlignment="1">
      <alignment horizontal="center" vertical="center"/>
    </xf>
    <xf numFmtId="0" fontId="1" fillId="0" borderId="1" xfId="159" applyFont="1" applyBorder="1" applyAlignment="1">
      <alignment horizontal="center" vertical="center"/>
    </xf>
    <xf numFmtId="0" fontId="1" fillId="0" borderId="1" xfId="159" applyFont="1" applyBorder="1" applyAlignment="1">
      <alignment vertical="center"/>
    </xf>
    <xf numFmtId="0" fontId="3" fillId="0" borderId="1" xfId="159" applyFont="1" applyBorder="1" applyAlignment="1">
      <alignment vertical="center"/>
    </xf>
    <xf numFmtId="0" fontId="3" fillId="0" borderId="1" xfId="159" applyFont="1" applyBorder="1" applyAlignment="1">
      <alignment horizontal="center" vertical="center"/>
    </xf>
    <xf numFmtId="0" fontId="1" fillId="0" borderId="0" xfId="159" applyFont="1" applyAlignment="1">
      <alignment horizontal="left" vertical="center"/>
    </xf>
    <xf numFmtId="0" fontId="1" fillId="6" borderId="0" xfId="159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2" xfId="159" applyFont="1" applyBorder="1" applyAlignment="1">
      <alignment horizontal="center" vertical="center"/>
    </xf>
    <xf numFmtId="0" fontId="1" fillId="0" borderId="2" xfId="159" applyFont="1" applyBorder="1" applyAlignment="1">
      <alignment vertical="center"/>
    </xf>
    <xf numFmtId="0" fontId="1" fillId="8" borderId="1" xfId="159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4" fillId="0" borderId="0" xfId="159" applyFont="1" applyAlignment="1">
      <alignment vertical="center"/>
    </xf>
    <xf numFmtId="0" fontId="1" fillId="0" borderId="2" xfId="159" applyFont="1" applyFill="1" applyBorder="1" applyAlignment="1">
      <alignment vertical="center"/>
    </xf>
    <xf numFmtId="0" fontId="1" fillId="9" borderId="1" xfId="159" applyFont="1" applyFill="1" applyBorder="1" applyAlignment="1">
      <alignment vertical="center"/>
    </xf>
    <xf numFmtId="0" fontId="4" fillId="0" borderId="1" xfId="159" applyFont="1" applyBorder="1" applyAlignment="1">
      <alignment horizontal="center" vertical="center"/>
    </xf>
    <xf numFmtId="0" fontId="4" fillId="0" borderId="2" xfId="159" applyFont="1" applyBorder="1" applyAlignment="1">
      <alignment vertical="center"/>
    </xf>
    <xf numFmtId="0" fontId="4" fillId="0" borderId="2" xfId="159" applyFont="1" applyBorder="1" applyAlignment="1">
      <alignment horizontal="center" vertical="center"/>
    </xf>
    <xf numFmtId="0" fontId="1" fillId="0" borderId="2" xfId="159" applyFont="1" applyBorder="1" applyAlignment="1">
      <alignment vertical="center" wrapText="1"/>
    </xf>
    <xf numFmtId="0" fontId="1" fillId="10" borderId="2" xfId="159" applyFont="1" applyFill="1" applyBorder="1" applyAlignment="1">
      <alignment vertical="center"/>
    </xf>
    <xf numFmtId="0" fontId="4" fillId="10" borderId="2" xfId="159" applyFont="1" applyFill="1" applyBorder="1" applyAlignment="1">
      <alignment vertical="center" wrapText="1"/>
    </xf>
    <xf numFmtId="0" fontId="4" fillId="2" borderId="0" xfId="159" applyFont="1" applyFill="1" applyAlignment="1">
      <alignment vertical="center"/>
    </xf>
    <xf numFmtId="0" fontId="4" fillId="3" borderId="0" xfId="159" applyFont="1" applyFill="1" applyAlignment="1">
      <alignment vertical="center"/>
    </xf>
    <xf numFmtId="0" fontId="1" fillId="11" borderId="2" xfId="159" applyFont="1" applyFill="1" applyBorder="1" applyAlignment="1">
      <alignment vertical="center"/>
    </xf>
    <xf numFmtId="0" fontId="4" fillId="11" borderId="2" xfId="159" applyFont="1" applyFill="1" applyBorder="1" applyAlignment="1">
      <alignment vertical="center"/>
    </xf>
    <xf numFmtId="0" fontId="1" fillId="12" borderId="2" xfId="159" applyFont="1" applyFill="1" applyBorder="1" applyAlignment="1">
      <alignment vertical="center"/>
    </xf>
    <xf numFmtId="0" fontId="1" fillId="12" borderId="2" xfId="159" applyFont="1" applyFill="1" applyBorder="1" applyAlignment="1">
      <alignment vertical="center" wrapText="1"/>
    </xf>
    <xf numFmtId="0" fontId="4" fillId="6" borderId="0" xfId="159" applyFont="1" applyFill="1" applyAlignment="1">
      <alignment vertical="center"/>
    </xf>
    <xf numFmtId="0" fontId="4" fillId="4" borderId="0" xfId="159" applyFont="1" applyFill="1" applyAlignment="1">
      <alignment vertical="center"/>
    </xf>
    <xf numFmtId="0" fontId="5" fillId="0" borderId="0" xfId="0" applyFont="1"/>
    <xf numFmtId="0" fontId="6" fillId="0" borderId="0" xfId="159" applyFont="1" applyAlignment="1">
      <alignment vertical="center"/>
    </xf>
    <xf numFmtId="0" fontId="4" fillId="0" borderId="1" xfId="159" applyFont="1" applyBorder="1" applyAlignment="1">
      <alignment vertical="center"/>
    </xf>
    <xf numFmtId="0" fontId="1" fillId="13" borderId="1" xfId="159" applyFont="1" applyFill="1" applyBorder="1" applyAlignment="1">
      <alignment horizontal="center" vertical="center"/>
    </xf>
    <xf numFmtId="0" fontId="1" fillId="0" borderId="0" xfId="159" applyFont="1" applyBorder="1" applyAlignment="1">
      <alignment horizontal="left" vertical="center"/>
    </xf>
    <xf numFmtId="0" fontId="6" fillId="0" borderId="1" xfId="159" applyFont="1" applyBorder="1" applyAlignment="1">
      <alignment horizontal="center" vertical="center"/>
    </xf>
    <xf numFmtId="0" fontId="6" fillId="0" borderId="0" xfId="159" applyFont="1" applyBorder="1" applyAlignment="1">
      <alignment horizontal="left" vertical="center"/>
    </xf>
    <xf numFmtId="0" fontId="6" fillId="0" borderId="0" xfId="159" applyFont="1" applyAlignment="1">
      <alignment horizontal="center" vertical="center"/>
    </xf>
    <xf numFmtId="0" fontId="6" fillId="2" borderId="0" xfId="159" applyFont="1" applyFill="1" applyAlignment="1">
      <alignment vertical="center"/>
    </xf>
    <xf numFmtId="0" fontId="6" fillId="3" borderId="0" xfId="159" applyFont="1" applyFill="1" applyAlignment="1">
      <alignment vertical="center"/>
    </xf>
    <xf numFmtId="0" fontId="6" fillId="4" borderId="0" xfId="159" applyFont="1" applyFill="1" applyAlignment="1">
      <alignment vertical="center"/>
    </xf>
    <xf numFmtId="0" fontId="1" fillId="0" borderId="1" xfId="159" applyFont="1" applyBorder="1" applyAlignment="1">
      <alignment vertical="center" wrapText="1"/>
    </xf>
    <xf numFmtId="0" fontId="3" fillId="0" borderId="1" xfId="159" applyFont="1" applyBorder="1" applyAlignment="1">
      <alignment vertical="center" wrapText="1"/>
    </xf>
    <xf numFmtId="0" fontId="1" fillId="9" borderId="0" xfId="159" applyFont="1" applyFill="1" applyAlignment="1">
      <alignment horizontal="center" vertical="center"/>
    </xf>
    <xf numFmtId="0" fontId="1" fillId="9" borderId="0" xfId="159" applyFont="1" applyFill="1" applyAlignment="1">
      <alignment vertical="center"/>
    </xf>
    <xf numFmtId="0" fontId="1" fillId="9" borderId="0" xfId="159" applyFont="1" applyFill="1" applyAlignment="1">
      <alignment horizontal="right" vertical="center"/>
    </xf>
    <xf numFmtId="0" fontId="1" fillId="0" borderId="0" xfId="163" applyFont="1" applyAlignment="1">
      <alignment horizontal="left" vertical="center"/>
    </xf>
    <xf numFmtId="0" fontId="1" fillId="0" borderId="1" xfId="161" applyFont="1" applyBorder="1" applyAlignment="1">
      <alignment vertical="center"/>
    </xf>
    <xf numFmtId="0" fontId="1" fillId="0" borderId="2" xfId="161" applyFont="1" applyBorder="1" applyAlignment="1">
      <alignment vertical="center"/>
    </xf>
    <xf numFmtId="0" fontId="1" fillId="0" borderId="1" xfId="163" applyFont="1" applyBorder="1" applyAlignment="1">
      <alignment horizontal="left" vertical="center"/>
    </xf>
    <xf numFmtId="0" fontId="1" fillId="10" borderId="0" xfId="171" applyFont="1" applyFill="1" applyAlignment="1">
      <alignment vertical="center"/>
    </xf>
    <xf numFmtId="0" fontId="1" fillId="11" borderId="0" xfId="171" applyFont="1" applyFill="1" applyAlignment="1">
      <alignment vertical="center"/>
    </xf>
    <xf numFmtId="0" fontId="1" fillId="12" borderId="0" xfId="171" applyFont="1" applyFill="1" applyAlignment="1">
      <alignment vertical="center"/>
    </xf>
    <xf numFmtId="0" fontId="1" fillId="8" borderId="0" xfId="171" applyFont="1" applyFill="1" applyAlignment="1">
      <alignment vertical="center"/>
    </xf>
    <xf numFmtId="0" fontId="1" fillId="13" borderId="0" xfId="171" applyFont="1" applyFill="1" applyAlignment="1">
      <alignment vertical="center"/>
    </xf>
    <xf numFmtId="0" fontId="1" fillId="3" borderId="0" xfId="171" applyFont="1" applyFill="1" applyAlignment="1">
      <alignment vertical="center"/>
    </xf>
    <xf numFmtId="0" fontId="1" fillId="0" borderId="0" xfId="171" applyFont="1" applyFill="1" applyAlignment="1">
      <alignment vertical="center"/>
    </xf>
    <xf numFmtId="0" fontId="1" fillId="14" borderId="0" xfId="171" applyFont="1" applyFill="1" applyAlignment="1">
      <alignment vertical="center"/>
    </xf>
    <xf numFmtId="0" fontId="1" fillId="0" borderId="0" xfId="171" applyFont="1" applyAlignment="1">
      <alignment vertical="center"/>
    </xf>
    <xf numFmtId="0" fontId="1" fillId="0" borderId="0" xfId="171" applyFont="1" applyAlignment="1">
      <alignment horizontal="center" vertical="center"/>
    </xf>
    <xf numFmtId="0" fontId="2" fillId="5" borderId="1" xfId="171" applyFont="1" applyFill="1" applyBorder="1" applyAlignment="1">
      <alignment horizontal="center" vertical="center"/>
    </xf>
    <xf numFmtId="0" fontId="1" fillId="10" borderId="1" xfId="171" applyFont="1" applyFill="1" applyBorder="1" applyAlignment="1">
      <alignment horizontal="center" vertical="center"/>
    </xf>
    <xf numFmtId="0" fontId="3" fillId="10" borderId="1" xfId="171" applyFont="1" applyFill="1" applyBorder="1" applyAlignment="1">
      <alignment vertical="center"/>
    </xf>
    <xf numFmtId="0" fontId="1" fillId="11" borderId="1" xfId="171" applyFont="1" applyFill="1" applyBorder="1" applyAlignment="1">
      <alignment horizontal="center" vertical="center"/>
    </xf>
    <xf numFmtId="0" fontId="3" fillId="11" borderId="1" xfId="171" applyFont="1" applyFill="1" applyBorder="1" applyAlignment="1">
      <alignment vertical="center"/>
    </xf>
    <xf numFmtId="0" fontId="1" fillId="12" borderId="1" xfId="171" applyFont="1" applyFill="1" applyBorder="1" applyAlignment="1">
      <alignment horizontal="center" vertical="center"/>
    </xf>
    <xf numFmtId="0" fontId="3" fillId="12" borderId="1" xfId="171" applyFont="1" applyFill="1" applyBorder="1" applyAlignment="1">
      <alignment vertical="center"/>
    </xf>
    <xf numFmtId="0" fontId="1" fillId="8" borderId="1" xfId="171" applyFont="1" applyFill="1" applyBorder="1" applyAlignment="1">
      <alignment horizontal="center" vertical="center"/>
    </xf>
    <xf numFmtId="0" fontId="3" fillId="8" borderId="1" xfId="171" applyFont="1" applyFill="1" applyBorder="1" applyAlignment="1">
      <alignment vertical="center"/>
    </xf>
    <xf numFmtId="0" fontId="1" fillId="13" borderId="1" xfId="171" applyFont="1" applyFill="1" applyBorder="1" applyAlignment="1">
      <alignment horizontal="center" vertical="center"/>
    </xf>
    <xf numFmtId="0" fontId="3" fillId="13" borderId="1" xfId="171" applyFont="1" applyFill="1" applyBorder="1" applyAlignment="1">
      <alignment vertical="center"/>
    </xf>
    <xf numFmtId="0" fontId="1" fillId="3" borderId="1" xfId="171" applyFont="1" applyFill="1" applyBorder="1" applyAlignment="1">
      <alignment horizontal="center" vertical="center"/>
    </xf>
    <xf numFmtId="0" fontId="3" fillId="3" borderId="1" xfId="171" applyFont="1" applyFill="1" applyBorder="1" applyAlignment="1">
      <alignment vertical="center"/>
    </xf>
    <xf numFmtId="0" fontId="1" fillId="0" borderId="1" xfId="171" applyFont="1" applyFill="1" applyBorder="1" applyAlignment="1">
      <alignment horizontal="center" vertical="center"/>
    </xf>
    <xf numFmtId="0" fontId="3" fillId="0" borderId="1" xfId="171" applyFont="1" applyFill="1" applyBorder="1" applyAlignment="1">
      <alignment vertical="center"/>
    </xf>
    <xf numFmtId="0" fontId="1" fillId="14" borderId="1" xfId="171" applyFont="1" applyFill="1" applyBorder="1" applyAlignment="1">
      <alignment horizontal="center" vertical="center"/>
    </xf>
    <xf numFmtId="0" fontId="3" fillId="14" borderId="1" xfId="171" applyFont="1" applyFill="1" applyBorder="1" applyAlignment="1">
      <alignment vertical="center"/>
    </xf>
    <xf numFmtId="0" fontId="1" fillId="0" borderId="1" xfId="171" applyFont="1" applyBorder="1" applyAlignment="1">
      <alignment horizontal="center" vertical="center"/>
    </xf>
    <xf numFmtId="0" fontId="3" fillId="0" borderId="1" xfId="171" applyFont="1" applyBorder="1" applyAlignment="1">
      <alignment vertical="center"/>
    </xf>
    <xf numFmtId="49" fontId="3" fillId="0" borderId="0" xfId="268" applyNumberFormat="1" applyFont="1" applyAlignment="1">
      <alignment vertical="center"/>
    </xf>
    <xf numFmtId="0" fontId="3" fillId="0" borderId="0" xfId="268" applyFont="1"/>
    <xf numFmtId="49" fontId="3" fillId="15" borderId="0" xfId="268" applyNumberFormat="1" applyFont="1" applyFill="1" applyAlignment="1">
      <alignment vertical="center"/>
    </xf>
    <xf numFmtId="49" fontId="3" fillId="15" borderId="0" xfId="268" applyNumberFormat="1" applyFont="1" applyFill="1" applyAlignment="1">
      <alignment horizontal="left" vertical="center"/>
    </xf>
    <xf numFmtId="49" fontId="7" fillId="5" borderId="3" xfId="310" applyNumberFormat="1" applyFont="1" applyFill="1" applyBorder="1" applyAlignment="1">
      <alignment horizontal="center" vertical="center"/>
    </xf>
    <xf numFmtId="49" fontId="7" fillId="5" borderId="4" xfId="310" applyNumberFormat="1" applyFont="1" applyFill="1" applyBorder="1" applyAlignment="1">
      <alignment horizontal="center" vertical="center"/>
    </xf>
    <xf numFmtId="49" fontId="7" fillId="5" borderId="5" xfId="310" applyNumberFormat="1" applyFont="1" applyFill="1" applyBorder="1" applyAlignment="1">
      <alignment horizontal="center" vertical="center"/>
    </xf>
    <xf numFmtId="49" fontId="7" fillId="5" borderId="6" xfId="310" applyNumberFormat="1" applyFont="1" applyFill="1" applyBorder="1" applyAlignment="1">
      <alignment horizontal="center" vertical="center"/>
    </xf>
    <xf numFmtId="49" fontId="3" fillId="15" borderId="7" xfId="310" applyNumberFormat="1" applyFont="1" applyFill="1" applyBorder="1" applyAlignment="1">
      <alignment horizontal="center" vertical="center"/>
    </xf>
    <xf numFmtId="49" fontId="3" fillId="15" borderId="8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center" vertical="center"/>
    </xf>
    <xf numFmtId="49" fontId="3" fillId="15" borderId="10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left" vertical="center"/>
    </xf>
    <xf numFmtId="49" fontId="3" fillId="15" borderId="11" xfId="310" applyNumberFormat="1" applyFont="1" applyFill="1" applyBorder="1" applyAlignment="1">
      <alignment horizontal="center" vertical="center"/>
    </xf>
    <xf numFmtId="49" fontId="3" fillId="15" borderId="12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center" vertical="center"/>
    </xf>
    <xf numFmtId="49" fontId="3" fillId="15" borderId="14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left" vertical="center" wrapText="1"/>
    </xf>
    <xf numFmtId="0" fontId="3" fillId="15" borderId="0" xfId="268" applyFont="1" applyFill="1"/>
    <xf numFmtId="49" fontId="3" fillId="15" borderId="10" xfId="310" applyNumberFormat="1" applyFont="1" applyFill="1" applyBorder="1" applyAlignment="1">
      <alignment horizontal="left" vertical="center"/>
    </xf>
    <xf numFmtId="49" fontId="3" fillId="15" borderId="14" xfId="310" applyNumberFormat="1" applyFont="1" applyFill="1" applyBorder="1" applyAlignment="1">
      <alignment horizontal="left" vertical="center"/>
    </xf>
    <xf numFmtId="49" fontId="3" fillId="15" borderId="8" xfId="310" applyNumberFormat="1" applyFont="1" applyFill="1" applyBorder="1" applyAlignment="1">
      <alignment horizontal="left" vertical="center"/>
    </xf>
    <xf numFmtId="49" fontId="3" fillId="15" borderId="12" xfId="310" applyNumberFormat="1" applyFont="1" applyFill="1" applyBorder="1" applyAlignment="1">
      <alignment horizontal="left" vertical="center"/>
    </xf>
    <xf numFmtId="49" fontId="3" fillId="15" borderId="15" xfId="310" applyNumberFormat="1" applyFont="1" applyFill="1" applyBorder="1" applyAlignment="1">
      <alignment horizontal="center" vertical="center"/>
    </xf>
    <xf numFmtId="49" fontId="3" fillId="15" borderId="16" xfId="310" applyNumberFormat="1" applyFont="1" applyFill="1" applyBorder="1" applyAlignment="1">
      <alignment horizontal="center" vertical="center"/>
    </xf>
    <xf numFmtId="49" fontId="7" fillId="5" borderId="17" xfId="310" applyNumberFormat="1" applyFont="1" applyFill="1" applyBorder="1" applyAlignment="1">
      <alignment horizontal="center" vertical="center"/>
    </xf>
    <xf numFmtId="49" fontId="3" fillId="15" borderId="18" xfId="310" applyNumberFormat="1" applyFont="1" applyFill="1" applyBorder="1" applyAlignment="1">
      <alignment horizontal="center" vertical="center"/>
    </xf>
    <xf numFmtId="49" fontId="3" fillId="15" borderId="19" xfId="310" applyNumberFormat="1" applyFont="1" applyFill="1" applyBorder="1" applyAlignment="1">
      <alignment horizontal="center" vertical="center"/>
    </xf>
    <xf numFmtId="49" fontId="8" fillId="0" borderId="0" xfId="168" applyNumberFormat="1" applyFont="1" applyAlignment="1">
      <alignment vertical="center"/>
    </xf>
    <xf numFmtId="49" fontId="8" fillId="0" borderId="20" xfId="168" applyNumberFormat="1" applyFont="1" applyBorder="1" applyAlignment="1">
      <alignment horizontal="center" vertical="center"/>
    </xf>
    <xf numFmtId="49" fontId="8" fillId="0" borderId="16" xfId="168" applyNumberFormat="1" applyFont="1" applyBorder="1" applyAlignment="1">
      <alignment horizontal="center" vertical="center"/>
    </xf>
    <xf numFmtId="49" fontId="8" fillId="0" borderId="21" xfId="168" applyNumberFormat="1" applyFont="1" applyBorder="1" applyAlignment="1">
      <alignment horizontal="center" vertical="center"/>
    </xf>
    <xf numFmtId="49" fontId="8" fillId="0" borderId="0" xfId="168" applyNumberFormat="1" applyFont="1" applyAlignment="1">
      <alignment horizontal="center" vertical="center"/>
    </xf>
    <xf numFmtId="49" fontId="8" fillId="0" borderId="0" xfId="168" applyNumberFormat="1" applyFont="1" applyAlignment="1">
      <alignment horizontal="left" vertical="center"/>
    </xf>
    <xf numFmtId="49" fontId="8" fillId="0" borderId="21" xfId="168" applyNumberFormat="1" applyFont="1" applyBorder="1" applyAlignment="1">
      <alignment vertical="center"/>
    </xf>
    <xf numFmtId="0" fontId="8" fillId="0" borderId="0" xfId="168" applyFont="1"/>
    <xf numFmtId="49" fontId="8" fillId="0" borderId="22" xfId="168" applyNumberFormat="1" applyFont="1" applyBorder="1" applyAlignment="1">
      <alignment vertical="center"/>
    </xf>
    <xf numFmtId="49" fontId="8" fillId="0" borderId="23" xfId="168" applyNumberFormat="1" applyFont="1" applyBorder="1" applyAlignment="1">
      <alignment vertical="center"/>
    </xf>
    <xf numFmtId="49" fontId="9" fillId="0" borderId="0" xfId="309" applyNumberFormat="1" applyFont="1" applyAlignment="1">
      <alignment horizontal="center" vertical="center" wrapText="1"/>
    </xf>
    <xf numFmtId="20" fontId="8" fillId="0" borderId="0" xfId="168" applyNumberFormat="1" applyFont="1" applyAlignment="1">
      <alignment horizontal="center" vertical="center"/>
    </xf>
    <xf numFmtId="49" fontId="8" fillId="0" borderId="18" xfId="168" applyNumberFormat="1" applyFont="1" applyBorder="1" applyAlignment="1">
      <alignment horizontal="center" vertical="center"/>
    </xf>
    <xf numFmtId="49" fontId="8" fillId="0" borderId="24" xfId="168" applyNumberFormat="1" applyFont="1" applyBorder="1" applyAlignment="1">
      <alignment horizontal="center" vertical="center"/>
    </xf>
    <xf numFmtId="49" fontId="8" fillId="0" borderId="24" xfId="168" applyNumberFormat="1" applyFont="1" applyBorder="1" applyAlignment="1">
      <alignment vertical="center"/>
    </xf>
    <xf numFmtId="49" fontId="8" fillId="0" borderId="25" xfId="168" applyNumberFormat="1" applyFont="1" applyBorder="1" applyAlignment="1">
      <alignment vertical="center"/>
    </xf>
  </cellXfs>
  <cellStyles count="311">
    <cellStyle name="常规" xfId="0" builtinId="0"/>
    <cellStyle name="货币[0]" xfId="1" builtinId="7"/>
    <cellStyle name="常规 3 32" xfId="2"/>
    <cellStyle name="常规 3 27" xfId="3"/>
    <cellStyle name="20% - 强调文字颜色 3" xfId="4" builtinId="38"/>
    <cellStyle name="输入" xfId="5" builtinId="20"/>
    <cellStyle name="货币" xfId="6" builtinId="4"/>
    <cellStyle name="常规 3 14" xfId="7"/>
    <cellStyle name="千位分隔[0]" xfId="8" builtinId="6"/>
    <cellStyle name="千位分隔" xfId="9" builtinId="3"/>
    <cellStyle name="常规 3 52" xfId="10"/>
    <cellStyle name="常规 3 47" xfId="11"/>
    <cellStyle name="40% - 强调文字颜色 3" xfId="12" builtinId="39"/>
    <cellStyle name="差" xfId="13" builtinId="27"/>
    <cellStyle name="60% - 强调文字颜色 3" xfId="14" builtinId="40"/>
    <cellStyle name="常规 4 13" xfId="15"/>
    <cellStyle name="超链接" xfId="16" builtinId="8"/>
    <cellStyle name="百分比" xfId="17" builtinId="5"/>
    <cellStyle name="常规 11 42" xfId="18"/>
    <cellStyle name="常规 11 37" xfId="19"/>
    <cellStyle name="已访问的超链接" xfId="20" builtinId="9"/>
    <cellStyle name="注释" xfId="21" builtinId="10"/>
    <cellStyle name="超链接 2 31" xfId="22"/>
    <cellStyle name="超链接 2 26" xfId="23"/>
    <cellStyle name="常规 6" xfId="24"/>
    <cellStyle name="60% - 强调文字颜色 2" xfId="25" builtinId="36"/>
    <cellStyle name="常规 4 12" xfId="26"/>
    <cellStyle name="标题 4" xfId="27" builtinId="19"/>
    <cellStyle name="警告文本" xfId="28" builtinId="11"/>
    <cellStyle name="标题" xfId="29" builtinId="15"/>
    <cellStyle name="常规 11 14" xfId="30"/>
    <cellStyle name="解释性文本" xfId="31" builtinId="53"/>
    <cellStyle name="标题 1" xfId="32" builtinId="16"/>
    <cellStyle name="标题 2" xfId="33" builtinId="17"/>
    <cellStyle name="60% - 强调文字颜色 1" xfId="34" builtinId="32"/>
    <cellStyle name="常规 4 11" xfId="35"/>
    <cellStyle name="标题 3" xfId="36" builtinId="18"/>
    <cellStyle name="60% - 强调文字颜色 4" xfId="37" builtinId="44"/>
    <cellStyle name="常规 4 14" xfId="38"/>
    <cellStyle name="输出" xfId="39" builtinId="21"/>
    <cellStyle name="计算" xfId="40" builtinId="22"/>
    <cellStyle name="检查单元格" xfId="41" builtinId="23"/>
    <cellStyle name="常规 13 5" xfId="42"/>
    <cellStyle name="20% - 强调文字颜色 6" xfId="43" builtinId="50"/>
    <cellStyle name="强调文字颜色 2" xfId="44" builtinId="33"/>
    <cellStyle name="链接单元格" xfId="45" builtinId="24"/>
    <cellStyle name="汇总" xfId="46" builtinId="25"/>
    <cellStyle name="好" xfId="47" builtinId="26"/>
    <cellStyle name="常规 11 18" xfId="48"/>
    <cellStyle name="常规 11 23" xfId="49"/>
    <cellStyle name="适中" xfId="50" builtinId="28"/>
    <cellStyle name="20% - 强调文字颜色 5" xfId="51" builtinId="46"/>
    <cellStyle name="强调文字颜色 1" xfId="52" builtinId="29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常规 11 10" xfId="60"/>
    <cellStyle name="40% - 强调文字颜色 4" xfId="61" builtinId="43"/>
    <cellStyle name="强调文字颜色 5" xfId="62" builtinId="45"/>
    <cellStyle name="常规 11 11" xfId="63"/>
    <cellStyle name="40% - 强调文字颜色 5" xfId="64" builtinId="47"/>
    <cellStyle name="常规 4 15" xfId="65"/>
    <cellStyle name="常规 4 20" xfId="66"/>
    <cellStyle name="60% - 强调文字颜色 5" xfId="67" builtinId="48"/>
    <cellStyle name="强调文字颜色 6" xfId="68" builtinId="49"/>
    <cellStyle name="常规 11 12" xfId="69"/>
    <cellStyle name="40% - 强调文字颜色 6" xfId="70" builtinId="51"/>
    <cellStyle name="常规 4 16" xfId="71"/>
    <cellStyle name="常规 4 21" xfId="72"/>
    <cellStyle name="60% - 强调文字颜色 6" xfId="73" builtinId="52"/>
    <cellStyle name="常规 10" xfId="74"/>
    <cellStyle name="常规 11 13" xfId="75"/>
    <cellStyle name="常规 11" xfId="76"/>
    <cellStyle name="常规 11 20" xfId="77"/>
    <cellStyle name="常规 11 15" xfId="78"/>
    <cellStyle name="常规 11 2" xfId="79"/>
    <cellStyle name="常规 13 26" xfId="80"/>
    <cellStyle name="常规 13 31" xfId="81"/>
    <cellStyle name="常规 11 21" xfId="82"/>
    <cellStyle name="常规 11 16" xfId="83"/>
    <cellStyle name="常规 11 22" xfId="84"/>
    <cellStyle name="常规 11 17" xfId="85"/>
    <cellStyle name="常规 11 19" xfId="86"/>
    <cellStyle name="常规 11 24" xfId="87"/>
    <cellStyle name="常规 11 25" xfId="88"/>
    <cellStyle name="常规 11 30" xfId="89"/>
    <cellStyle name="常规 11 26" xfId="90"/>
    <cellStyle name="常规 11 31" xfId="91"/>
    <cellStyle name="常规 11 27" xfId="92"/>
    <cellStyle name="常规 11 32" xfId="93"/>
    <cellStyle name="常规 11 28" xfId="94"/>
    <cellStyle name="常规 11 33" xfId="95"/>
    <cellStyle name="常规 11 29" xfId="96"/>
    <cellStyle name="常规 11 34" xfId="97"/>
    <cellStyle name="常规 11 3" xfId="98"/>
    <cellStyle name="常规 13 27" xfId="99"/>
    <cellStyle name="常规 13 32" xfId="100"/>
    <cellStyle name="常规 11 35" xfId="101"/>
    <cellStyle name="常规 11 40" xfId="102"/>
    <cellStyle name="常规 11 36" xfId="103"/>
    <cellStyle name="常规 11 41" xfId="104"/>
    <cellStyle name="常规 11 38" xfId="105"/>
    <cellStyle name="常规 11 43" xfId="106"/>
    <cellStyle name="常规 11 39" xfId="107"/>
    <cellStyle name="常规 11 4" xfId="108"/>
    <cellStyle name="常规 13 28" xfId="109"/>
    <cellStyle name="常规 13 33" xfId="110"/>
    <cellStyle name="常规 11 5" xfId="111"/>
    <cellStyle name="常规 13 29" xfId="112"/>
    <cellStyle name="常规 13 34" xfId="113"/>
    <cellStyle name="常规 11 6" xfId="114"/>
    <cellStyle name="常规 13 35" xfId="115"/>
    <cellStyle name="常规 13 40" xfId="116"/>
    <cellStyle name="常规 11 7" xfId="117"/>
    <cellStyle name="常规 13 36" xfId="118"/>
    <cellStyle name="常规 13 41" xfId="119"/>
    <cellStyle name="常规 11 8" xfId="120"/>
    <cellStyle name="常规 13 37" xfId="121"/>
    <cellStyle name="常规 13 42" xfId="122"/>
    <cellStyle name="常规 11 9" xfId="123"/>
    <cellStyle name="常规 13 38" xfId="124"/>
    <cellStyle name="常规 13 43" xfId="125"/>
    <cellStyle name="常规 12" xfId="126"/>
    <cellStyle name="常规 13" xfId="127"/>
    <cellStyle name="常规 13 10" xfId="128"/>
    <cellStyle name="常规 13 11" xfId="129"/>
    <cellStyle name="常规 13 12" xfId="130"/>
    <cellStyle name="常规 13 13" xfId="131"/>
    <cellStyle name="常规 13 14" xfId="132"/>
    <cellStyle name="常规 13 15" xfId="133"/>
    <cellStyle name="常规 13 20" xfId="134"/>
    <cellStyle name="常规 13 16" xfId="135"/>
    <cellStyle name="常规 13 21" xfId="136"/>
    <cellStyle name="常规 13 17" xfId="137"/>
    <cellStyle name="常规 13 22" xfId="138"/>
    <cellStyle name="常规 13 18" xfId="139"/>
    <cellStyle name="常规 13 23" xfId="140"/>
    <cellStyle name="常规 13 19" xfId="141"/>
    <cellStyle name="常规 13 24" xfId="142"/>
    <cellStyle name="常规 13 2" xfId="143"/>
    <cellStyle name="常规 4 37" xfId="144"/>
    <cellStyle name="常规 4 42" xfId="145"/>
    <cellStyle name="常规 13 25" xfId="146"/>
    <cellStyle name="常规 13 30" xfId="147"/>
    <cellStyle name="常规 13 3" xfId="148"/>
    <cellStyle name="常规 4 38" xfId="149"/>
    <cellStyle name="常规 4 43" xfId="150"/>
    <cellStyle name="常规 13 39" xfId="151"/>
    <cellStyle name="常规 13 4" xfId="152"/>
    <cellStyle name="常规 4 39" xfId="153"/>
    <cellStyle name="常规 13 6" xfId="154"/>
    <cellStyle name="常规 13 7" xfId="155"/>
    <cellStyle name="常规 13 8" xfId="156"/>
    <cellStyle name="常规 13 9" xfId="157"/>
    <cellStyle name="常规 14" xfId="158"/>
    <cellStyle name="常规 15" xfId="159"/>
    <cellStyle name="常规 20" xfId="160"/>
    <cellStyle name="常规 15 2" xfId="161"/>
    <cellStyle name="常规 16" xfId="162"/>
    <cellStyle name="常规 21" xfId="163"/>
    <cellStyle name="常规 17" xfId="164"/>
    <cellStyle name="常规 22" xfId="165"/>
    <cellStyle name="常规 18" xfId="166"/>
    <cellStyle name="常规 19" xfId="167"/>
    <cellStyle name="常规 2" xfId="168"/>
    <cellStyle name="超链接 2 17" xfId="169"/>
    <cellStyle name="超链接 2 22" xfId="170"/>
    <cellStyle name="常规 3" xfId="171"/>
    <cellStyle name="超链接 2 18" xfId="172"/>
    <cellStyle name="超链接 2 23" xfId="173"/>
    <cellStyle name="常规 3 10" xfId="174"/>
    <cellStyle name="常规 3 11" xfId="175"/>
    <cellStyle name="常规 3 12" xfId="176"/>
    <cellStyle name="常规 3 13" xfId="177"/>
    <cellStyle name="常规 3 15" xfId="178"/>
    <cellStyle name="常规 3 20" xfId="179"/>
    <cellStyle name="常规 3 16" xfId="180"/>
    <cellStyle name="常规 3 21" xfId="181"/>
    <cellStyle name="常规 3 17" xfId="182"/>
    <cellStyle name="常规 3 22" xfId="183"/>
    <cellStyle name="常规 3 18" xfId="184"/>
    <cellStyle name="常规 3 23" xfId="185"/>
    <cellStyle name="常规 3 19" xfId="186"/>
    <cellStyle name="常规 3 24" xfId="187"/>
    <cellStyle name="常规 3 2" xfId="188"/>
    <cellStyle name="常规 3 25" xfId="189"/>
    <cellStyle name="常规 3 30" xfId="190"/>
    <cellStyle name="常规 3 26" xfId="191"/>
    <cellStyle name="常规 3 31" xfId="192"/>
    <cellStyle name="常规 3 28" xfId="193"/>
    <cellStyle name="常规 3 33" xfId="194"/>
    <cellStyle name="常规 3 29" xfId="195"/>
    <cellStyle name="常规 3 34" xfId="196"/>
    <cellStyle name="常规 3 3" xfId="197"/>
    <cellStyle name="常规 3 35" xfId="198"/>
    <cellStyle name="常规 3 40" xfId="199"/>
    <cellStyle name="常规 3 36" xfId="200"/>
    <cellStyle name="常规 3 41" xfId="201"/>
    <cellStyle name="常规 3 37" xfId="202"/>
    <cellStyle name="常规 3 42" xfId="203"/>
    <cellStyle name="常规 3 38" xfId="204"/>
    <cellStyle name="常规 3 43" xfId="205"/>
    <cellStyle name="常规 3 39" xfId="206"/>
    <cellStyle name="常规 3 44" xfId="207"/>
    <cellStyle name="常规 3 4" xfId="208"/>
    <cellStyle name="常规 3 45" xfId="209"/>
    <cellStyle name="常规 3 50" xfId="210"/>
    <cellStyle name="常规 3 46" xfId="211"/>
    <cellStyle name="常规 3 51" xfId="212"/>
    <cellStyle name="常规 3 48" xfId="213"/>
    <cellStyle name="常规 3 53" xfId="214"/>
    <cellStyle name="常规 3 49" xfId="215"/>
    <cellStyle name="常规 3 54" xfId="216"/>
    <cellStyle name="常规 3 5" xfId="217"/>
    <cellStyle name="常规 3 55" xfId="218"/>
    <cellStyle name="常规 3 60" xfId="219"/>
    <cellStyle name="常规 3 56" xfId="220"/>
    <cellStyle name="常规 3 61" xfId="221"/>
    <cellStyle name="常规 3 57" xfId="222"/>
    <cellStyle name="常规 3 62" xfId="223"/>
    <cellStyle name="常规 3 58" xfId="224"/>
    <cellStyle name="常规 3 63" xfId="225"/>
    <cellStyle name="常规 3 59" xfId="226"/>
    <cellStyle name="常规 3 64" xfId="227"/>
    <cellStyle name="常规 3 6" xfId="228"/>
    <cellStyle name="常规 3 65" xfId="229"/>
    <cellStyle name="常规 3 66" xfId="230"/>
    <cellStyle name="常规 3 67" xfId="231"/>
    <cellStyle name="常规 3 68" xfId="232"/>
    <cellStyle name="常规 3 69" xfId="233"/>
    <cellStyle name="常规 3 7" xfId="234"/>
    <cellStyle name="常规 3 8" xfId="235"/>
    <cellStyle name="常规 3 9" xfId="236"/>
    <cellStyle name="常规 4" xfId="237"/>
    <cellStyle name="超链接 2 19" xfId="238"/>
    <cellStyle name="超链接 2 24" xfId="239"/>
    <cellStyle name="常规 4 10" xfId="240"/>
    <cellStyle name="常规 4 17" xfId="241"/>
    <cellStyle name="常规 4 22" xfId="242"/>
    <cellStyle name="常规 4 18" xfId="243"/>
    <cellStyle name="常规 4 23" xfId="244"/>
    <cellStyle name="常规 4 19" xfId="245"/>
    <cellStyle name="常规 4 24" xfId="246"/>
    <cellStyle name="常规 4 2" xfId="247"/>
    <cellStyle name="常规 4 25" xfId="248"/>
    <cellStyle name="常规 4 30" xfId="249"/>
    <cellStyle name="常规 4 26" xfId="250"/>
    <cellStyle name="常规 4 31" xfId="251"/>
    <cellStyle name="常规 4 27" xfId="252"/>
    <cellStyle name="常规 4 32" xfId="253"/>
    <cellStyle name="常规 4 28" xfId="254"/>
    <cellStyle name="常规 4 33" xfId="255"/>
    <cellStyle name="常规 4 29" xfId="256"/>
    <cellStyle name="常规 4 34" xfId="257"/>
    <cellStyle name="常规 4 3" xfId="258"/>
    <cellStyle name="常规 4 35" xfId="259"/>
    <cellStyle name="常规 4 40" xfId="260"/>
    <cellStyle name="常规 4 36" xfId="261"/>
    <cellStyle name="常规 4 41" xfId="262"/>
    <cellStyle name="常规 4 4" xfId="263"/>
    <cellStyle name="常规 4 5" xfId="264"/>
    <cellStyle name="常规 4 6" xfId="265"/>
    <cellStyle name="常规 4 7" xfId="266"/>
    <cellStyle name="常规 4 8" xfId="267"/>
    <cellStyle name="標準_管理画面_画面設計_1.0.1_081107" xfId="268"/>
    <cellStyle name="常规 4 9" xfId="269"/>
    <cellStyle name="常规 5" xfId="270"/>
    <cellStyle name="超链接 2 25" xfId="271"/>
    <cellStyle name="超链接 2 30" xfId="272"/>
    <cellStyle name="常规 7" xfId="273"/>
    <cellStyle name="超链接 2 27" xfId="274"/>
    <cellStyle name="超链接 2 32" xfId="275"/>
    <cellStyle name="常规 8" xfId="276"/>
    <cellStyle name="超链接 2 28" xfId="277"/>
    <cellStyle name="超链接 2 33" xfId="278"/>
    <cellStyle name="常规 9" xfId="279"/>
    <cellStyle name="超链接 2 29" xfId="280"/>
    <cellStyle name="超链接 2 34" xfId="281"/>
    <cellStyle name="超链接 2" xfId="282"/>
    <cellStyle name="超链接 2 10" xfId="283"/>
    <cellStyle name="超链接 2 11" xfId="284"/>
    <cellStyle name="超链接 2 12" xfId="285"/>
    <cellStyle name="超链接 2 13" xfId="286"/>
    <cellStyle name="超链接 2 14" xfId="287"/>
    <cellStyle name="超链接 2 15" xfId="288"/>
    <cellStyle name="超链接 2 20" xfId="289"/>
    <cellStyle name="超链接 2 16" xfId="290"/>
    <cellStyle name="超链接 2 21" xfId="291"/>
    <cellStyle name="超链接 2 2" xfId="292"/>
    <cellStyle name="超链接 2 3" xfId="293"/>
    <cellStyle name="超链接 2 35" xfId="294"/>
    <cellStyle name="超链接 2 40" xfId="295"/>
    <cellStyle name="超链接 2 36" xfId="296"/>
    <cellStyle name="超链接 2 41" xfId="297"/>
    <cellStyle name="超链接 2 37" xfId="298"/>
    <cellStyle name="超链接 2 42" xfId="299"/>
    <cellStyle name="超链接 2 38" xfId="300"/>
    <cellStyle name="超链接 2 43" xfId="301"/>
    <cellStyle name="超链接 2 39" xfId="302"/>
    <cellStyle name="超链接 2 4" xfId="303"/>
    <cellStyle name="超链接 2 5" xfId="304"/>
    <cellStyle name="超链接 2 6" xfId="305"/>
    <cellStyle name="超链接 2 7" xfId="306"/>
    <cellStyle name="超链接 2 8" xfId="307"/>
    <cellStyle name="超链接 2 9" xfId="308"/>
    <cellStyle name="標準 2" xfId="309"/>
    <cellStyle name="標準_予約機能_画面遷移図" xfId="310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476750" y="4076700"/>
          <a:ext cx="104775" cy="21336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771900" y="1996440"/>
          <a:ext cx="40005" cy="1600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>
      <xdr:nvSpPr>
        <xdr:cNvPr id="4" name="Rectangle 2"/>
        <xdr:cNvSpPr>
          <a:spLocks noChangeArrowheads="1"/>
        </xdr:cNvSpPr>
      </xdr:nvSpPr>
      <xdr:spPr>
        <a:xfrm>
          <a:off x="1428750" y="1600200"/>
          <a:ext cx="8334375" cy="28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【</a:t>
          </a:r>
          <a:r>
            <a:rPr lang="en-US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Smart</a:t>
          </a:r>
          <a:r>
            <a:rPr lang="zh-CN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作業台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】_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設計書</a:t>
          </a:r>
          <a:endParaRPr lang="en-US" altLang="ja-JP" sz="2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>
      <xdr:nvSpPr>
        <xdr:cNvPr id="5" name="Text Box 5"/>
        <xdr:cNvSpPr txBox="1">
          <a:spLocks noChangeArrowheads="1"/>
        </xdr:cNvSpPr>
      </xdr:nvSpPr>
      <xdr:spPr>
        <a:xfrm>
          <a:off x="3676015" y="6288405"/>
          <a:ext cx="3752850" cy="8699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>
              <a:latin typeface="宋体" panose="02010600030101010101" pitchFamily="7" charset="-122"/>
              <a:ea typeface="宋体" panose="02010600030101010101" pitchFamily="7" charset="-122"/>
              <a:cs typeface="Meiryo UI" panose="020B0604030504040204" pitchFamily="50" charset="-128"/>
            </a:rPr>
            <a:t>三菱电机机电（上海）有限公司</a:t>
          </a:r>
          <a:endParaRPr lang="ja-JP" altLang="en-US" sz="1600">
            <a:latin typeface="宋体" panose="02010600030101010101" pitchFamily="7" charset="-122"/>
            <a:ea typeface="宋体" panose="02010600030101010101" pitchFamily="7" charset="-122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9"/>
  <sheetViews>
    <sheetView showGridLines="0" view="pageBreakPreview" zoomScale="85" zoomScaleNormal="75" zoomScaleSheetLayoutView="85" workbookViewId="0">
      <selection activeCell="A1" sqref="A1"/>
    </sheetView>
  </sheetViews>
  <sheetFormatPr defaultColWidth="3.125" defaultRowHeight="12.6" customHeight="1"/>
  <cols>
    <col min="1" max="16384" width="3.125" style="114"/>
  </cols>
  <sheetData>
    <row r="2" customHeight="1" spans="2:46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26"/>
    </row>
    <row r="3" customHeight="1" spans="2:46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27"/>
    </row>
    <row r="4" customHeight="1" spans="2:46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27"/>
    </row>
    <row r="5" customHeight="1" spans="2:46"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27"/>
    </row>
    <row r="6" customHeight="1" spans="2:46">
      <c r="B6" s="117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25"/>
      <c r="AO6" s="118"/>
      <c r="AP6" s="118"/>
      <c r="AQ6" s="118"/>
      <c r="AR6" s="118"/>
      <c r="AS6" s="118"/>
      <c r="AT6" s="127"/>
    </row>
    <row r="7" customHeight="1" spans="2:46">
      <c r="B7" s="117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27"/>
    </row>
    <row r="8" customHeight="1" spans="2:46">
      <c r="B8" s="117"/>
      <c r="C8" s="119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27"/>
    </row>
    <row r="9" customHeight="1" spans="2:46">
      <c r="B9" s="12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T9" s="128"/>
    </row>
    <row r="10" customHeight="1" spans="2:46">
      <c r="B10" s="120"/>
      <c r="AT10" s="128"/>
    </row>
    <row r="11" customHeight="1" spans="2:46">
      <c r="B11" s="120"/>
      <c r="AT11" s="128"/>
    </row>
    <row r="12" customHeight="1" spans="2:46">
      <c r="B12" s="120"/>
      <c r="M12" s="118"/>
      <c r="N12" s="118"/>
      <c r="O12" s="118"/>
      <c r="P12" s="118"/>
      <c r="AT12" s="128"/>
    </row>
    <row r="13" customHeight="1" spans="2:46">
      <c r="B13" s="120"/>
      <c r="M13" s="118"/>
      <c r="N13" s="118"/>
      <c r="O13" s="118"/>
      <c r="P13" s="118"/>
      <c r="AT13" s="128"/>
    </row>
    <row r="14" customHeight="1" spans="2:46">
      <c r="B14" s="120"/>
      <c r="M14" s="118"/>
      <c r="N14" s="118"/>
      <c r="O14" s="118"/>
      <c r="P14" s="118"/>
      <c r="AT14" s="128"/>
    </row>
    <row r="15" customHeight="1" spans="2:46">
      <c r="B15" s="120"/>
      <c r="M15" s="118"/>
      <c r="N15" s="118"/>
      <c r="O15" s="118"/>
      <c r="P15" s="118"/>
      <c r="AT15" s="128"/>
    </row>
    <row r="16" customHeight="1" spans="2:46">
      <c r="B16" s="120"/>
      <c r="M16" s="118"/>
      <c r="N16" s="118"/>
      <c r="O16" s="118"/>
      <c r="P16" s="118"/>
      <c r="AT16" s="128"/>
    </row>
    <row r="17" customHeight="1" spans="2:46">
      <c r="B17" s="120"/>
      <c r="AT17" s="128"/>
    </row>
    <row r="18" customHeight="1" spans="2:46">
      <c r="B18" s="120"/>
      <c r="AT18" s="128"/>
    </row>
    <row r="19" customHeight="1" spans="2:46">
      <c r="B19" s="120"/>
      <c r="AT19" s="128"/>
    </row>
    <row r="20" customHeight="1" spans="2:46">
      <c r="B20" s="120"/>
      <c r="M20" s="118"/>
      <c r="N20" s="118"/>
      <c r="O20" s="118"/>
      <c r="P20" s="118"/>
      <c r="AT20" s="128"/>
    </row>
    <row r="21" customHeight="1" spans="2:46">
      <c r="B21" s="120"/>
      <c r="M21" s="118"/>
      <c r="N21" s="118"/>
      <c r="O21" s="118"/>
      <c r="P21" s="118"/>
      <c r="AT21" s="128"/>
    </row>
    <row r="22" customHeight="1" spans="2:46">
      <c r="B22" s="120"/>
      <c r="M22" s="118"/>
      <c r="N22" s="118"/>
      <c r="O22" s="118"/>
      <c r="P22" s="118"/>
      <c r="AT22" s="128"/>
    </row>
    <row r="23" customHeight="1" spans="2:46">
      <c r="B23" s="120"/>
      <c r="M23" s="118"/>
      <c r="N23" s="118"/>
      <c r="O23" s="118"/>
      <c r="P23" s="118"/>
      <c r="AT23" s="128"/>
    </row>
    <row r="24" customHeight="1" spans="2:46">
      <c r="B24" s="120"/>
      <c r="M24" s="118"/>
      <c r="N24" s="118"/>
      <c r="O24" s="118"/>
      <c r="P24" s="118"/>
      <c r="AT24" s="128"/>
    </row>
    <row r="25" customHeight="1" spans="2:46">
      <c r="B25" s="120"/>
      <c r="M25" s="118"/>
      <c r="N25" s="118"/>
      <c r="O25" s="118"/>
      <c r="P25" s="118"/>
      <c r="AT25" s="128"/>
    </row>
    <row r="26" customHeight="1" spans="2:46">
      <c r="B26" s="120"/>
      <c r="M26" s="118"/>
      <c r="N26" s="118"/>
      <c r="O26" s="118"/>
      <c r="P26" s="118"/>
      <c r="AT26" s="128"/>
    </row>
    <row r="27" customHeight="1" spans="2:46">
      <c r="B27" s="120"/>
      <c r="M27" s="118"/>
      <c r="N27" s="118"/>
      <c r="O27" s="118"/>
      <c r="P27" s="118"/>
      <c r="AT27" s="128"/>
    </row>
    <row r="28" customHeight="1" spans="2:46">
      <c r="B28" s="120"/>
      <c r="M28" s="118"/>
      <c r="N28" s="118"/>
      <c r="AT28" s="128"/>
    </row>
    <row r="29" customHeight="1" spans="2:46">
      <c r="B29" s="120"/>
      <c r="AT29" s="128"/>
    </row>
    <row r="30" customHeight="1" spans="2:46">
      <c r="B30" s="120"/>
      <c r="J30" s="124" t="s">
        <v>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T30" s="128"/>
    </row>
    <row r="31" customHeight="1" spans="2:46">
      <c r="B31" s="120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T31" s="128"/>
    </row>
    <row r="32" customHeight="1" spans="2:46">
      <c r="B32" s="120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T32" s="128"/>
    </row>
    <row r="33" customHeight="1" spans="2:46">
      <c r="B33" s="120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T33" s="128"/>
    </row>
    <row r="34" customHeight="1" spans="2:46">
      <c r="B34" s="120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T34" s="128"/>
    </row>
    <row r="35" customHeight="1" spans="2:46">
      <c r="B35" s="120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T35" s="128"/>
    </row>
    <row r="36" customHeight="1" spans="2:46">
      <c r="B36" s="120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T36" s="128"/>
    </row>
    <row r="37" customHeight="1" spans="2:46">
      <c r="B37" s="120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T37" s="128"/>
    </row>
    <row r="38" customHeight="1" spans="2:46">
      <c r="B38" s="120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T38" s="128"/>
    </row>
    <row r="39" customHeight="1" spans="2:46">
      <c r="B39" s="120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T39" s="128"/>
    </row>
    <row r="40" customHeight="1" spans="2:46">
      <c r="B40" s="120"/>
      <c r="AC40" s="118"/>
      <c r="AD40" s="118"/>
      <c r="AT40" s="128"/>
    </row>
    <row r="41" customHeight="1" spans="2:46">
      <c r="B41" s="120"/>
      <c r="AC41" s="118"/>
      <c r="AD41" s="118"/>
      <c r="AT41" s="128"/>
    </row>
    <row r="42" customHeight="1" spans="2:46">
      <c r="B42" s="120"/>
      <c r="AC42" s="118"/>
      <c r="AD42" s="118"/>
      <c r="AT42" s="128"/>
    </row>
    <row r="43" customHeight="1" spans="2:46">
      <c r="B43" s="120"/>
      <c r="AC43" s="118"/>
      <c r="AD43" s="118"/>
      <c r="AT43" s="128"/>
    </row>
    <row r="44" customHeight="1" spans="2:46">
      <c r="B44" s="120"/>
      <c r="AT44" s="128"/>
    </row>
    <row r="45" customHeight="1" spans="2:46">
      <c r="B45" s="120"/>
      <c r="AT45" s="128"/>
    </row>
    <row r="46" customHeight="1" spans="2:46">
      <c r="B46" s="120"/>
      <c r="AT46" s="128"/>
    </row>
    <row r="47" customHeight="1" spans="2:46">
      <c r="B47" s="120"/>
      <c r="AT47" s="128"/>
    </row>
    <row r="48" customHeight="1" spans="2:46">
      <c r="B48" s="120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AT48" s="128"/>
    </row>
    <row r="49" customHeight="1" spans="2:46"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9"/>
    </row>
  </sheetData>
  <mergeCells count="1">
    <mergeCell ref="J30:AL39"/>
  </mergeCells>
  <printOptions horizontalCentered="1" verticalCentered="1"/>
  <pageMargins left="0" right="0" top="0" bottom="0" header="0" footer="0"/>
  <pageSetup paperSize="9" scale="96" fitToWidth="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22"/>
  <sheetViews>
    <sheetView showGridLines="0" zoomScale="85" zoomScaleNormal="85" topLeftCell="B1" workbookViewId="0">
      <selection activeCell="E16" sqref="E1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[M_OperModelDetails];</v>
      </c>
    </row>
    <row r="3" spans="2:16">
      <c r="B3" s="8" t="s">
        <v>26</v>
      </c>
      <c r="C3" s="8"/>
      <c r="D3" s="8"/>
      <c r="E3" s="8"/>
      <c r="F3" s="8" t="s">
        <v>240</v>
      </c>
      <c r="G3" s="8"/>
      <c r="H3" s="8"/>
      <c r="I3" s="8"/>
      <c r="K3" s="4" t="str">
        <f>"CREATE TABLE "&amp;F3&amp;" ("</f>
        <v>CREATE TABLE M_OperModelDetails (</v>
      </c>
      <c r="P3" s="5" t="str">
        <f>"ALTER TABLE "&amp;F3&amp;" ADD PRIMARY KEY CLUSTERED ("</f>
        <v>ALTER TABLE M_OperModelDetails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@value=N'作业台模型详细' , @level0type=N'SCHEMA',@level0name=N'dbo', @level1type=N'TABLE',@level1name=N'M_OperModelDetails';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6" si="0">ROW()-5</f>
        <v>1</v>
      </c>
      <c r="C6" s="17" t="s">
        <v>108</v>
      </c>
      <c r="D6" s="17" t="s">
        <v>109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ModelDetails_id BIGINT NOT NULL ,</v>
      </c>
      <c r="P6" s="5" t="str">
        <f>IF(F6&lt;&gt;"",D6&amp;" ASC "&amp;IF(F7&lt;&gt;"",",",")"),"")</f>
        <v>ModelDetails_id ASC )</v>
      </c>
      <c r="R6" s="13"/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@value=N'作业台模型详细ID' , @level0type=N'SCHEMA',@level0name=N'dbo', @level1type=N'TABLE',@level1name=N'M_OperModelDetails', @level2type=N'COLUMN',@level2name=N'ModelDetails_id';</v>
      </c>
    </row>
    <row r="7" spans="2:21">
      <c r="B7" s="8">
        <f t="shared" si="0"/>
        <v>2</v>
      </c>
      <c r="C7" s="9" t="s">
        <v>104</v>
      </c>
      <c r="D7" s="9" t="s">
        <v>105</v>
      </c>
      <c r="E7" s="9" t="s">
        <v>83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OperModel_id BIGINT NOT NULL ,</v>
      </c>
      <c r="P7" s="5" t="str">
        <f t="shared" ref="P7:P16" si="2">IF(F7&lt;&gt;"",D7&amp;" ASC "&amp;IF(F8&lt;&gt;"",",",")"),"")</f>
        <v/>
      </c>
      <c r="R7" s="13"/>
      <c r="U7" s="6" t="str">
        <f t="shared" ref="U7:U16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@value=N'作业台模型ID' , @level0type=N'SCHEMA',@level0name=N'dbo', @level1type=N'TABLE',@level1name=N'M_OperModelDetails', @level2type=N'COLUMN',@level2name=N'OperModel_id';</v>
      </c>
    </row>
    <row r="8" spans="2:21">
      <c r="B8" s="8">
        <f t="shared" si="0"/>
        <v>3</v>
      </c>
      <c r="C8" s="9" t="s">
        <v>111</v>
      </c>
      <c r="D8" s="9" t="s">
        <v>112</v>
      </c>
      <c r="E8" s="9" t="s">
        <v>241</v>
      </c>
      <c r="F8" s="8"/>
      <c r="G8" s="8" t="s">
        <v>192</v>
      </c>
      <c r="H8" s="8"/>
      <c r="I8" s="9" t="s">
        <v>242</v>
      </c>
      <c r="K8" s="4" t="str">
        <f t="shared" si="1"/>
        <v>MaterialBox_num INT NOT NULL ,</v>
      </c>
      <c r="P8" s="5" t="str">
        <f t="shared" si="2"/>
        <v/>
      </c>
      <c r="R8" s="13"/>
      <c r="U8" s="6" t="str">
        <f t="shared" si="3"/>
        <v>EXEC sys.sp_addextendedproperty @name=N'MS_Description', @value=N'料盒序号' , @level0type=N'SCHEMA',@level0name=N'dbo', @level1type=N'TABLE',@level1name=N'M_OperModelDetails', @level2type=N'COLUMN',@level2name=N'MaterialBox_num';</v>
      </c>
    </row>
    <row r="9" spans="2:21">
      <c r="B9" s="8">
        <f t="shared" si="0"/>
        <v>4</v>
      </c>
      <c r="C9" s="9" t="s">
        <v>243</v>
      </c>
      <c r="D9" s="9" t="s">
        <v>244</v>
      </c>
      <c r="E9" s="17" t="s">
        <v>245</v>
      </c>
      <c r="F9" s="16"/>
      <c r="G9" s="16"/>
      <c r="H9" s="16" t="s">
        <v>246</v>
      </c>
      <c r="I9" s="17" t="s">
        <v>246</v>
      </c>
      <c r="K9" s="4" t="str">
        <f t="shared" si="1"/>
        <v>Reclaim_type VARCHAR(3)  ,</v>
      </c>
      <c r="P9" s="5" t="str">
        <f t="shared" si="2"/>
        <v/>
      </c>
      <c r="R9" s="13"/>
      <c r="U9" s="6" t="str">
        <f t="shared" si="3"/>
        <v>EXEC sys.sp_addextendedproperty @name=N'MS_Description', @value=N'取料PLC地址类型' , @level0type=N'SCHEMA',@level0name=N'dbo', @level1type=N'TABLE',@level1name=N'M_OperModelDetails', @level2type=N'COLUMN',@level2name=N'Reclaim_type';</v>
      </c>
    </row>
    <row r="10" spans="2:21">
      <c r="B10" s="8">
        <f t="shared" si="0"/>
        <v>5</v>
      </c>
      <c r="C10" s="9" t="s">
        <v>247</v>
      </c>
      <c r="D10" s="9" t="s">
        <v>248</v>
      </c>
      <c r="E10" s="17" t="s">
        <v>128</v>
      </c>
      <c r="F10" s="16"/>
      <c r="G10" s="16"/>
      <c r="H10" s="16"/>
      <c r="I10" s="17" t="s">
        <v>249</v>
      </c>
      <c r="K10" s="4" t="str">
        <f t="shared" si="1"/>
        <v>ReclaimOutput VARCHAR(20)  ,</v>
      </c>
      <c r="P10" s="5" t="str">
        <f t="shared" si="2"/>
        <v/>
      </c>
      <c r="R10" s="13"/>
      <c r="U10" s="6" t="str">
        <f t="shared" si="3"/>
        <v>EXEC sys.sp_addextendedproperty @name=N'MS_Description', @value=N'取料提示灯地址' , @level0type=N'SCHEMA',@level0name=N'dbo', @level1type=N'TABLE',@level1name=N'M_OperModelDetails', @level2type=N'COLUMN',@level2name=N'ReclaimOutput';</v>
      </c>
    </row>
    <row r="11" spans="2:21">
      <c r="B11" s="8">
        <f t="shared" si="0"/>
        <v>6</v>
      </c>
      <c r="C11" s="17" t="s">
        <v>250</v>
      </c>
      <c r="D11" s="17" t="s">
        <v>251</v>
      </c>
      <c r="E11" s="17" t="s">
        <v>128</v>
      </c>
      <c r="F11" s="16"/>
      <c r="G11" s="16"/>
      <c r="H11" s="16"/>
      <c r="I11" s="17" t="s">
        <v>249</v>
      </c>
      <c r="K11" s="4" t="str">
        <f t="shared" si="1"/>
        <v>ReclaimInput VARCHAR(20)  ,</v>
      </c>
      <c r="P11" s="5" t="str">
        <f t="shared" si="2"/>
        <v/>
      </c>
      <c r="R11" s="13"/>
      <c r="U11" s="6" t="str">
        <f t="shared" si="3"/>
        <v>EXEC sys.sp_addextendedproperty @name=N'MS_Description', @value=N'取料计数地址' , @level0type=N'SCHEMA',@level0name=N'dbo', @level1type=N'TABLE',@level1name=N'M_OperModelDetails', @level2type=N'COLUMN',@level2name=N'ReclaimInput';</v>
      </c>
    </row>
    <row r="12" spans="2:21">
      <c r="B12" s="8">
        <f t="shared" si="0"/>
        <v>7</v>
      </c>
      <c r="C12" s="9" t="s">
        <v>252</v>
      </c>
      <c r="D12" s="9" t="s">
        <v>253</v>
      </c>
      <c r="E12" s="17" t="s">
        <v>245</v>
      </c>
      <c r="F12" s="16"/>
      <c r="G12" s="16"/>
      <c r="H12" s="16" t="s">
        <v>246</v>
      </c>
      <c r="I12" s="17" t="s">
        <v>246</v>
      </c>
      <c r="K12" s="4" t="str">
        <f t="shared" si="1"/>
        <v>Feed_type VARCHAR(3)  ,</v>
      </c>
      <c r="P12" s="5" t="str">
        <f t="shared" si="2"/>
        <v/>
      </c>
      <c r="R12" s="13"/>
      <c r="U12" s="6" t="str">
        <f t="shared" si="3"/>
        <v>EXEC sys.sp_addextendedproperty @name=N'MS_Description', @value=N'补料PLC地址类型' , @level0type=N'SCHEMA',@level0name=N'dbo', @level1type=N'TABLE',@level1name=N'M_OperModelDetails', @level2type=N'COLUMN',@level2name=N'Feed_type';</v>
      </c>
    </row>
    <row r="13" spans="2:21">
      <c r="B13" s="8">
        <f t="shared" si="0"/>
        <v>8</v>
      </c>
      <c r="C13" s="9" t="s">
        <v>254</v>
      </c>
      <c r="D13" s="9" t="s">
        <v>255</v>
      </c>
      <c r="E13" s="9" t="s">
        <v>128</v>
      </c>
      <c r="F13" s="11"/>
      <c r="G13" s="16"/>
      <c r="H13" s="11"/>
      <c r="I13" s="17" t="s">
        <v>249</v>
      </c>
      <c r="K13" s="4" t="str">
        <f t="shared" si="1"/>
        <v>FeedOutput VARCHAR(20)  ,</v>
      </c>
      <c r="P13" s="5" t="str">
        <f t="shared" si="2"/>
        <v/>
      </c>
      <c r="R13" s="13"/>
      <c r="U13" s="6" t="str">
        <f t="shared" si="3"/>
        <v>EXEC sys.sp_addextendedproperty @name=N'MS_Description', @value=N'补料提示灯地址' , @level0type=N'SCHEMA',@level0name=N'dbo', @level1type=N'TABLE',@level1name=N'M_OperModelDetails', @level2type=N'COLUMN',@level2name=N'FeedOutput';</v>
      </c>
    </row>
    <row r="14" spans="2:21">
      <c r="B14" s="8">
        <f t="shared" si="0"/>
        <v>9</v>
      </c>
      <c r="C14" s="17" t="s">
        <v>256</v>
      </c>
      <c r="D14" s="17" t="s">
        <v>257</v>
      </c>
      <c r="E14" s="17" t="s">
        <v>128</v>
      </c>
      <c r="F14" s="16"/>
      <c r="G14" s="16"/>
      <c r="H14" s="16"/>
      <c r="I14" s="17" t="s">
        <v>249</v>
      </c>
      <c r="K14" s="4" t="str">
        <f t="shared" si="1"/>
        <v>FeedInput VARCHAR(20)  ,</v>
      </c>
      <c r="P14" s="5" t="str">
        <f t="shared" si="2"/>
        <v/>
      </c>
      <c r="R14" s="13"/>
      <c r="U14" s="6" t="str">
        <f t="shared" si="3"/>
        <v>EXEC sys.sp_addextendedproperty @name=N'MS_Description', @value=N'补料计数地址' , @level0type=N'SCHEMA',@level0name=N'dbo', @level1type=N'TABLE',@level1name=N'M_OperModelDetails', @level2type=N'COLUMN',@level2name=N'FeedInput';</v>
      </c>
    </row>
    <row r="15" s="1" customFormat="1" spans="2:21">
      <c r="B15" s="14">
        <f t="shared" si="0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inst_dat DATETIME  ,</v>
      </c>
      <c r="P15" s="5" t="str">
        <f t="shared" si="2"/>
        <v/>
      </c>
      <c r="R15" s="13"/>
      <c r="U15" s="6" t="str">
        <f t="shared" si="3"/>
        <v>EXEC sys.sp_addextendedproperty @name=N'MS_Description', @value=N'登录日时' , @level0type=N'SCHEMA',@level0name=N'dbo', @level1type=N'TABLE',@level1name=N'M_OperModelDetails', @level2type=N'COLUMN',@level2name=N'inst_dat';</v>
      </c>
    </row>
    <row r="16" s="1" customFormat="1" spans="2:21">
      <c r="B16" s="14">
        <f t="shared" si="0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upd_dat DATETIME  );</v>
      </c>
      <c r="P16" s="5" t="str">
        <f t="shared" si="2"/>
        <v/>
      </c>
      <c r="R16" s="13"/>
      <c r="U16" s="6" t="str">
        <f t="shared" si="3"/>
        <v>EXEC sys.sp_addextendedproperty @name=N'MS_Description', @value=N'更新日时' , @level0type=N'SCHEMA',@level0name=N'dbo', @level1type=N'TABLE',@level1name=N'M_OperModelDetails', @level2type=N'COLUMN',@level2name=N'upd_dat';</v>
      </c>
    </row>
    <row r="18" spans="16:16"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2" s="2" customFormat="1" spans="2:21">
      <c r="B22" s="12"/>
      <c r="D22" s="3"/>
      <c r="E22" s="3"/>
      <c r="I22" s="3"/>
      <c r="J22" s="3"/>
      <c r="K22" s="4"/>
      <c r="L22" s="3"/>
      <c r="M22" s="3"/>
      <c r="N22" s="3"/>
      <c r="O22" s="3"/>
      <c r="P22" s="5"/>
      <c r="Q22" s="3"/>
      <c r="R22" s="3"/>
      <c r="S22" s="3"/>
      <c r="T22" s="3"/>
      <c r="U22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16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[M_OpModelBom];</v>
      </c>
    </row>
    <row r="3" spans="2:16">
      <c r="B3" s="8" t="s">
        <v>29</v>
      </c>
      <c r="C3" s="8"/>
      <c r="D3" s="8"/>
      <c r="E3" s="8"/>
      <c r="F3" s="8" t="s">
        <v>30</v>
      </c>
      <c r="G3" s="8"/>
      <c r="H3" s="8"/>
      <c r="I3" s="8"/>
      <c r="K3" s="4" t="str">
        <f>"CREATE TABLE "&amp;F3&amp;" ("</f>
        <v>CREATE TABLE M_OpModelBom (</v>
      </c>
      <c r="P3" s="5" t="str">
        <f>"ALTER TABLE "&amp;F3&amp;" ADD PRIMARY KEY CLUSTERED ("</f>
        <v>ALTER TABLE M_OpModelBom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@value=N'作业台模型BOM' , @level0type=N'SCHEMA',@level0name=N'dbo', @level1type=N'TABLE',@level1name=N'M_OpModelBom';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114</v>
      </c>
      <c r="D6" s="9" t="s">
        <v>115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0" si="0">IF(D6="","",D6&amp;" "&amp;IF(E6="decimal","decimal(18,0) IDENTITY(1,1)",E6)&amp;" "&amp;IF(G6="√","NOT NULL","")&amp;" "&amp;IF(C7&lt;&gt;"",",",");"))</f>
        <v>OpModelBom_id BIGINT NOT NULL ,</v>
      </c>
      <c r="P6" s="5" t="str">
        <f>IF(F6&lt;&gt;"",D6&amp;" ASC "&amp;IF(F7&lt;&gt;"",",",")"),"")</f>
        <v>OpModelBom_id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 ID' , @level0type=N'SCHEMA',@level0name=N'dbo', @level1type=N'TABLE',@level1name=N'M_OpModelBom', @level2type=N'COLUMN',@level2name=N'OpModelBom_id';</v>
      </c>
    </row>
    <row r="7" spans="2:21">
      <c r="B7" s="8">
        <f t="shared" ref="B7:B10" si="1">ROW()-5</f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 t="s">
        <v>258</v>
      </c>
      <c r="K7" s="4" t="str">
        <f t="shared" si="0"/>
        <v>Bom_id BIGINT NOT NULL ,</v>
      </c>
      <c r="P7" s="5" t="str">
        <f t="shared" ref="P7:P10" si="2">IF(F7&lt;&gt;"",D7&amp;" ASC "&amp;IF(F8&lt;&gt;"",",",")"),"")</f>
        <v/>
      </c>
      <c r="R7" s="13" t="str">
        <f t="shared" ref="R7:R10" si="3">IF(H7="","","ALTER TABLE ["&amp;$F$3&amp;"] ADD CONSTRAINT [DF_"&amp;$F$3&amp;"_"&amp;D7&amp;"] DEFAULT "&amp;H7&amp;" FOR ["&amp;D7&amp;"];")</f>
        <v/>
      </c>
      <c r="U7" s="6" t="str">
        <f t="shared" ref="U7:U10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 ID' , @level0type=N'SCHEMA',@level0name=N'dbo', @level1type=N'TABLE',@level1name=N'M_OpModelBom', @level2type=N'COLUMN',@level2name=N'Bom_id';</v>
      </c>
    </row>
    <row r="8" spans="2:21">
      <c r="B8" s="8">
        <f t="shared" si="1"/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@value=N'作业台模型ID' , @level0type=N'SCHEMA',@level0name=N'dbo', @level1type=N'TABLE',@level1name=N'M_OpModelBom', @level2type=N'COLUMN',@level2name=N'OperModel_id';</v>
      </c>
    </row>
    <row r="9" s="1" customFormat="1" spans="2:21">
      <c r="B9" s="14">
        <f t="shared" si="1"/>
        <v>4</v>
      </c>
      <c r="C9" s="15" t="s">
        <v>201</v>
      </c>
      <c r="D9" s="15" t="s">
        <v>238</v>
      </c>
      <c r="E9" s="15" t="s">
        <v>203</v>
      </c>
      <c r="F9" s="14"/>
      <c r="G9" s="14"/>
      <c r="H9" s="14"/>
      <c r="I9" s="15" t="s">
        <v>204</v>
      </c>
      <c r="K9" s="4" t="str">
        <f t="shared" si="0"/>
        <v>inst_dat DATETIME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@value=N'登录日时' , @level0type=N'SCHEMA',@level0name=N'dbo', @level1type=N'TABLE',@level1name=N'M_OpModelBom', @level2type=N'COLUMN',@level2name=N'inst_dat';</v>
      </c>
    </row>
    <row r="10" s="1" customFormat="1" spans="2:21">
      <c r="B10" s="14">
        <f t="shared" si="1"/>
        <v>5</v>
      </c>
      <c r="C10" s="15" t="s">
        <v>205</v>
      </c>
      <c r="D10" s="15" t="s">
        <v>239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upd_dat DATETIME  );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@value=N'更新日时' , @level0type=N'SCHEMA',@level0name=N'dbo', @level1type=N'TABLE',@level1name=N'M_OpModelBom',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[M_OpModelBomDetails];</v>
      </c>
    </row>
    <row r="3" spans="2:16">
      <c r="B3" s="8" t="s">
        <v>31</v>
      </c>
      <c r="C3" s="8"/>
      <c r="D3" s="8"/>
      <c r="E3" s="8"/>
      <c r="F3" s="8" t="s">
        <v>32</v>
      </c>
      <c r="G3" s="8"/>
      <c r="H3" s="8"/>
      <c r="I3" s="8"/>
      <c r="K3" s="4" t="str">
        <f>"CREATE TABLE "&amp;F3&amp;" ("</f>
        <v>CREATE TABLE M_OpModelBomDetails (</v>
      </c>
      <c r="P3" s="5" t="str">
        <f>"ALTER TABLE "&amp;F3&amp;" ADD PRIMARY KEY CLUSTERED ("</f>
        <v>ALTER TABLE M_OpModelBomDetails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@value=N'作业台模型BOM详细' , @level0type=N'SCHEMA',@level0name=N'dbo', @level1type=N'TABLE',@level1name=N'M_OpModelBomDetails';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116</v>
      </c>
      <c r="D6" s="9" t="s">
        <v>117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OpModelBomDetail_id BIGINT NOT NULL ,</v>
      </c>
      <c r="P6" s="5" t="str">
        <f>IF(F6&lt;&gt;"",D6&amp;" ASC "&amp;IF(F7&lt;&gt;"",",",")"),"")</f>
        <v>OpModelBomDetail_id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@value=N'作业台模型BOM详细ID' , @level0type=N'SCHEMA',@level0name=N'dbo', @level1type=N'TABLE',@level1name=N'M_OpModelBomDetails', @level2type=N'COLUMN',@level2name=N'OpModelBomDetail_id';</v>
      </c>
    </row>
    <row r="7" spans="2:21">
      <c r="B7" s="8">
        <f t="shared" ref="B7:B15" si="0">ROW()-5</f>
        <v>2</v>
      </c>
      <c r="C7" s="9" t="s">
        <v>114</v>
      </c>
      <c r="D7" s="9" t="s">
        <v>115</v>
      </c>
      <c r="E7" s="9" t="s">
        <v>83</v>
      </c>
      <c r="F7" s="8"/>
      <c r="G7" s="8" t="s">
        <v>192</v>
      </c>
      <c r="H7" s="8"/>
      <c r="I7" s="9"/>
      <c r="K7" s="4" t="str">
        <f t="shared" ref="K7:K15" si="1">IF(D7="","",D7&amp;" "&amp;IF(E7="decimal","decimal(18,0) IDENTITY(1,1)",E7)&amp;" "&amp;IF(G7="√","NOT NULL","")&amp;" "&amp;IF(C8&lt;&gt;"",",",");"))</f>
        <v>OpModelBom_id BIGINT NOT NULL ,</v>
      </c>
      <c r="P7" s="5" t="str">
        <f t="shared" ref="P7:P15" si="2">IF(F7&lt;&gt;"",D7&amp;" ASC "&amp;IF(F8&lt;&gt;"",",",")"),"")</f>
        <v/>
      </c>
      <c r="R7" s="13" t="str">
        <f t="shared" ref="R7:R15" si="3">IF(H7="","","ALTER TABLE ["&amp;$F$3&amp;"] ADD CONSTRAINT [DF_"&amp;$F$3&amp;"_"&amp;D7&amp;"] DEFAULT "&amp;H7&amp;" FOR ["&amp;D7&amp;"];")</f>
        <v/>
      </c>
      <c r="U7" s="6" t="str">
        <f t="shared" ref="U7:U15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@value=N'作业台模型BOM ID' , @level0type=N'SCHEMA',@level0name=N'dbo', @level1type=N'TABLE',@level1name=N'M_OpModelBomDetails', @level2type=N'COLUMN',@level2name=N'OpModelBom_id';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/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@level1type=N'TABLE',@level1name=N'M_OpModelBomDetails', @level2type=N'COLUMN',@level2name=N'BomDetails_id';</v>
      </c>
    </row>
    <row r="9" spans="2:21">
      <c r="B9" s="8">
        <f t="shared" si="0"/>
        <v>4</v>
      </c>
      <c r="C9" s="9" t="s">
        <v>108</v>
      </c>
      <c r="D9" s="9" t="s">
        <v>109</v>
      </c>
      <c r="E9" s="9" t="s">
        <v>83</v>
      </c>
      <c r="F9" s="8"/>
      <c r="G9" s="8" t="s">
        <v>192</v>
      </c>
      <c r="H9" s="8"/>
      <c r="I9" s="9"/>
      <c r="K9" s="4" t="str">
        <f t="shared" si="1"/>
        <v>ModelDetails_id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@value=N'作业台模型详细ID' , @level0type=N'SCHEMA',@level0name=N'dbo', @level1type=N'TABLE',@level1name=N'M_OpModelBomDetails', @level2type=N'COLUMN',@level2name=N'ModelDetails_id';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[M_OpModelBomDetails] ADD CONSTRAINT [DF_M_OpModelBomDetails_Reclaim_scan]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@level1type=N'TABLE',@level1name=N'M_OpModelBomDetails',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[M_OpModelBomDetails] ADD CONSTRAINT [DF_M_OpModelBomDetails_Reclaim_deduct]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@level1type=N'TABLE',@level1name=N'M_OpModelBomDetails', @level2type=N'COLUMN',@level2name=N'Reclaim_deduct';</v>
      </c>
    </row>
    <row r="12" spans="2:21">
      <c r="B12" s="8">
        <f t="shared" si="0"/>
        <v>7</v>
      </c>
      <c r="C12" s="9" t="s">
        <v>266</v>
      </c>
      <c r="D12" s="9" t="s">
        <v>267</v>
      </c>
      <c r="E12" s="9" t="s">
        <v>113</v>
      </c>
      <c r="F12" s="8"/>
      <c r="G12" s="8"/>
      <c r="H12" s="8"/>
      <c r="I12" s="9"/>
      <c r="K12" s="4" t="str">
        <f t="shared" si="1"/>
        <v>FeedAlert_qty INT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@value=N'补料警戒数' , @level0type=N'SCHEMA',@level0name=N'dbo', @level1type=N'TABLE',@level1name=N'M_OpModelBomDetails', @level2type=N'COLUMN',@level2name=N'FeedAlert_qty';</v>
      </c>
    </row>
    <row r="13" spans="2:21">
      <c r="B13" s="8">
        <f t="shared" si="0"/>
        <v>8</v>
      </c>
      <c r="C13" s="9" t="s">
        <v>268</v>
      </c>
      <c r="D13" s="9" t="s">
        <v>269</v>
      </c>
      <c r="E13" s="9" t="s">
        <v>113</v>
      </c>
      <c r="F13" s="8"/>
      <c r="G13" s="8"/>
      <c r="H13" s="8"/>
      <c r="I13" s="9"/>
      <c r="K13" s="4" t="str">
        <f t="shared" si="1"/>
        <v>FeedFixed_qty INT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@value=N'补料固定数' , @level0type=N'SCHEMA',@level0name=N'dbo', @level1type=N'TABLE',@level1name=N'M_OpModelBomDetails', @level2type=N'COLUMN',@level2name=N'FeedFixed_qty';</v>
      </c>
    </row>
    <row r="14" s="1" customFormat="1" spans="2:21">
      <c r="B14" s="14">
        <f t="shared" si="0"/>
        <v>9</v>
      </c>
      <c r="C14" s="15" t="s">
        <v>201</v>
      </c>
      <c r="D14" s="15" t="s">
        <v>238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@level1type=N'TABLE',@level1name=N'M_OpModelBomDetails', @level2type=N'COLUMN',@level2name=N'inst_dat';</v>
      </c>
    </row>
    <row r="15" s="1" customFormat="1" spans="2:21">
      <c r="B15" s="14">
        <f t="shared" si="0"/>
        <v>10</v>
      </c>
      <c r="C15" s="15" t="s">
        <v>205</v>
      </c>
      <c r="D15" s="15" t="s">
        <v>239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@level1type=N'TABLE',@level1name=N'M_OpModelBomDetails',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24"/>
  <sheetViews>
    <sheetView showGridLines="0" zoomScale="85" zoomScaleNormal="85" workbookViewId="0">
      <selection activeCell="I24" sqref="I2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[M_Hardware];</v>
      </c>
    </row>
    <row r="3" spans="2:16">
      <c r="B3" s="8" t="s">
        <v>33</v>
      </c>
      <c r="C3" s="8"/>
      <c r="D3" s="8"/>
      <c r="E3" s="8"/>
      <c r="F3" s="8" t="s">
        <v>34</v>
      </c>
      <c r="G3" s="8"/>
      <c r="H3" s="8"/>
      <c r="I3" s="8"/>
      <c r="K3" s="4" t="str">
        <f>"CREATE TABLE "&amp;F3&amp;" ("</f>
        <v>CREATE TABLE M_Hardware (</v>
      </c>
      <c r="P3" s="5" t="str">
        <f>"ALTER TABLE "&amp;F3&amp;" ADD PRIMARY KEY CLUSTERED ("</f>
        <v>ALTER TABLE M_Hardware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@value=N'硬件信息' , @level0type=N'SCHEMA',@level0name=N'dbo', @level1type=N'TABLE',@level1name=N'M_Hardware';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270</v>
      </c>
      <c r="D6" s="9" t="s">
        <v>122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Hardware_id BIGINT NOT NULL ,</v>
      </c>
      <c r="P6" s="5" t="str">
        <f>IF(F6&lt;&gt;"",D6&amp;" ASC "&amp;IF(F7&lt;&gt;"",",",")"),"")</f>
        <v>Hardware_id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 ID' , @level0type=N'SCHEMA',@level0name=N'dbo', @level1type=N'TABLE',@level1name=N'M_Hardware', @level2type=N'COLUMN',@level2name=N'Hardware_id';</v>
      </c>
    </row>
    <row r="7" spans="2:21">
      <c r="B7" s="8">
        <f>ROW()-5</f>
        <v>2</v>
      </c>
      <c r="C7" s="9" t="s">
        <v>126</v>
      </c>
      <c r="D7" s="9" t="s">
        <v>127</v>
      </c>
      <c r="E7" s="9" t="s">
        <v>128</v>
      </c>
      <c r="F7" s="8"/>
      <c r="G7" s="8" t="s">
        <v>192</v>
      </c>
      <c r="H7" s="8"/>
      <c r="I7" s="9" t="s">
        <v>90</v>
      </c>
      <c r="K7" s="4" t="str">
        <f t="shared" ref="K7:K10" si="0">IF(D7="","",D7&amp;" "&amp;IF(E7="decimal","decimal(18,0) IDENTITY(1,1)",E7)&amp;" "&amp;IF(G7="√","NOT NULL","")&amp;" "&amp;IF(C8&lt;&gt;"",",",");"))</f>
        <v>Hardware_model VARCHAR(20) NOT NULL ,</v>
      </c>
      <c r="P7" s="5" t="str">
        <f t="shared" ref="P7:P10" si="1">IF(F7&lt;&gt;"",D7&amp;" ASC "&amp;IF(F8&lt;&gt;"",",",")"),"")</f>
        <v/>
      </c>
      <c r="R7" s="13" t="str">
        <f t="shared" ref="R7:R18" si="2">IF(H7="","","ALTER TABLE ["&amp;$F$3&amp;"] ADD CONSTRAINT [DF_"&amp;$F$3&amp;"_"&amp;D7&amp;"] DEFAULT "&amp;H7&amp;" FOR ["&amp;D7&amp;"];")</f>
        <v/>
      </c>
      <c r="U7" s="6" t="str">
        <f t="shared" ref="U7:U18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@value=N'硬件型号' , @level0type=N'SCHEMA',@level0name=N'dbo', @level1type=N'TABLE',@level1name=N'M_Hardware', @level2type=N'COLUMN',@level2name=N'Hardware_model';</v>
      </c>
    </row>
    <row r="8" spans="2:21">
      <c r="B8" s="8">
        <f>ROW()-5</f>
        <v>3</v>
      </c>
      <c r="C8" s="10" t="s">
        <v>271</v>
      </c>
      <c r="D8" s="10" t="s">
        <v>272</v>
      </c>
      <c r="E8" s="10" t="s">
        <v>89</v>
      </c>
      <c r="F8" s="11"/>
      <c r="G8" s="11" t="s">
        <v>192</v>
      </c>
      <c r="H8" s="11"/>
      <c r="I8" s="10"/>
      <c r="K8" s="4" t="str">
        <f t="shared" si="0"/>
        <v>Hardware_name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@value=N'硬件名称' , @level0type=N'SCHEMA',@level0name=N'dbo', @level1type=N'TABLE',@level1name=N'M_Hardware', @level2type=N'COLUMN',@level2name=N'Hardware_name';</v>
      </c>
    </row>
    <row r="9" spans="2:21">
      <c r="B9" s="8">
        <v>4</v>
      </c>
      <c r="C9" s="10" t="s">
        <v>273</v>
      </c>
      <c r="D9" s="10" t="s">
        <v>274</v>
      </c>
      <c r="E9" s="10" t="s">
        <v>89</v>
      </c>
      <c r="F9" s="11"/>
      <c r="G9" s="11" t="s">
        <v>192</v>
      </c>
      <c r="H9" s="11"/>
      <c r="I9" s="10"/>
      <c r="K9" s="4" t="str">
        <f t="shared" si="0"/>
        <v>Hardware_spec VARCHAR(50)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@value=N'规格型号' , @level0type=N'SCHEMA',@level0name=N'dbo', @level1type=N'TABLE',@level1name=N'M_Hardware', @level2type=N'COLUMN',@level2name=N'Hardware_spec';</v>
      </c>
    </row>
    <row r="10" ht="29" spans="2:21">
      <c r="B10" s="8">
        <v>5</v>
      </c>
      <c r="C10" s="10" t="s">
        <v>123</v>
      </c>
      <c r="D10" s="10" t="s">
        <v>124</v>
      </c>
      <c r="E10" s="10" t="s">
        <v>199</v>
      </c>
      <c r="F10" s="11"/>
      <c r="G10" s="11" t="s">
        <v>192</v>
      </c>
      <c r="H10" s="11"/>
      <c r="I10" s="49" t="s">
        <v>125</v>
      </c>
      <c r="K10" s="4" t="str">
        <f t="shared" si="0"/>
        <v>Hardware_type SMALLINT NOT NULL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@value=N'硬件类型' , @level0type=N'SCHEMA',@level0name=N'dbo', @level1type=N'TABLE',@level1name=N'M_Hardware', @level2type=N'COLUMN',@level2name=N'Hardware_type';</v>
      </c>
    </row>
    <row r="11" spans="2:21">
      <c r="B11" s="8">
        <f t="shared" ref="B11:B18" si="4">ROW()-5</f>
        <v>6</v>
      </c>
      <c r="C11" s="10" t="s">
        <v>211</v>
      </c>
      <c r="D11" s="10" t="s">
        <v>212</v>
      </c>
      <c r="E11" s="10" t="s">
        <v>196</v>
      </c>
      <c r="F11" s="11"/>
      <c r="G11" s="11"/>
      <c r="H11" s="11"/>
      <c r="I11" s="10"/>
      <c r="K11" s="4" t="str">
        <f>IF(D11="","",D11&amp;" "&amp;IF(E11="decimal","decimal(18,0) IDENTITY(1,1)",E11)&amp;" "&amp;IF(G11="√","NOT NULL","")&amp;" "&amp;IF(C13&lt;&gt;"",",",");"))</f>
        <v>Supplier VERCHAR(200)  ,</v>
      </c>
      <c r="P11" s="5" t="str">
        <f>IF(F11&lt;&gt;"",D11&amp;" ASC "&amp;IF(F13&lt;&gt;"",",",")"),"")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@value=N'供应商' , @level0type=N'SCHEMA',@level0name=N'dbo', @level1type=N'TABLE',@level1name=N'M_Hardware', @level2type=N'COLUMN',@level2name=N'Supplier';</v>
      </c>
    </row>
    <row r="12" spans="2:21">
      <c r="B12" s="8">
        <f t="shared" si="4"/>
        <v>7</v>
      </c>
      <c r="C12" s="9" t="s">
        <v>134</v>
      </c>
      <c r="D12" s="9" t="s">
        <v>135</v>
      </c>
      <c r="E12" s="9" t="s">
        <v>83</v>
      </c>
      <c r="F12" s="8"/>
      <c r="G12" s="8" t="s">
        <v>192</v>
      </c>
      <c r="H12" s="8"/>
      <c r="I12" s="9" t="s">
        <v>275</v>
      </c>
      <c r="K12" s="4" t="str">
        <f t="shared" ref="K12:K18" si="5">IF(D12="","",D12&amp;" "&amp;IF(E12="decimal","decimal(18,0) IDENTITY(1,1)",E12)&amp;" "&amp;IF(G12="√","NOT NULL","")&amp;" "&amp;IF(C13&lt;&gt;"",",",");"))</f>
        <v>CommProtocol_id BIGINT NOT NULL ,</v>
      </c>
      <c r="P12" s="5" t="str">
        <f>IF(F12&lt;&gt;"",D12&amp;" ASC "&amp;IF(F14&lt;&gt;"",",",")"),"")</f>
        <v/>
      </c>
      <c r="R12" s="13" t="str">
        <f t="shared" si="2"/>
        <v/>
      </c>
      <c r="U12" s="6" t="str">
        <f t="shared" si="3"/>
        <v>EXEC sys.sp_addextendedproperty @name=N'MS_Description', @value=N'通讯协议ID' , @level0type=N'SCHEMA',@level0name=N'dbo', @level1type=N'TABLE',@level1name=N'M_Hardware', @level2type=N'COLUMN',@level2name=N'CommProtocol_id';</v>
      </c>
    </row>
    <row r="13" spans="2:21">
      <c r="B13" s="8">
        <f t="shared" si="4"/>
        <v>8</v>
      </c>
      <c r="C13" s="10" t="s">
        <v>213</v>
      </c>
      <c r="D13" s="10" t="s">
        <v>214</v>
      </c>
      <c r="E13" s="10" t="s">
        <v>196</v>
      </c>
      <c r="F13" s="11"/>
      <c r="G13" s="11"/>
      <c r="H13" s="11"/>
      <c r="I13" s="10"/>
      <c r="K13" s="4" t="str">
        <f t="shared" si="5"/>
        <v>Origin VERCHAR(200)  ,</v>
      </c>
      <c r="P13" s="5" t="str">
        <f t="shared" ref="P13:P18" si="6">IF(F13&lt;&gt;"",D13&amp;" ASC "&amp;IF(F14&lt;&gt;"",",",")"),"")</f>
        <v/>
      </c>
      <c r="R13" s="13" t="str">
        <f t="shared" si="2"/>
        <v/>
      </c>
      <c r="U13" s="6" t="str">
        <f t="shared" si="3"/>
        <v>EXEC sys.sp_addextendedproperty @name=N'MS_Description', @value=N'产地' , @level0type=N'SCHEMA',@level0name=N'dbo', @level1type=N'TABLE',@level1name=N'M_Hardware', @level2type=N'COLUMN',@level2name=N'Origin';</v>
      </c>
    </row>
    <row r="14" spans="2:21">
      <c r="B14" s="8">
        <f t="shared" si="4"/>
        <v>9</v>
      </c>
      <c r="C14" s="10" t="s">
        <v>218</v>
      </c>
      <c r="D14" s="10" t="s">
        <v>219</v>
      </c>
      <c r="E14" s="10" t="s">
        <v>128</v>
      </c>
      <c r="F14" s="11"/>
      <c r="G14" s="11"/>
      <c r="H14" s="11"/>
      <c r="I14" s="10"/>
      <c r="K14" s="4" t="str">
        <f t="shared" si="5"/>
        <v>Weight VARCHAR(20)  ,</v>
      </c>
      <c r="P14" s="5" t="str">
        <f t="shared" si="6"/>
        <v/>
      </c>
      <c r="R14" s="13" t="str">
        <f t="shared" si="2"/>
        <v/>
      </c>
      <c r="U14" s="6" t="str">
        <f t="shared" si="3"/>
        <v>EXEC sys.sp_addextendedproperty @name=N'MS_Description', @value=N'重量（克）' , @level0type=N'SCHEMA',@level0name=N'dbo', @level1type=N'TABLE',@level1name=N'M_Hardware', @level2type=N'COLUMN',@level2name=N'Weight';</v>
      </c>
    </row>
    <row r="15" spans="2:21">
      <c r="B15" s="8">
        <f t="shared" si="4"/>
        <v>10</v>
      </c>
      <c r="C15" s="10" t="s">
        <v>220</v>
      </c>
      <c r="D15" s="10" t="s">
        <v>221</v>
      </c>
      <c r="E15" s="10" t="s">
        <v>128</v>
      </c>
      <c r="F15" s="11"/>
      <c r="G15" s="11"/>
      <c r="H15" s="11"/>
      <c r="I15" s="10"/>
      <c r="K15" s="4" t="str">
        <f t="shared" si="5"/>
        <v>Measurement VARCHAR(20)  ,</v>
      </c>
      <c r="P15" s="5" t="str">
        <f t="shared" si="6"/>
        <v/>
      </c>
      <c r="R15" s="13" t="str">
        <f t="shared" si="2"/>
        <v/>
      </c>
      <c r="U15" s="6" t="str">
        <f t="shared" si="3"/>
        <v>EXEC sys.sp_addextendedproperty @name=N'MS_Description', @value=N'尺寸（毫米）' , @level0type=N'SCHEMA',@level0name=N'dbo', @level1type=N'TABLE',@level1name=N'M_Hardware', @level2type=N'COLUMN',@level2name=N'Measurement';</v>
      </c>
    </row>
    <row r="16" spans="2:21">
      <c r="B16" s="8">
        <f t="shared" si="4"/>
        <v>11</v>
      </c>
      <c r="C16" s="10" t="s">
        <v>197</v>
      </c>
      <c r="D16" s="10" t="s">
        <v>198</v>
      </c>
      <c r="E16" s="10" t="s">
        <v>199</v>
      </c>
      <c r="F16" s="11"/>
      <c r="G16" s="11" t="s">
        <v>192</v>
      </c>
      <c r="H16" s="11">
        <v>0</v>
      </c>
      <c r="I16" s="10" t="s">
        <v>200</v>
      </c>
      <c r="K16" s="4" t="str">
        <f t="shared" si="5"/>
        <v>Using_flg SMALLINT NOT NULL ,</v>
      </c>
      <c r="P16" s="5" t="str">
        <f t="shared" si="6"/>
        <v/>
      </c>
      <c r="R16" s="13" t="str">
        <f t="shared" si="2"/>
        <v>ALTER TABLE [M_Hardware] ADD CONSTRAINT [DF_M_Hardware_Using_flg] DEFAULT 0 FOR [Using_flg];</v>
      </c>
      <c r="U16" s="6" t="str">
        <f t="shared" si="3"/>
        <v>EXEC sys.sp_addextendedproperty @name=N'MS_Description', @value=N'启用Flg' , @level0type=N'SCHEMA',@level0name=N'dbo', @level1type=N'TABLE',@level1name=N'M_Hardware', @level2type=N'COLUMN',@level2name=N'Using_flg';</v>
      </c>
    </row>
    <row r="17" s="1" customFormat="1" spans="2:21">
      <c r="B17" s="14">
        <f t="shared" si="4"/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5"/>
        <v>Inst_dat DATETIME  ,</v>
      </c>
      <c r="P17" s="5" t="str">
        <f t="shared" si="6"/>
        <v/>
      </c>
      <c r="R17" s="13" t="str">
        <f t="shared" si="2"/>
        <v/>
      </c>
      <c r="U17" s="6" t="str">
        <f t="shared" si="3"/>
        <v>EXEC sys.sp_addextendedproperty @name=N'MS_Description', @value=N'登录日时' , @level0type=N'SCHEMA',@level0name=N'dbo', @level1type=N'TABLE',@level1name=N'M_Hardware', @level2type=N'COLUMN',@level2name=N'Inst_dat';</v>
      </c>
    </row>
    <row r="18" s="1" customFormat="1" spans="2:21">
      <c r="B18" s="14">
        <f t="shared" si="4"/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5"/>
        <v>Upd_dat DATETIME  );</v>
      </c>
      <c r="P18" s="5" t="str">
        <f t="shared" si="6"/>
        <v/>
      </c>
      <c r="R18" s="13" t="str">
        <f t="shared" si="2"/>
        <v/>
      </c>
      <c r="U18" s="6" t="str">
        <f t="shared" si="3"/>
        <v>EXEC sys.sp_addextendedproperty @name=N'MS_Description', @value=N'更新日时' , @level0type=N'SCHEMA',@level0name=N'dbo', @level1type=N'TABLE',@level1name=N'M_Hardware',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pans="2:2">
      <c r="B24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17"/>
  <sheetViews>
    <sheetView showGridLines="0" zoomScale="85" zoomScaleNormal="85" workbookViewId="0">
      <selection activeCell="E11" sqref="E1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[M_HardwareDetails];</v>
      </c>
    </row>
    <row r="3" spans="2:16">
      <c r="B3" s="8" t="s">
        <v>35</v>
      </c>
      <c r="C3" s="8"/>
      <c r="D3" s="8"/>
      <c r="E3" s="8"/>
      <c r="F3" s="8" t="s">
        <v>36</v>
      </c>
      <c r="G3" s="8"/>
      <c r="H3" s="8"/>
      <c r="I3" s="8"/>
      <c r="K3" s="4" t="str">
        <f>"CREATE TABLE "&amp;F3&amp;" ("</f>
        <v>CREATE TABLE M_HardwareDetails (</v>
      </c>
      <c r="P3" s="5" t="str">
        <f>"ALTER TABLE "&amp;F3&amp;" ADD PRIMARY KEY CLUSTERED ("</f>
        <v>ALTER TABLE M_HardwareDetails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@value=N'硬件管理详细' , @level0type=N'SCHEMA',@level0name=N'dbo', @level1type=N'TABLE',@level1name=N'M_HardwareDetails';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129</v>
      </c>
      <c r="D6" s="9" t="s">
        <v>130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HardwareDetail_id BIGINT NOT NULL ,</v>
      </c>
      <c r="P6" s="5" t="str">
        <f>IF(F6&lt;&gt;"",D6&amp;" ASC "&amp;IF(F7&lt;&gt;"",",",")"),"")</f>
        <v>HardwareDetail_id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@value=N'硬件管理ID' , @level0type=N'SCHEMA',@level0name=N'dbo', @level1type=N'TABLE',@level1name=N'M_HardwareDetails', @level2type=N'COLUMN',@level2name=N'HardwareDetail_id';</v>
      </c>
    </row>
    <row r="7" spans="2:21">
      <c r="B7" s="8">
        <f>ROW()-5</f>
        <v>2</v>
      </c>
      <c r="C7" s="9" t="s">
        <v>270</v>
      </c>
      <c r="D7" s="9" t="s">
        <v>122</v>
      </c>
      <c r="E7" s="9" t="s">
        <v>83</v>
      </c>
      <c r="F7" s="8"/>
      <c r="G7" s="8" t="s">
        <v>192</v>
      </c>
      <c r="H7" s="8"/>
      <c r="I7" s="9"/>
      <c r="K7" s="4" t="str">
        <f t="shared" ref="K7:K11" si="0">IF(D7="","",D7&amp;" "&amp;IF(E7="decimal","decimal(18,0) IDENTITY(1,1)",E7)&amp;" "&amp;IF(G7="√","NOT NULL","")&amp;" "&amp;IF(C8&lt;&gt;"",",",");"))</f>
        <v>Hardware_id BIGINT NOT NULL ,</v>
      </c>
      <c r="P7" s="5" t="str">
        <f t="shared" ref="P7:P11" si="1">IF(F7&lt;&gt;"",D7&amp;" ASC "&amp;IF(F8&lt;&gt;"",",",")"),"")</f>
        <v/>
      </c>
      <c r="R7" s="13" t="str">
        <f t="shared" ref="R7:R11" si="2">IF(H7="","","ALTER TABLE ["&amp;$F$3&amp;"] ADD CONSTRAINT [DF_"&amp;$F$3&amp;"_"&amp;D7&amp;"] DEFAULT "&amp;H7&amp;" FOR ["&amp;D7&amp;"];")</f>
        <v/>
      </c>
      <c r="U7" s="6" t="str">
        <f t="shared" ref="U7:U11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 ID' , @level0type=N'SCHEMA',@level0name=N'dbo', @level1type=N'TABLE',@level1name=N'M_HardwareDetails', @level2type=N'COLUMN',@level2name=N'Hardware_id';</v>
      </c>
    </row>
    <row r="8" spans="2:21">
      <c r="B8" s="8">
        <v>3</v>
      </c>
      <c r="C8" s="9" t="s">
        <v>132</v>
      </c>
      <c r="D8" s="9" t="s">
        <v>133</v>
      </c>
      <c r="E8" s="9" t="s">
        <v>89</v>
      </c>
      <c r="F8" s="8"/>
      <c r="G8" s="8" t="s">
        <v>192</v>
      </c>
      <c r="H8" s="8"/>
      <c r="I8" s="9" t="s">
        <v>90</v>
      </c>
      <c r="K8" s="4" t="str">
        <f t="shared" si="0"/>
        <v>Management_no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@value=N'硬件管理编号' , @level0type=N'SCHEMA',@level0name=N'dbo', @level1type=N'TABLE',@level1name=N'M_HardwareDetails', @level2type=N'COLUMN',@level2name=N'Management_no';</v>
      </c>
    </row>
    <row r="9" spans="2:21">
      <c r="B9" s="8">
        <f>ROW()-5</f>
        <v>4</v>
      </c>
      <c r="C9" s="10" t="s">
        <v>276</v>
      </c>
      <c r="D9" s="10" t="s">
        <v>277</v>
      </c>
      <c r="E9" s="10" t="s">
        <v>199</v>
      </c>
      <c r="F9" s="11"/>
      <c r="G9" s="11" t="s">
        <v>192</v>
      </c>
      <c r="H9" s="11"/>
      <c r="I9" s="10" t="s">
        <v>278</v>
      </c>
      <c r="K9" s="4" t="str">
        <f t="shared" si="0"/>
        <v>Hw_state SMALLINT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@value=N'硬件状态' , @level0type=N'SCHEMA',@level0name=N'dbo', @level1type=N'TABLE',@level1name=N'M_HardwareDetails', @level2type=N'COLUMN',@level2name=N'Hw_state';</v>
      </c>
    </row>
    <row r="10" s="1" customFormat="1" spans="2:21">
      <c r="B10" s="14">
        <f>ROW()-5</f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Inst_dat DATETIME 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@level1type=N'TABLE',@level1name=N'M_HardwareDetails', @level2type=N'COLUMN',@level2name=N'Inst_dat';</v>
      </c>
    </row>
    <row r="11" s="1" customFormat="1" spans="2:21">
      <c r="B11" s="14">
        <f>ROW()-5</f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0"/>
        <v>Upd_dat DATETIME  );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@level1type=N'TABLE',@level1name=N'M_HardwareDetails', @level2type=N'COLUMN',@level2name=N'Upd_dat';</v>
      </c>
    </row>
    <row r="13" spans="16:21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13" s="6" t="str">
        <f t="shared" ref="U13" si="4">"EXEC sys.sp_addextendedproperty @name=N'MS_Description', @value=N'"&amp;B12&amp;"' , @level0type=N'SCHEMA',@level0name=N'dbo', @level1type=N'TABLE',@level1name=N'"&amp;F12&amp;"';"</f>
        <v>EXEC sys.sp_addextendedproperty @name=N'MS_Description', @value=N'' , @level0type=N'SCHEMA',@level0name=N'dbo', @level1type=N'TABLE',@level1name=N'';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7"/>
  <sheetViews>
    <sheetView showGridLines="0" zoomScale="85" zoomScaleNormal="85" workbookViewId="0">
      <selection activeCell="A6" sqref="$A6:$XF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[M_CommProtocol];</v>
      </c>
    </row>
    <row r="3" spans="2:16">
      <c r="B3" s="8" t="s">
        <v>37</v>
      </c>
      <c r="C3" s="8"/>
      <c r="D3" s="8"/>
      <c r="E3" s="8"/>
      <c r="F3" s="8" t="s">
        <v>38</v>
      </c>
      <c r="G3" s="8"/>
      <c r="H3" s="8"/>
      <c r="I3" s="8"/>
      <c r="K3" s="4" t="str">
        <f>"CREATE TABLE "&amp;F3&amp;" ("</f>
        <v>CREATE TABLE M_CommProtocol (</v>
      </c>
      <c r="P3" s="5" t="str">
        <f>"ALTER TABLE "&amp;F3&amp;" ADD PRIMARY KEY CLUSTERED ("</f>
        <v>ALTER TABLE M_CommProtocol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@value=N'硬件通讯协议' , @level0type=N'SCHEMA',@level0name=N'dbo', @level1type=N'TABLE',@level1name=N'M_CommProtocol';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134</v>
      </c>
      <c r="D6" s="9" t="s">
        <v>135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CommProtocol_id BIGINT NOT NULL ,</v>
      </c>
      <c r="P6" s="5" t="str">
        <f>IF(F6&lt;&gt;"",D6&amp;" ASC "&amp;IF(F8&lt;&gt;"",",",")"),"")</f>
        <v>CommProtocol_id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@value=N'通讯协议ID' , @level0type=N'SCHEMA',@level0name=N'dbo', @level1type=N'TABLE',@level1name=N'M_CommProtocol', @level2type=N'COLUMN',@level2name=N'CommProtocol_id';</v>
      </c>
    </row>
    <row r="7" ht="29" spans="2:21">
      <c r="B7" s="8">
        <f t="shared" si="0"/>
        <v>2</v>
      </c>
      <c r="C7" s="9" t="s">
        <v>279</v>
      </c>
      <c r="D7" s="9" t="s">
        <v>280</v>
      </c>
      <c r="E7" s="9" t="s">
        <v>128</v>
      </c>
      <c r="F7" s="8"/>
      <c r="G7" s="8" t="s">
        <v>192</v>
      </c>
      <c r="H7" s="8"/>
      <c r="I7" s="48" t="s">
        <v>281</v>
      </c>
      <c r="K7" s="4" t="str">
        <f t="shared" ref="K7:K11" si="1">IF(D7="","",D7&amp;" "&amp;IF(E7="decimal","decimal(18,0) IDENTITY(1,1)",E7)&amp;" "&amp;IF(G7="√","NOT NULL","")&amp;" "&amp;IF(C8&lt;&gt;"",",",");"))</f>
        <v>CommProtocol_type VARCHAR(20) NOT NULL ,</v>
      </c>
      <c r="P7" s="5" t="str">
        <f t="shared" ref="P7:P11" si="2">IF(F7&lt;&gt;"",D7&amp;" ASC "&amp;IF(F9&lt;&gt;"",",",")"),"")</f>
        <v/>
      </c>
      <c r="R7" s="13" t="str">
        <f t="shared" ref="R7:R11" si="3">IF(H7="","","ALTER TABLE ["&amp;$F$3&amp;"] ADD CONSTRAINT [DF_"&amp;$F$3&amp;"_"&amp;D7&amp;"] DEFAULT "&amp;H7&amp;" FOR ["&amp;D7&amp;"];")</f>
        <v/>
      </c>
      <c r="U7" s="6" t="str">
        <f t="shared" ref="U7:U11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@value=N'通讯协议类型' , @level0type=N'SCHEMA',@level0name=N'dbo', @level1type=N'TABLE',@level1name=N'M_CommProtocol', @level2type=N'COLUMN',@level2name=N'CommProtocol_type';</v>
      </c>
    </row>
    <row r="8" spans="2:21">
      <c r="B8" s="8">
        <f t="shared" si="0"/>
        <v>3</v>
      </c>
      <c r="C8" s="9" t="s">
        <v>282</v>
      </c>
      <c r="D8" s="9" t="s">
        <v>283</v>
      </c>
      <c r="E8" s="9" t="s">
        <v>284</v>
      </c>
      <c r="F8" s="8"/>
      <c r="G8" s="8"/>
      <c r="H8" s="8"/>
      <c r="I8" s="9"/>
      <c r="K8" s="4" t="str">
        <f t="shared" si="1"/>
        <v>CommProtocol_desc VARCHAR(100) 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@value=N'通讯协议' , @level0type=N'SCHEMA',@level0name=N'dbo', @level1type=N'TABLE',@level1name=N'M_CommProtocol', @level2type=N'COLUMN',@level2name=N'CommProtocol_desc';</v>
      </c>
    </row>
    <row r="9" spans="2:21">
      <c r="B9" s="16">
        <f t="shared" si="0"/>
        <v>4</v>
      </c>
      <c r="C9" s="10" t="s">
        <v>197</v>
      </c>
      <c r="D9" s="10" t="s">
        <v>198</v>
      </c>
      <c r="E9" s="10" t="s">
        <v>199</v>
      </c>
      <c r="F9" s="11"/>
      <c r="G9" s="11" t="s">
        <v>192</v>
      </c>
      <c r="H9" s="11">
        <v>0</v>
      </c>
      <c r="I9" s="10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[M_CommProtocol] ADD CONSTRAINT [DF_M_CommProtocol_Using_flg]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@level1type=N'TABLE',@level1name=N'M_CommProtocol', @level2type=N'COLUMN',@level2name=N'Using_flg';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@level1type=N'TABLE',@level1name=N'M_CommProtocol',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@level1type=N'TABLE',@level1name=N'M_CommProtocol',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pans="2:2">
      <c r="B17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8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3.625" style="4" customWidth="1"/>
    <col min="12" max="13" width="8.875" style="3"/>
    <col min="14" max="15" width="3.625" style="3" customWidth="1"/>
    <col min="16" max="16" width="3.625" style="5" customWidth="1"/>
    <col min="17" max="17" width="8.875" style="3" customWidth="1"/>
    <col min="18" max="18" width="3.625" style="3" customWidth="1"/>
    <col min="19" max="20" width="8.875" style="3" customWidth="1"/>
    <col min="21" max="21" width="3.625" style="6" customWidth="1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[M_WorkArea];</v>
      </c>
    </row>
    <row r="3" spans="2:16">
      <c r="B3" s="8" t="s">
        <v>39</v>
      </c>
      <c r="C3" s="8"/>
      <c r="D3" s="8"/>
      <c r="E3" s="8"/>
      <c r="F3" s="8" t="s">
        <v>40</v>
      </c>
      <c r="G3" s="8"/>
      <c r="H3" s="8"/>
      <c r="I3" s="8"/>
      <c r="K3" s="4" t="str">
        <f>"CREATE TABLE "&amp;F3&amp;" ("</f>
        <v>CREATE TABLE M_WorkArea (</v>
      </c>
      <c r="P3" s="5" t="str">
        <f>"ALTER TABLE "&amp;F3&amp;" ADD PRIMARY KEY CLUSTERED ("</f>
        <v>ALTER TABLE M_WorkArea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@value=N'作业区域信息' , @level0type=N'SCHEMA',@level0name=N'dbo', @level1type=N'TABLE',@level1name=N'M_WorkArea';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2" si="0">ROW()-5</f>
        <v>1</v>
      </c>
      <c r="C6" s="9" t="s">
        <v>136</v>
      </c>
      <c r="D6" s="9" t="s">
        <v>137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2" si="1">IF(D6="","",D6&amp;" "&amp;IF(E6="decimal","decimal(18,0) IDENTITY(1,1)",E6)&amp;" "&amp;IF(G6="√","NOT NULL","")&amp;" "&amp;IF(C7&lt;&gt;"",",",");"))</f>
        <v>WorkArea_id BIGINT NOT NULL ,</v>
      </c>
      <c r="P6" s="5" t="str">
        <f t="shared" ref="P6:P12" si="2">IF(F6&lt;&gt;"",D6&amp;" ASC "&amp;IF(F7&lt;&gt;"",",",")"),"")</f>
        <v>WorkArea_id ASC )</v>
      </c>
      <c r="R6" s="13" t="str">
        <f t="shared" ref="R6:R12" si="3">IF(H6="","","ALTER TABLE ["&amp;$F$3&amp;"] ADD CONSTRAINT [DF_"&amp;$F$3&amp;"_"&amp;D6&amp;"] DEFAULT "&amp;H6&amp;" FOR ["&amp;D6&amp;"];")</f>
        <v/>
      </c>
      <c r="U6" s="6" t="str">
        <f t="shared" ref="U6:U12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@value=N'作业区域 ID' , @level0type=N'SCHEMA',@level0name=N'dbo', @level1type=N'TABLE',@level1name=N'M_WorkArea', @level2type=N'COLUMN',@level2name=N'WorkArea_id';</v>
      </c>
    </row>
    <row r="7" spans="2:21">
      <c r="B7" s="8">
        <f t="shared" si="0"/>
        <v>2</v>
      </c>
      <c r="C7" s="9" t="s">
        <v>138</v>
      </c>
      <c r="D7" s="9" t="s">
        <v>139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si="1"/>
        <v>WorkArea_no VARCHAR(50) NOT NULL ,</v>
      </c>
      <c r="P7" s="5" t="str">
        <f t="shared" si="2"/>
        <v/>
      </c>
      <c r="R7" s="13" t="str">
        <f t="shared" si="3"/>
        <v/>
      </c>
      <c r="U7" s="6" t="str">
        <f t="shared" si="4"/>
        <v>EXEC sys.sp_addextendedproperty @name=N'MS_Description', @value=N'作业区域编号' , @level0type=N'SCHEMA',@level0name=N'dbo', @level1type=N'TABLE',@level1name=N'M_WorkArea', @level2type=N'COLUMN',@level2name=N'WorkArea_no';</v>
      </c>
    </row>
    <row r="8" spans="2:21">
      <c r="B8" s="8">
        <f t="shared" si="0"/>
        <v>3</v>
      </c>
      <c r="C8" s="9" t="s">
        <v>285</v>
      </c>
      <c r="D8" s="9" t="s">
        <v>286</v>
      </c>
      <c r="E8" s="9" t="s">
        <v>89</v>
      </c>
      <c r="F8" s="8"/>
      <c r="G8" s="8" t="s">
        <v>192</v>
      </c>
      <c r="H8" s="8"/>
      <c r="I8" s="9"/>
      <c r="K8" s="4" t="str">
        <f t="shared" si="1"/>
        <v>WorkArea_name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@value=N'作业区域名称' , @level0type=N'SCHEMA',@level0name=N'dbo', @level1type=N'TABLE',@level1name=N'M_WorkArea', @level2type=N'COLUMN',@level2name=N'WorkArea_name';</v>
      </c>
    </row>
    <row r="9" spans="2:21">
      <c r="B9" s="16">
        <f t="shared" si="0"/>
        <v>4</v>
      </c>
      <c r="C9" s="17" t="s">
        <v>287</v>
      </c>
      <c r="D9" s="17" t="s">
        <v>288</v>
      </c>
      <c r="E9" s="17" t="s">
        <v>237</v>
      </c>
      <c r="F9" s="16"/>
      <c r="G9" s="16"/>
      <c r="H9" s="16"/>
      <c r="I9" s="17"/>
      <c r="K9" s="4" t="str">
        <f t="shared" si="1"/>
        <v>WorkArea_desc VARCHAR(200)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@value=N'作业区域描述' , @level0type=N'SCHEMA',@level0name=N'dbo', @level1type=N'TABLE',@level1name=N'M_WorkArea', @level2type=N'COLUMN',@level2name=N'WorkArea_desc';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[M_WorkArea] ADD CONSTRAINT [DF_M_WorkArea_Using_flg]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@level1type=N'TABLE',@level1name=N'M_WorkArea',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@level1type=N'TABLE',@level1name=N'M_WorkArea',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@level1type=N'TABLE',@level1name=N'M_WorkArea',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L21" sqref="L2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[M_Workbench];</v>
      </c>
    </row>
    <row r="3" spans="2:16">
      <c r="B3" s="8" t="s">
        <v>41</v>
      </c>
      <c r="C3" s="8"/>
      <c r="D3" s="8"/>
      <c r="E3" s="8"/>
      <c r="F3" s="8" t="s">
        <v>42</v>
      </c>
      <c r="G3" s="8"/>
      <c r="H3" s="8"/>
      <c r="I3" s="8"/>
      <c r="K3" s="4" t="str">
        <f>"CREATE TABLE "&amp;F3&amp;" ("</f>
        <v>CREATE TABLE M_Workbench (</v>
      </c>
      <c r="P3" s="5" t="str">
        <f>"ALTER TABLE "&amp;F3&amp;" ADD PRIMARY KEY CLUSTERED ("</f>
        <v>ALTER TABLE M_Workbench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@value=N'作业台信息' , @level0type=N'SCHEMA',@level0name=N'dbo', @level1type=N'TABLE',@level1name=N'M_Workbench';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140</v>
      </c>
      <c r="D6" s="9" t="s">
        <v>141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Workbench_id BIGINT NOT NULL ,</v>
      </c>
      <c r="P6" s="5" t="str">
        <f>IF(F6&lt;&gt;"",D6&amp;" ASC "&amp;IF(F9&lt;&gt;"",",",")"),"")</f>
        <v>Workbench_id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 ID' , @level0type=N'SCHEMA',@level0name=N'dbo', @level1type=N'TABLE',@level1name=N'M_Workbench', @level2type=N'COLUMN',@level2name=N'Workbench_id';</v>
      </c>
    </row>
    <row r="7" spans="2:21">
      <c r="B7" s="8">
        <v>2</v>
      </c>
      <c r="C7" s="9" t="s">
        <v>136</v>
      </c>
      <c r="D7" s="9" t="s">
        <v>137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WorkArea_id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@value=N'作业区域 ID' , @level0type=N'SCHEMA',@level0name=N'dbo', @level1type=N'TABLE',@level1name=N'M_Workbench', @level2type=N'COLUMN',@level2name=N'WorkArea_id';</v>
      </c>
    </row>
    <row r="8" spans="2:18">
      <c r="B8" s="8"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R8" s="13"/>
    </row>
    <row r="9" spans="2:21">
      <c r="B9" s="8">
        <f>ROW()-5</f>
        <v>4</v>
      </c>
      <c r="C9" s="9" t="s">
        <v>143</v>
      </c>
      <c r="D9" s="9" t="s">
        <v>144</v>
      </c>
      <c r="E9" s="9" t="s">
        <v>128</v>
      </c>
      <c r="F9" s="8"/>
      <c r="G9" s="8" t="s">
        <v>192</v>
      </c>
      <c r="H9" s="8"/>
      <c r="I9" s="9" t="s">
        <v>90</v>
      </c>
      <c r="K9" s="4" t="str">
        <f t="shared" si="0"/>
        <v>Workbench_no VARCHAR(20)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@value=N'作业台编号' , @level0type=N'SCHEMA',@level0name=N'dbo', @level1type=N'TABLE',@level1name=N'M_Workbench', @level2type=N'COLUMN',@level2name=N'Workbench_no';</v>
      </c>
    </row>
    <row r="10" spans="2:21">
      <c r="B10" s="8">
        <f>ROW()-5</f>
        <v>5</v>
      </c>
      <c r="C10" s="9" t="s">
        <v>289</v>
      </c>
      <c r="D10" s="9" t="s">
        <v>290</v>
      </c>
      <c r="E10" s="9" t="s">
        <v>89</v>
      </c>
      <c r="F10" s="8"/>
      <c r="G10" s="8" t="s">
        <v>192</v>
      </c>
      <c r="H10" s="8"/>
      <c r="I10" s="9"/>
      <c r="K10" s="4" t="str">
        <f t="shared" si="0"/>
        <v>Workbench_name VARCHAR(50) NOT NULL ,</v>
      </c>
      <c r="P10" s="5" t="str">
        <f>IF(F10&lt;&gt;"",D10&amp;" ASC "&amp;IF(F12&lt;&gt;"",",",")"),"")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@value=N'作业台名' , @level0type=N'SCHEMA',@level0name=N'dbo', @level1type=N'TABLE',@level1name=N'M_Workbench', @level2type=N'COLUMN',@level2name=N'Workbench_name';</v>
      </c>
    </row>
    <row r="11" spans="2:21">
      <c r="B11" s="16">
        <f>ROW()-5</f>
        <v>6</v>
      </c>
      <c r="C11" s="17" t="s">
        <v>291</v>
      </c>
      <c r="D11" s="17" t="s">
        <v>292</v>
      </c>
      <c r="E11" s="17" t="s">
        <v>237</v>
      </c>
      <c r="F11" s="16"/>
      <c r="G11" s="16"/>
      <c r="H11" s="16"/>
      <c r="I11" s="17"/>
      <c r="K11" s="4" t="str">
        <f t="shared" si="0"/>
        <v>Workbench_desc VARCHAR(200)  ,</v>
      </c>
      <c r="P11" s="5" t="str">
        <f>IF(F11&lt;&gt;"",D11&amp;" ASC "&amp;IF(F15&lt;&gt;"",",",")"),"")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@value=N'作业台描述' , @level0type=N'SCHEMA',@level0name=N'dbo', @level1type=N'TABLE',@level1name=N'M_Workbench', @level2type=N'COLUMN',@level2name=N'Workbench_desc';</v>
      </c>
    </row>
    <row r="12" spans="2:21">
      <c r="B12" s="16">
        <f>ROW()-5</f>
        <v>7</v>
      </c>
      <c r="C12" s="21" t="s">
        <v>293</v>
      </c>
      <c r="D12" s="17" t="s">
        <v>294</v>
      </c>
      <c r="E12" s="17" t="s">
        <v>199</v>
      </c>
      <c r="F12" s="16"/>
      <c r="G12" s="16" t="s">
        <v>192</v>
      </c>
      <c r="H12" s="16">
        <v>1</v>
      </c>
      <c r="I12" s="17" t="s">
        <v>295</v>
      </c>
      <c r="K12" s="4" t="str">
        <f t="shared" si="0"/>
        <v>Workbench_state SMALLINT NOT NULL ,</v>
      </c>
      <c r="P12" s="5" t="str">
        <f>IF(F12&lt;&gt;"",D12&amp;" ASC "&amp;IF(F16&lt;&gt;"",",",")"),"")</f>
        <v/>
      </c>
      <c r="R12" s="13" t="str">
        <f>IF(H12="","","ALTER TABLE ["&amp;$F$3&amp;"] ADD CONSTRAINT [DF_"&amp;$F$3&amp;"_"&amp;D12&amp;"] DEFAULT "&amp;H12&amp;" FOR ["&amp;D12&amp;"];")</f>
        <v>ALTER TABLE [M_Workbench] ADD CONSTRAINT [DF_M_Workbench_Workbench_state] DEFAULT 1 FOR [Workbench_state];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@value=N'作业台状态' , @level0type=N'SCHEMA',@level0name=N'dbo', @level1type=N'TABLE',@level1name=N'M_Workbench', @level2type=N'COLUMN',@level2name=N'Workbench_state';</v>
      </c>
    </row>
    <row r="13" spans="2:18">
      <c r="B13" s="16">
        <v>7</v>
      </c>
      <c r="C13" s="21" t="s">
        <v>296</v>
      </c>
      <c r="D13" s="17" t="s">
        <v>297</v>
      </c>
      <c r="E13" s="17" t="s">
        <v>128</v>
      </c>
      <c r="F13" s="16"/>
      <c r="G13" s="16" t="s">
        <v>192</v>
      </c>
      <c r="H13" s="16"/>
      <c r="I13" s="17"/>
      <c r="K13" s="4" t="str">
        <f t="shared" si="0"/>
        <v>Workbench_ipaddress VARCHAR(20) NOT NULL ,</v>
      </c>
      <c r="R13" s="13"/>
    </row>
    <row r="14" spans="2:18">
      <c r="B14" s="16">
        <v>8</v>
      </c>
      <c r="C14" s="21" t="s">
        <v>298</v>
      </c>
      <c r="D14" s="17" t="s">
        <v>299</v>
      </c>
      <c r="E14" s="17" t="s">
        <v>128</v>
      </c>
      <c r="F14" s="16"/>
      <c r="G14" s="16" t="s">
        <v>192</v>
      </c>
      <c r="H14" s="16"/>
      <c r="I14" s="17"/>
      <c r="K14" s="4" t="str">
        <f t="shared" si="0"/>
        <v>Workbench_ipport VARCHAR(20) NOT NULL ,</v>
      </c>
      <c r="R14" s="13"/>
    </row>
    <row r="15" spans="2:21">
      <c r="B15" s="16">
        <f>ROW()-5</f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0"/>
        <v>Using_flg SMALLINT NOT NULL ,</v>
      </c>
      <c r="P15" s="5" t="str">
        <f>IF(F15&lt;&gt;"",D15&amp;" ASC "&amp;IF(F17&lt;&gt;"",",",")"),"")</f>
        <v/>
      </c>
      <c r="R15" s="13" t="str">
        <f>IF(H15="","","ALTER TABLE ["&amp;$F$3&amp;"] ADD CONSTRAINT [DF_"&amp;$F$3&amp;"_"&amp;D15&amp;"] DEFAULT "&amp;H15&amp;" FOR ["&amp;D15&amp;"];")</f>
        <v>ALTER TABLE [M_Workbench] ADD CONSTRAINT [DF_M_Workbench_Using_flg] DEFAULT 0 FOR [Using_flg];</v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@value=N'启用Flg' , @level0type=N'SCHEMA',@level0name=N'dbo', @level1type=N'TABLE',@level1name=N'M_Workbench', @level2type=N'COLUMN',@level2name=N'Using_flg';</v>
      </c>
    </row>
    <row r="16" s="1" customFormat="1" spans="2:21">
      <c r="B16" s="14">
        <f>ROW()-5</f>
        <v>11</v>
      </c>
      <c r="C16" s="15" t="s">
        <v>201</v>
      </c>
      <c r="D16" s="15" t="s">
        <v>238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,</v>
      </c>
      <c r="P16" s="5" t="str">
        <f>IF(F16&lt;&gt;"",D16&amp;" ASC "&amp;IF(F18&lt;&gt;"",",",")"),"")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@level1type=N'TABLE',@level1name=N'M_Workbench',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239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@level1type=N'TABLE',@level1name=N'M_Workbench',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I23" sqref="I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[M_WorkbenchTools];</v>
      </c>
    </row>
    <row r="3" spans="2:16">
      <c r="B3" s="8" t="s">
        <v>43</v>
      </c>
      <c r="C3" s="8"/>
      <c r="D3" s="8"/>
      <c r="E3" s="8"/>
      <c r="F3" s="8" t="s">
        <v>44</v>
      </c>
      <c r="G3" s="8"/>
      <c r="H3" s="8"/>
      <c r="I3" s="8"/>
      <c r="K3" s="4" t="str">
        <f>"CREATE TABLE "&amp;F3&amp;" ("</f>
        <v>CREATE TABLE M_WorkbenchTools (</v>
      </c>
      <c r="P3" s="5" t="str">
        <f>"ALTER TABLE "&amp;F3&amp;" ADD PRIMARY KEY CLUSTERED ("</f>
        <v>ALTER TABLE M_WorkbenchTools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@value=N'作业台硬件设定' , @level0type=N'SCHEMA',@level0name=N'dbo', @level1type=N'TABLE',@level1name=N'M_WorkbenchTools';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145</v>
      </c>
      <c r="D6" s="9" t="s">
        <v>146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WorkbenchTools_id BIGINT NOT NULL ,</v>
      </c>
      <c r="P6" s="5" t="str">
        <f>IF(F6&lt;&gt;"",D6&amp;" ASC "&amp;IF(F7&lt;&gt;"",",",")"),"")</f>
        <v>WorkbenchTools_id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@value=N'作业台硬件设定 ID' , @level0type=N'SCHEMA',@level0name=N'dbo', @level1type=N'TABLE',@level1name=N'M_WorkbenchTools', @level2type=N'COLUMN',@level2name=N'WorkbenchTools_id';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@level1type=N'TABLE',@level1name=N'M_WorkbenchTools', @level2type=N'COLUMN',@level2name=N'Workbench_id';</v>
      </c>
    </row>
    <row r="8" spans="2:21">
      <c r="B8" s="8">
        <f>ROW()-5</f>
        <v>3</v>
      </c>
      <c r="C8" s="9" t="s">
        <v>129</v>
      </c>
      <c r="D8" s="9" t="s">
        <v>130</v>
      </c>
      <c r="E8" s="9" t="s">
        <v>83</v>
      </c>
      <c r="F8" s="8"/>
      <c r="G8" s="8" t="s">
        <v>192</v>
      </c>
      <c r="H8" s="8"/>
      <c r="I8" s="9"/>
      <c r="K8" s="4" t="str">
        <f t="shared" si="0"/>
        <v>HardwareDetail_id BIGINT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@value=N'硬件管理ID' , @level0type=N'SCHEMA',@level0name=N'dbo', @level1type=N'TABLE',@level1name=N'M_WorkbenchTools', @level2type=N'COLUMN',@level2name=N'HardwareDetail_id';</v>
      </c>
    </row>
    <row r="9" spans="2:21">
      <c r="B9" s="8">
        <v>5</v>
      </c>
      <c r="C9" s="9" t="s">
        <v>300</v>
      </c>
      <c r="D9" s="9" t="s">
        <v>301</v>
      </c>
      <c r="E9" s="9" t="s">
        <v>128</v>
      </c>
      <c r="F9" s="8"/>
      <c r="G9" s="8"/>
      <c r="H9" s="8"/>
      <c r="I9" s="9"/>
      <c r="K9" s="4" t="str">
        <f t="shared" si="0"/>
        <v>PLC_PowerAddress VARCHAR(20) 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@value=N'电源PLC地址' , @level0type=N'SCHEMA',@level0name=N'dbo', @level1type=N'TABLE',@level1name=N'M_WorkbenchTools', @level2type=N'COLUMN',@level2name=N'PLC_PowerAddress';</v>
      </c>
    </row>
    <row r="10" spans="2:18">
      <c r="B10" s="8">
        <f t="shared" ref="B10:B17" si="1">ROW()-5</f>
        <v>5</v>
      </c>
      <c r="C10" s="9" t="s">
        <v>302</v>
      </c>
      <c r="D10" s="9" t="s">
        <v>303</v>
      </c>
      <c r="E10" s="9" t="s">
        <v>128</v>
      </c>
      <c r="F10" s="8"/>
      <c r="G10" s="8"/>
      <c r="H10" s="8"/>
      <c r="I10" s="9" t="s">
        <v>304</v>
      </c>
      <c r="K10" s="4" t="str">
        <f t="shared" si="0"/>
        <v>Ip_address VARCHAR(20)  ,</v>
      </c>
      <c r="R10" s="13"/>
    </row>
    <row r="11" spans="2:21">
      <c r="B11" s="8">
        <f t="shared" si="1"/>
        <v>6</v>
      </c>
      <c r="C11" s="9" t="s">
        <v>305</v>
      </c>
      <c r="D11" s="9" t="s">
        <v>306</v>
      </c>
      <c r="E11" s="9" t="s">
        <v>128</v>
      </c>
      <c r="F11" s="8"/>
      <c r="G11" s="8"/>
      <c r="H11" s="8"/>
      <c r="I11" s="9" t="s">
        <v>304</v>
      </c>
      <c r="K11" s="4" t="str">
        <f t="shared" si="0"/>
        <v>Ip_port VARCHAR(20)  ,</v>
      </c>
      <c r="P11" s="5" t="str">
        <f t="shared" ref="P11:P17" si="2">IF(F11&lt;&gt;"",D11&amp;" ASC "&amp;IF(F12&lt;&gt;"",",",")"),"")</f>
        <v/>
      </c>
      <c r="R11" s="13" t="str">
        <f t="shared" ref="R11:R17" si="3">IF(H11="","","ALTER TABLE ["&amp;$F$3&amp;"] ADD CONSTRAINT [DF_"&amp;$F$3&amp;"_"&amp;D11&amp;"] DEFAULT "&amp;H11&amp;" FOR ["&amp;D11&amp;"];")</f>
        <v/>
      </c>
      <c r="U11" s="6" t="str">
        <f t="shared" ref="U11:U17" si="4"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@value=N'IP端口号' , @level0type=N'SCHEMA',@level0name=N'dbo', @level1type=N'TABLE',@level1name=N'M_WorkbenchTools', @level2type=N'COLUMN',@level2name=N'Ip_port';</v>
      </c>
    </row>
    <row r="12" spans="2:21">
      <c r="B12" s="8">
        <f t="shared" si="1"/>
        <v>7</v>
      </c>
      <c r="C12" s="9" t="s">
        <v>307</v>
      </c>
      <c r="D12" s="9" t="s">
        <v>308</v>
      </c>
      <c r="E12" s="9" t="s">
        <v>128</v>
      </c>
      <c r="F12" s="8"/>
      <c r="G12" s="8"/>
      <c r="H12" s="8"/>
      <c r="I12" s="9" t="s">
        <v>309</v>
      </c>
      <c r="K12" s="4" t="str">
        <f t="shared" si="0"/>
        <v>Ok_address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@value=N'OK地址' , @level0type=N'SCHEMA',@level0name=N'dbo', @level1type=N'TABLE',@level1name=N'M_WorkbenchTools', @level2type=N'COLUMN',@level2name=N'Ok_address';</v>
      </c>
    </row>
    <row r="13" spans="2:21">
      <c r="B13" s="8">
        <f t="shared" si="1"/>
        <v>8</v>
      </c>
      <c r="C13" s="9" t="s">
        <v>310</v>
      </c>
      <c r="D13" s="9" t="s">
        <v>311</v>
      </c>
      <c r="E13" s="9" t="s">
        <v>128</v>
      </c>
      <c r="F13" s="8"/>
      <c r="G13" s="8"/>
      <c r="H13" s="8"/>
      <c r="I13" s="9" t="s">
        <v>309</v>
      </c>
      <c r="K13" s="4" t="str">
        <f t="shared" si="0"/>
        <v>Ng_address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@value=N'NG地址' , @level0type=N'SCHEMA',@level0name=N'dbo', @level1type=N'TABLE',@level1name=N'M_WorkbenchTools', @level2type=N'COLUMN',@level2name=N'Ng_address';</v>
      </c>
    </row>
    <row r="14" spans="2:21">
      <c r="B14" s="8">
        <f t="shared" si="1"/>
        <v>9</v>
      </c>
      <c r="C14" s="9" t="s">
        <v>312</v>
      </c>
      <c r="D14" s="9" t="s">
        <v>313</v>
      </c>
      <c r="E14" s="9" t="s">
        <v>128</v>
      </c>
      <c r="F14" s="8"/>
      <c r="G14" s="8"/>
      <c r="H14" s="8"/>
      <c r="I14" s="9" t="s">
        <v>314</v>
      </c>
      <c r="K14" s="4" t="str">
        <f t="shared" si="0"/>
        <v>Com_port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@value=N'COM号' , @level0type=N'SCHEMA',@level0name=N'dbo', @level1type=N'TABLE',@level1name=N'M_WorkbenchTools', @level2type=N'COLUMN',@level2name=N'Com_port';</v>
      </c>
    </row>
    <row r="15" spans="2:21">
      <c r="B15" s="14">
        <f t="shared" si="1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inst_dat DATETIME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@value=N'登录日时' , @level0type=N'SCHEMA',@level0name=N'dbo', @level1type=N'TABLE',@level1name=N'M_WorkbenchTools', @level2type=N'COLUMN',@level2name=N'inst_dat';</v>
      </c>
    </row>
    <row r="16" s="1" customFormat="1" spans="2:21">
      <c r="B16" s="14">
        <f t="shared" si="1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upd_dat DATETIME  );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@value=N'更新日时' , @level0type=N'SCHEMA',@level0name=N'dbo', @level1type=N'TABLE',@level1name=N'M_WorkbenchTools', @level2type=N'COLUMN',@level2name=N'upd_dat';</v>
      </c>
    </row>
    <row r="17" s="1" customFormat="1" spans="2:21">
      <c r="B17" s="14"/>
      <c r="C17" s="15"/>
      <c r="D17" s="15"/>
      <c r="E17" s="15"/>
      <c r="F17" s="14"/>
      <c r="G17" s="14"/>
      <c r="H17" s="14"/>
      <c r="I17" s="15"/>
      <c r="K17" s="4" t="str">
        <f t="shared" si="0"/>
        <v/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@value=N'' , @level0type=N'SCHEMA',@level0name=N'dbo', @level1type=N'TABLE',@level1name=N'M_WorkbenchTools', @level2type=N'COLUMN',@level2name=N'';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32"/>
  <sheetViews>
    <sheetView showGridLines="0" zoomScale="85" zoomScaleNormal="85" topLeftCell="A4" workbookViewId="0">
      <selection activeCell="G22" sqref="G22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46.1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[M_OperType];</v>
      </c>
    </row>
    <row r="3" spans="2:16">
      <c r="B3" s="8" t="s">
        <v>45</v>
      </c>
      <c r="C3" s="8"/>
      <c r="D3" s="8"/>
      <c r="E3" s="8"/>
      <c r="F3" s="8" t="s">
        <v>46</v>
      </c>
      <c r="G3" s="8"/>
      <c r="H3" s="8"/>
      <c r="I3" s="8"/>
      <c r="K3" s="4" t="str">
        <f>"CREATE TABLE "&amp;F3&amp;" ("</f>
        <v>CREATE TABLE M_OperType (</v>
      </c>
      <c r="P3" s="5" t="str">
        <f>"ALTER TABLE "&amp;F3&amp;" ADD PRIMARY KEY CLUSTERED ("</f>
        <v>ALTER TABLE M_OperType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@value=N'操作类型' , @level0type=N'SCHEMA',@level0name=N'dbo', @level1type=N'TABLE',@level1name=N'M_OperType';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6" si="0">ROW()-5</f>
        <v>1</v>
      </c>
      <c r="C6" s="9" t="s">
        <v>150</v>
      </c>
      <c r="D6" s="9" t="s">
        <v>151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Type_id BIGINT NOT NULL ,</v>
      </c>
      <c r="P6" s="5" t="str">
        <f>IF(F6&lt;&gt;"",D6&amp;" ASC "&amp;IF(F7&lt;&gt;"",",",")"),"")</f>
        <v>Type_id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@value=N'操作类型ID' , @level0type=N'SCHEMA',@level0name=N'dbo', @level1type=N'TABLE',@level1name=N'M_OperType', @level2type=N'COLUMN',@level2name=N'Type_id';</v>
      </c>
    </row>
    <row r="7" spans="2:21">
      <c r="B7" s="8">
        <f t="shared" si="0"/>
        <v>2</v>
      </c>
      <c r="C7" s="9" t="s">
        <v>152</v>
      </c>
      <c r="D7" s="9" t="s">
        <v>153</v>
      </c>
      <c r="E7" s="9" t="s">
        <v>154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Type_no VARCHAR(10) NOT NULL ,</v>
      </c>
      <c r="P7" s="5" t="str">
        <f t="shared" ref="P7:P16" si="2">IF(F7&lt;&gt;"",D7&amp;" ASC "&amp;IF(F8&lt;&gt;"",",",")"),"")</f>
        <v/>
      </c>
      <c r="R7" s="13" t="str">
        <f t="shared" ref="R7:R16" si="3">IF(H7="","","ALTER TABLE ["&amp;$F$3&amp;"] ADD CONSTRAINT [DF_"&amp;$F$3&amp;"_"&amp;D7&amp;"] DEFAULT "&amp;H7&amp;" FOR ["&amp;D7&amp;"];")</f>
        <v/>
      </c>
      <c r="U7" s="6" t="str">
        <f t="shared" ref="U7:U16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@value=N'类型编号' , @level0type=N'SCHEMA',@level0name=N'dbo', @level1type=N'TABLE',@level1name=N'M_OperType', @level2type=N'COLUMN',@level2name=N'Type_no';</v>
      </c>
    </row>
    <row r="8" spans="2:21">
      <c r="B8" s="8">
        <f t="shared" si="0"/>
        <v>3</v>
      </c>
      <c r="C8" s="9" t="s">
        <v>315</v>
      </c>
      <c r="D8" s="9" t="s">
        <v>316</v>
      </c>
      <c r="E8" s="9" t="s">
        <v>89</v>
      </c>
      <c r="F8" s="8"/>
      <c r="G8" s="8" t="s">
        <v>192</v>
      </c>
      <c r="H8" s="8"/>
      <c r="I8" s="9" t="s">
        <v>317</v>
      </c>
      <c r="K8" s="4" t="str">
        <f t="shared" si="1"/>
        <v>Type_name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@value=N'操作名' , @level0type=N'SCHEMA',@level0name=N'dbo', @level1type=N'TABLE',@level1name=N'M_OperType', @level2type=N'COLUMN',@level2name=N'Type_name';</v>
      </c>
    </row>
    <row r="9" spans="2:21">
      <c r="B9" s="8">
        <f t="shared" si="0"/>
        <v>4</v>
      </c>
      <c r="C9" s="9" t="s">
        <v>197</v>
      </c>
      <c r="D9" s="9" t="s">
        <v>198</v>
      </c>
      <c r="E9" s="9" t="s">
        <v>199</v>
      </c>
      <c r="F9" s="8"/>
      <c r="G9" s="8" t="s">
        <v>192</v>
      </c>
      <c r="H9" s="8">
        <v>0</v>
      </c>
      <c r="I9" s="9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[M_OperType] ADD CONSTRAINT [DF_M_OperType_Using_flg]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@level1type=N'TABLE',@level1name=N'M_OperType', @level2type=N'COLUMN',@level2name=N'Using_flg';</v>
      </c>
    </row>
    <row r="10" s="3" customFormat="1" spans="2:21">
      <c r="B10" s="8">
        <f t="shared" si="0"/>
        <v>5</v>
      </c>
      <c r="C10" s="9" t="s">
        <v>318</v>
      </c>
      <c r="D10" s="9" t="s">
        <v>319</v>
      </c>
      <c r="E10" s="9" t="s">
        <v>199</v>
      </c>
      <c r="F10" s="8"/>
      <c r="G10" s="8" t="s">
        <v>192</v>
      </c>
      <c r="H10" s="8">
        <v>0</v>
      </c>
      <c r="I10" s="9" t="s">
        <v>320</v>
      </c>
      <c r="J10" s="3"/>
      <c r="K10" s="4" t="str">
        <f t="shared" si="1"/>
        <v>Acquisition SMALLINT NOT NULL ,</v>
      </c>
      <c r="P10" s="5" t="str">
        <f t="shared" si="2"/>
        <v/>
      </c>
      <c r="R10" s="13" t="str">
        <f t="shared" si="3"/>
        <v>ALTER TABLE [M_OperType] ADD CONSTRAINT [DF_M_OperType_Acquisition] DEFAULT 0 FOR [Acquisition];</v>
      </c>
      <c r="U10" s="6" t="str">
        <f t="shared" si="4"/>
        <v>EXEC sys.sp_addextendedproperty @name=N'MS_Description', @value=N'采集信息' , @level0type=N'SCHEMA',@level0name=N'dbo', @level1type=N'TABLE',@level1name=N'M_OperType', @level2type=N'COLUMN',@level2name=N'Acquisition';</v>
      </c>
    </row>
    <row r="11" spans="2:21">
      <c r="B11" s="8">
        <f t="shared" si="0"/>
        <v>6</v>
      </c>
      <c r="C11" s="9" t="s">
        <v>321</v>
      </c>
      <c r="D11" s="9" t="s">
        <v>322</v>
      </c>
      <c r="E11" s="9" t="s">
        <v>199</v>
      </c>
      <c r="F11" s="8"/>
      <c r="G11" s="8" t="s">
        <v>192</v>
      </c>
      <c r="H11" s="8">
        <v>0</v>
      </c>
      <c r="I11" s="9" t="s">
        <v>323</v>
      </c>
      <c r="K11" s="4" t="str">
        <f t="shared" si="1"/>
        <v>Barcode_area SMALLINT NOT NULL ,</v>
      </c>
      <c r="P11" s="5" t="str">
        <f t="shared" si="2"/>
        <v/>
      </c>
      <c r="R11" s="13" t="str">
        <f t="shared" si="3"/>
        <v>ALTER TABLE [M_OperType] ADD CONSTRAINT [DF_M_OperType_Barcode_area] DEFAULT 0 FOR [Barcode_area];</v>
      </c>
      <c r="U11" s="6" t="str">
        <f t="shared" si="4"/>
        <v>EXEC sys.sp_addextendedproperty @name=N'MS_Description', @value=N'条码信息区域' , @level0type=N'SCHEMA',@level0name=N'dbo', @level1type=N'TABLE',@level1name=N'M_OperType', @level2type=N'COLUMN',@level2name=N'Barcode_area';</v>
      </c>
    </row>
    <row r="12" spans="2:21">
      <c r="B12" s="8">
        <f t="shared" si="0"/>
        <v>7</v>
      </c>
      <c r="C12" s="9" t="s">
        <v>324</v>
      </c>
      <c r="D12" s="9" t="s">
        <v>325</v>
      </c>
      <c r="E12" s="9" t="s">
        <v>199</v>
      </c>
      <c r="F12" s="8"/>
      <c r="G12" s="8" t="s">
        <v>192</v>
      </c>
      <c r="H12" s="8">
        <v>0</v>
      </c>
      <c r="I12" s="9" t="s">
        <v>323</v>
      </c>
      <c r="K12" s="4" t="str">
        <f t="shared" si="1"/>
        <v>Material_area SMALLINT NOT NULL ,</v>
      </c>
      <c r="P12" s="5" t="str">
        <f t="shared" si="2"/>
        <v/>
      </c>
      <c r="R12" s="13" t="str">
        <f t="shared" si="3"/>
        <v>ALTER TABLE [M_OperType] ADD CONSTRAINT [DF_M_OperType_Material_area] DEFAULT 0 FOR [Material_area];</v>
      </c>
      <c r="U12" s="6" t="str">
        <f t="shared" si="4"/>
        <v>EXEC sys.sp_addextendedproperty @name=N'MS_Description', @value=N'物料信息区域' , @level0type=N'SCHEMA',@level0name=N'dbo', @level1type=N'TABLE',@level1name=N'M_OperType', @level2type=N'COLUMN',@level2name=N'Material_area';</v>
      </c>
    </row>
    <row r="13" spans="2:21">
      <c r="B13" s="8">
        <f t="shared" si="0"/>
        <v>8</v>
      </c>
      <c r="C13" s="9" t="s">
        <v>326</v>
      </c>
      <c r="D13" s="9" t="s">
        <v>327</v>
      </c>
      <c r="E13" s="9" t="s">
        <v>199</v>
      </c>
      <c r="F13" s="8"/>
      <c r="G13" s="8" t="s">
        <v>192</v>
      </c>
      <c r="H13" s="8">
        <v>0</v>
      </c>
      <c r="I13" s="9" t="s">
        <v>328</v>
      </c>
      <c r="K13" s="4" t="str">
        <f t="shared" si="1"/>
        <v>Hardware_area SMALLINT NOT NULL ,</v>
      </c>
      <c r="P13" s="5" t="str">
        <f t="shared" si="2"/>
        <v/>
      </c>
      <c r="R13" s="13" t="str">
        <f t="shared" si="3"/>
        <v>ALTER TABLE [M_OperType] ADD CONSTRAINT [DF_M_OperType_Hardware_area] DEFAULT 0 FOR [Hardware_area];</v>
      </c>
      <c r="U13" s="6" t="str">
        <f t="shared" si="4"/>
        <v>EXEC sys.sp_addextendedproperty @name=N'MS_Description', @value=N'硬件信息区域' , @level0type=N'SCHEMA',@level0name=N'dbo', @level1type=N'TABLE',@level1name=N'M_OperType', @level2type=N'COLUMN',@level2name=N'Hardware_area';</v>
      </c>
    </row>
    <row r="14" spans="2:21">
      <c r="B14" s="8">
        <f t="shared" si="0"/>
        <v>9</v>
      </c>
      <c r="C14" s="9" t="s">
        <v>329</v>
      </c>
      <c r="D14" s="9" t="s">
        <v>330</v>
      </c>
      <c r="E14" s="9" t="s">
        <v>199</v>
      </c>
      <c r="F14" s="8"/>
      <c r="G14" s="8" t="s">
        <v>192</v>
      </c>
      <c r="H14" s="8">
        <v>0</v>
      </c>
      <c r="I14" s="9" t="s">
        <v>331</v>
      </c>
      <c r="K14" s="4" t="str">
        <f>IF(D14="","",D14&amp;" "&amp;IF(E14="decimal","decimal(18,0) IDENTITY(1,1)",E14)&amp;" "&amp;IF(G14="√","NOT NULL","")&amp;" "&amp;IF(C16&lt;&gt;"",",",");"))</f>
        <v>Photo_settings SMALLINT NOT NULL ,</v>
      </c>
      <c r="P14" s="5" t="str">
        <f>IF(F14&lt;&gt;"",D14&amp;" ASC "&amp;IF(F16&lt;&gt;"",",",")"),"")</f>
        <v/>
      </c>
      <c r="R14" s="13" t="str">
        <f t="shared" si="3"/>
        <v>ALTER TABLE [M_OperType] ADD CONSTRAINT [DF_M_OperType_Photo_settings] DEFAULT 0 FOR [Photo_settings];</v>
      </c>
      <c r="U14" s="6" t="str">
        <f t="shared" si="4"/>
        <v>EXEC sys.sp_addextendedproperty @name=N'MS_Description', @value=N'拍照设定区域' , @level0type=N'SCHEMA',@level0name=N'dbo', @level1type=N'TABLE',@level1name=N'M_OperType', @level2type=N'COLUMN',@level2name=N'Photo_settings';</v>
      </c>
    </row>
    <row r="15" s="37" customFormat="1" spans="2:21">
      <c r="B15" s="23">
        <f>ROW()-5</f>
        <v>10</v>
      </c>
      <c r="C15" s="39" t="s">
        <v>332</v>
      </c>
      <c r="D15" s="39"/>
      <c r="E15" s="39"/>
      <c r="F15" s="23"/>
      <c r="G15" s="23"/>
      <c r="H15" s="23"/>
      <c r="I15" s="39" t="s">
        <v>333</v>
      </c>
      <c r="K15" s="29"/>
      <c r="P15" s="30"/>
      <c r="R15" s="35"/>
      <c r="U15" s="36"/>
    </row>
    <row r="16" s="1" customFormat="1" spans="2:21">
      <c r="B16" s="14">
        <f>ROW()-5</f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>IF(D16="","",D16&amp;" "&amp;IF(E16="decimal","decimal(18,0) IDENTITY(1,1)",E16)&amp;" "&amp;IF(G16="√","NOT NULL","")&amp;" "&amp;IF(C17&lt;&gt;"",",",");"))</f>
        <v>Inst_dat DATETIME  ,</v>
      </c>
      <c r="P16" s="5" t="str">
        <f>IF(F16&lt;&gt;"",D16&amp;" ASC "&amp;IF(F17&lt;&gt;"",",",")"),"")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@level1type=N'TABLE',@level1name=N'M_OperType',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>IF(D17="","",D17&amp;" "&amp;IF(E17="decimal","decimal(18,0) IDENTITY(1,1)",E17)&amp;" "&amp;IF(G17="√","NOT NULL","")&amp;" "&amp;IF(C18&lt;&gt;"",",",");"))</f>
        <v>Upd_dat DATETIME  );</v>
      </c>
      <c r="P17" s="5" t="str">
        <f>IF(F17&lt;&gt;"",D17&amp;" ASC "&amp;IF(F18&lt;&gt;"",",",")"),"")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@level1type=N'TABLE',@level1name=N'M_OperType', @level2type=N'COLUMN',@level2name=N'Upd_dat';</v>
      </c>
    </row>
    <row r="19" spans="9:16">
      <c r="I19" s="2"/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pans="9:9">
      <c r="I20" s="2"/>
    </row>
    <row r="21" spans="9:9">
      <c r="I21" s="2"/>
    </row>
    <row r="22" spans="2:9">
      <c r="B22" s="40" t="s">
        <v>185</v>
      </c>
      <c r="C22" s="40" t="s">
        <v>152</v>
      </c>
      <c r="D22" s="40" t="s">
        <v>315</v>
      </c>
      <c r="I22" s="2"/>
    </row>
    <row r="23" spans="2:9">
      <c r="B23" s="8">
        <v>1</v>
      </c>
      <c r="C23" s="8" t="s">
        <v>334</v>
      </c>
      <c r="D23" s="8" t="s">
        <v>335</v>
      </c>
      <c r="E23" s="41" t="s">
        <v>336</v>
      </c>
      <c r="G23" s="2" t="s">
        <v>337</v>
      </c>
      <c r="H23" s="2" t="s">
        <v>338</v>
      </c>
      <c r="I23" s="2"/>
    </row>
    <row r="24" spans="2:8">
      <c r="B24" s="8">
        <v>2</v>
      </c>
      <c r="C24" s="8" t="s">
        <v>339</v>
      </c>
      <c r="D24" s="8" t="s">
        <v>340</v>
      </c>
      <c r="E24" s="41"/>
      <c r="G24" s="2" t="s">
        <v>341</v>
      </c>
      <c r="H24" s="2" t="s">
        <v>338</v>
      </c>
    </row>
    <row r="25" spans="2:9">
      <c r="B25" s="8">
        <v>3</v>
      </c>
      <c r="C25" s="8" t="s">
        <v>342</v>
      </c>
      <c r="D25" s="8" t="s">
        <v>343</v>
      </c>
      <c r="E25" s="41"/>
      <c r="G25" s="2" t="s">
        <v>341</v>
      </c>
      <c r="H25" s="2" t="s">
        <v>344</v>
      </c>
      <c r="I25" s="3" t="s">
        <v>345</v>
      </c>
    </row>
    <row r="26" spans="2:5">
      <c r="B26" s="8">
        <v>4</v>
      </c>
      <c r="C26" s="8" t="s">
        <v>346</v>
      </c>
      <c r="D26" s="8" t="s">
        <v>347</v>
      </c>
      <c r="E26" s="41"/>
    </row>
    <row r="27" spans="2:5">
      <c r="B27" s="8">
        <v>5</v>
      </c>
      <c r="C27" s="8" t="s">
        <v>348</v>
      </c>
      <c r="D27" s="8" t="s">
        <v>349</v>
      </c>
      <c r="E27" s="41"/>
    </row>
    <row r="28" spans="2:9">
      <c r="B28" s="8">
        <v>6</v>
      </c>
      <c r="C28" s="8" t="s">
        <v>350</v>
      </c>
      <c r="D28" s="8" t="s">
        <v>351</v>
      </c>
      <c r="E28" s="41" t="s">
        <v>352</v>
      </c>
      <c r="I28" s="3" t="s">
        <v>353</v>
      </c>
    </row>
    <row r="29" spans="2:5">
      <c r="B29" s="8">
        <v>7</v>
      </c>
      <c r="C29" s="8" t="s">
        <v>354</v>
      </c>
      <c r="D29" s="8" t="s">
        <v>355</v>
      </c>
      <c r="E29" s="41" t="s">
        <v>356</v>
      </c>
    </row>
    <row r="30" spans="2:5">
      <c r="B30" s="8">
        <v>8</v>
      </c>
      <c r="C30" s="8" t="s">
        <v>357</v>
      </c>
      <c r="D30" s="8" t="s">
        <v>358</v>
      </c>
      <c r="E30" s="41" t="s">
        <v>356</v>
      </c>
    </row>
    <row r="31" spans="2:5">
      <c r="B31" s="8">
        <v>9</v>
      </c>
      <c r="C31" s="8" t="s">
        <v>359</v>
      </c>
      <c r="D31" s="8" t="s">
        <v>360</v>
      </c>
      <c r="E31" s="41"/>
    </row>
    <row r="32" s="38" customFormat="1" spans="2:21">
      <c r="B32" s="42">
        <v>10</v>
      </c>
      <c r="C32" s="42" t="s">
        <v>361</v>
      </c>
      <c r="D32" s="42" t="s">
        <v>362</v>
      </c>
      <c r="E32" s="43" t="s">
        <v>363</v>
      </c>
      <c r="F32" s="44"/>
      <c r="G32" s="44" t="s">
        <v>337</v>
      </c>
      <c r="H32" s="44" t="s">
        <v>364</v>
      </c>
      <c r="I32" s="38"/>
      <c r="J32" s="38"/>
      <c r="K32" s="45"/>
      <c r="L32" s="38"/>
      <c r="M32" s="38"/>
      <c r="N32" s="38"/>
      <c r="O32" s="38"/>
      <c r="P32" s="46"/>
      <c r="Q32" s="38"/>
      <c r="R32" s="38"/>
      <c r="S32" s="38"/>
      <c r="T32" s="38"/>
      <c r="U32" s="47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Y49"/>
  <sheetViews>
    <sheetView view="pageBreakPreview" zoomScaleNormal="100" zoomScaleSheetLayoutView="100" workbookViewId="0">
      <pane ySplit="2" topLeftCell="A3" activePane="bottomLeft" state="frozen"/>
      <selection/>
      <selection pane="bottomLeft" activeCell="A3" sqref="A3"/>
    </sheetView>
  </sheetViews>
  <sheetFormatPr defaultColWidth="3.375" defaultRowHeight="12" customHeight="1"/>
  <cols>
    <col min="1" max="3" width="3.375" style="87"/>
    <col min="4" max="4" width="3.375" style="87" customWidth="1"/>
    <col min="5" max="7" width="3.375" style="87"/>
    <col min="8" max="8" width="3.375" style="87" customWidth="1"/>
    <col min="9" max="54" width="3.375" style="87"/>
    <col min="55" max="55" width="3.375" style="87" customWidth="1"/>
    <col min="56" max="16384" width="3.375" style="87"/>
  </cols>
  <sheetData>
    <row r="1" s="86" customFormat="1" customHeight="1" spans="1:51">
      <c r="A1" s="88"/>
      <c r="B1" s="88"/>
      <c r="C1" s="8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</row>
    <row r="2" s="86" customFormat="1" ht="18" customHeight="1" spans="1:51">
      <c r="A2" s="88"/>
      <c r="B2" s="90" t="s">
        <v>1</v>
      </c>
      <c r="C2" s="91"/>
      <c r="D2" s="92" t="s">
        <v>2</v>
      </c>
      <c r="E2" s="93"/>
      <c r="F2" s="93"/>
      <c r="G2" s="91"/>
      <c r="H2" s="92" t="s">
        <v>3</v>
      </c>
      <c r="I2" s="93"/>
      <c r="J2" s="93"/>
      <c r="K2" s="93"/>
      <c r="L2" s="93"/>
      <c r="M2" s="93"/>
      <c r="N2" s="93"/>
      <c r="O2" s="93"/>
      <c r="P2" s="93"/>
      <c r="Q2" s="91"/>
      <c r="R2" s="92" t="s">
        <v>4</v>
      </c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1"/>
      <c r="AU2" s="92" t="s">
        <v>5</v>
      </c>
      <c r="AV2" s="93"/>
      <c r="AW2" s="93"/>
      <c r="AX2" s="111"/>
      <c r="AY2" s="88"/>
    </row>
    <row r="3" s="86" customFormat="1" ht="30" customHeight="1" spans="1:51">
      <c r="A3" s="88"/>
      <c r="B3" s="94" t="s">
        <v>6</v>
      </c>
      <c r="C3" s="95"/>
      <c r="D3" s="96" t="s">
        <v>7</v>
      </c>
      <c r="E3" s="97"/>
      <c r="F3" s="97"/>
      <c r="G3" s="95"/>
      <c r="H3" s="98" t="s">
        <v>8</v>
      </c>
      <c r="I3" s="105"/>
      <c r="J3" s="105"/>
      <c r="K3" s="105"/>
      <c r="L3" s="105"/>
      <c r="M3" s="105"/>
      <c r="N3" s="105"/>
      <c r="O3" s="105"/>
      <c r="P3" s="105"/>
      <c r="Q3" s="107"/>
      <c r="R3" s="98" t="s">
        <v>9</v>
      </c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7"/>
      <c r="AU3" s="109" t="s">
        <v>10</v>
      </c>
      <c r="AV3" s="110"/>
      <c r="AW3" s="110"/>
      <c r="AX3" s="112"/>
      <c r="AY3" s="88"/>
    </row>
    <row r="4" s="86" customFormat="1" ht="30" customHeight="1" spans="1:51">
      <c r="A4" s="88"/>
      <c r="B4" s="99"/>
      <c r="C4" s="100"/>
      <c r="D4" s="101"/>
      <c r="E4" s="102"/>
      <c r="F4" s="102"/>
      <c r="G4" s="100"/>
      <c r="H4" s="103"/>
      <c r="I4" s="106"/>
      <c r="J4" s="106"/>
      <c r="K4" s="106"/>
      <c r="L4" s="106"/>
      <c r="M4" s="106"/>
      <c r="N4" s="106"/>
      <c r="O4" s="106"/>
      <c r="P4" s="106"/>
      <c r="Q4" s="108"/>
      <c r="R4" s="103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8"/>
      <c r="AU4" s="101"/>
      <c r="AV4" s="102"/>
      <c r="AW4" s="102"/>
      <c r="AX4" s="113"/>
      <c r="AY4" s="88"/>
    </row>
    <row r="5" s="86" customFormat="1" ht="30" customHeight="1" spans="1:51">
      <c r="A5" s="88"/>
      <c r="B5" s="99"/>
      <c r="C5" s="100"/>
      <c r="D5" s="101"/>
      <c r="E5" s="102"/>
      <c r="F5" s="102"/>
      <c r="G5" s="100"/>
      <c r="H5" s="103"/>
      <c r="I5" s="106"/>
      <c r="J5" s="106"/>
      <c r="K5" s="106"/>
      <c r="L5" s="106"/>
      <c r="M5" s="106"/>
      <c r="N5" s="106"/>
      <c r="O5" s="106"/>
      <c r="P5" s="106"/>
      <c r="Q5" s="108"/>
      <c r="R5" s="103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8"/>
      <c r="AU5" s="101"/>
      <c r="AV5" s="102"/>
      <c r="AW5" s="102"/>
      <c r="AX5" s="113"/>
      <c r="AY5" s="88"/>
    </row>
    <row r="6" s="86" customFormat="1" ht="30" customHeight="1" spans="1:51">
      <c r="A6" s="88"/>
      <c r="B6" s="99"/>
      <c r="C6" s="100"/>
      <c r="D6" s="101"/>
      <c r="E6" s="102"/>
      <c r="F6" s="102"/>
      <c r="G6" s="100"/>
      <c r="H6" s="103"/>
      <c r="I6" s="106"/>
      <c r="J6" s="106"/>
      <c r="K6" s="106"/>
      <c r="L6" s="106"/>
      <c r="M6" s="106"/>
      <c r="N6" s="106"/>
      <c r="O6" s="106"/>
      <c r="P6" s="106"/>
      <c r="Q6" s="108"/>
      <c r="R6" s="103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8"/>
      <c r="AU6" s="101"/>
      <c r="AV6" s="102"/>
      <c r="AW6" s="102"/>
      <c r="AX6" s="113"/>
      <c r="AY6" s="88"/>
    </row>
    <row r="7" s="86" customFormat="1" ht="30" customHeight="1" spans="1:51">
      <c r="A7" s="88"/>
      <c r="B7" s="99"/>
      <c r="C7" s="100"/>
      <c r="D7" s="101"/>
      <c r="E7" s="102"/>
      <c r="F7" s="102"/>
      <c r="G7" s="100"/>
      <c r="H7" s="103"/>
      <c r="I7" s="106"/>
      <c r="J7" s="106"/>
      <c r="K7" s="106"/>
      <c r="L7" s="106"/>
      <c r="M7" s="106"/>
      <c r="N7" s="106"/>
      <c r="O7" s="106"/>
      <c r="P7" s="106"/>
      <c r="Q7" s="108"/>
      <c r="R7" s="10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8"/>
      <c r="AU7" s="101"/>
      <c r="AV7" s="102"/>
      <c r="AW7" s="102"/>
      <c r="AX7" s="113"/>
      <c r="AY7" s="88"/>
    </row>
    <row r="8" s="86" customFormat="1" ht="30" customHeight="1" spans="1:51">
      <c r="A8" s="88"/>
      <c r="B8" s="99"/>
      <c r="C8" s="100"/>
      <c r="D8" s="101"/>
      <c r="E8" s="102"/>
      <c r="F8" s="102"/>
      <c r="G8" s="100"/>
      <c r="H8" s="103"/>
      <c r="I8" s="106"/>
      <c r="J8" s="106"/>
      <c r="K8" s="106"/>
      <c r="L8" s="106"/>
      <c r="M8" s="106"/>
      <c r="N8" s="106"/>
      <c r="O8" s="106"/>
      <c r="P8" s="106"/>
      <c r="Q8" s="108"/>
      <c r="R8" s="103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8"/>
      <c r="AU8" s="101"/>
      <c r="AV8" s="102"/>
      <c r="AW8" s="102"/>
      <c r="AX8" s="113"/>
      <c r="AY8" s="88"/>
    </row>
    <row r="9" s="86" customFormat="1" ht="30" customHeight="1" spans="1:51">
      <c r="A9" s="88"/>
      <c r="B9" s="99"/>
      <c r="C9" s="100"/>
      <c r="D9" s="101"/>
      <c r="E9" s="102"/>
      <c r="F9" s="102"/>
      <c r="G9" s="100"/>
      <c r="H9" s="103"/>
      <c r="I9" s="106"/>
      <c r="J9" s="106"/>
      <c r="K9" s="106"/>
      <c r="L9" s="106"/>
      <c r="M9" s="106"/>
      <c r="N9" s="106"/>
      <c r="O9" s="106"/>
      <c r="P9" s="106"/>
      <c r="Q9" s="108"/>
      <c r="R9" s="103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8"/>
      <c r="AU9" s="101"/>
      <c r="AV9" s="102"/>
      <c r="AW9" s="102"/>
      <c r="AX9" s="113"/>
      <c r="AY9" s="88"/>
    </row>
    <row r="10" s="86" customFormat="1" ht="30" customHeight="1" spans="1:51">
      <c r="A10" s="88"/>
      <c r="B10" s="99"/>
      <c r="C10" s="100"/>
      <c r="D10" s="101"/>
      <c r="E10" s="102"/>
      <c r="F10" s="102"/>
      <c r="G10" s="100"/>
      <c r="H10" s="103"/>
      <c r="I10" s="106"/>
      <c r="J10" s="106"/>
      <c r="K10" s="106"/>
      <c r="L10" s="106"/>
      <c r="M10" s="106"/>
      <c r="N10" s="106"/>
      <c r="O10" s="106"/>
      <c r="P10" s="106"/>
      <c r="Q10" s="108"/>
      <c r="R10" s="103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8"/>
      <c r="AU10" s="101"/>
      <c r="AV10" s="102"/>
      <c r="AW10" s="102"/>
      <c r="AX10" s="113"/>
      <c r="AY10" s="88"/>
    </row>
    <row r="11" s="86" customFormat="1" ht="30" customHeight="1" spans="1:51">
      <c r="A11" s="88"/>
      <c r="B11" s="99"/>
      <c r="C11" s="100"/>
      <c r="D11" s="101"/>
      <c r="E11" s="102"/>
      <c r="F11" s="102"/>
      <c r="G11" s="100"/>
      <c r="H11" s="103"/>
      <c r="I11" s="106"/>
      <c r="J11" s="106"/>
      <c r="K11" s="106"/>
      <c r="L11" s="106"/>
      <c r="M11" s="106"/>
      <c r="N11" s="106"/>
      <c r="O11" s="106"/>
      <c r="P11" s="106"/>
      <c r="Q11" s="108"/>
      <c r="R11" s="103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8"/>
      <c r="AU11" s="101"/>
      <c r="AV11" s="102"/>
      <c r="AW11" s="102"/>
      <c r="AX11" s="113"/>
      <c r="AY11" s="88"/>
    </row>
    <row r="12" s="86" customFormat="1" ht="30" customHeight="1" spans="1:51">
      <c r="A12" s="88"/>
      <c r="B12" s="99"/>
      <c r="C12" s="100"/>
      <c r="D12" s="101"/>
      <c r="E12" s="102"/>
      <c r="F12" s="102"/>
      <c r="G12" s="100"/>
      <c r="H12" s="103"/>
      <c r="I12" s="106"/>
      <c r="J12" s="106"/>
      <c r="K12" s="106"/>
      <c r="L12" s="106"/>
      <c r="M12" s="106"/>
      <c r="N12" s="106"/>
      <c r="O12" s="106"/>
      <c r="P12" s="106"/>
      <c r="Q12" s="108"/>
      <c r="R12" s="103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8"/>
      <c r="AU12" s="101"/>
      <c r="AV12" s="102"/>
      <c r="AW12" s="102"/>
      <c r="AX12" s="113"/>
      <c r="AY12" s="88"/>
    </row>
    <row r="13" s="86" customFormat="1" ht="30" customHeight="1" spans="1:51">
      <c r="A13" s="88"/>
      <c r="B13" s="99"/>
      <c r="C13" s="100"/>
      <c r="D13" s="101"/>
      <c r="E13" s="102"/>
      <c r="F13" s="102"/>
      <c r="G13" s="100"/>
      <c r="H13" s="103"/>
      <c r="I13" s="106"/>
      <c r="J13" s="106"/>
      <c r="K13" s="106"/>
      <c r="L13" s="106"/>
      <c r="M13" s="106"/>
      <c r="N13" s="106"/>
      <c r="O13" s="106"/>
      <c r="P13" s="106"/>
      <c r="Q13" s="108"/>
      <c r="R13" s="103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8"/>
      <c r="AU13" s="101"/>
      <c r="AV13" s="102"/>
      <c r="AW13" s="102"/>
      <c r="AX13" s="113"/>
      <c r="AY13" s="88"/>
    </row>
    <row r="14" s="86" customFormat="1" ht="30" customHeight="1" spans="1:51">
      <c r="A14" s="88"/>
      <c r="B14" s="99"/>
      <c r="C14" s="100"/>
      <c r="D14" s="101"/>
      <c r="E14" s="102"/>
      <c r="F14" s="102"/>
      <c r="G14" s="100"/>
      <c r="H14" s="103"/>
      <c r="I14" s="106"/>
      <c r="J14" s="106"/>
      <c r="K14" s="106"/>
      <c r="L14" s="106"/>
      <c r="M14" s="106"/>
      <c r="N14" s="106"/>
      <c r="O14" s="106"/>
      <c r="P14" s="106"/>
      <c r="Q14" s="108"/>
      <c r="R14" s="103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8"/>
      <c r="AU14" s="101"/>
      <c r="AV14" s="102"/>
      <c r="AW14" s="102"/>
      <c r="AX14" s="113"/>
      <c r="AY14" s="88"/>
    </row>
    <row r="15" s="86" customFormat="1" ht="30" customHeight="1" spans="1:51">
      <c r="A15" s="88"/>
      <c r="B15" s="99"/>
      <c r="C15" s="100"/>
      <c r="D15" s="101"/>
      <c r="E15" s="102"/>
      <c r="F15" s="102"/>
      <c r="G15" s="100"/>
      <c r="H15" s="103"/>
      <c r="I15" s="106"/>
      <c r="J15" s="106"/>
      <c r="K15" s="106"/>
      <c r="L15" s="106"/>
      <c r="M15" s="106"/>
      <c r="N15" s="106"/>
      <c r="O15" s="106"/>
      <c r="P15" s="106"/>
      <c r="Q15" s="108"/>
      <c r="R15" s="103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8"/>
      <c r="AU15" s="101"/>
      <c r="AV15" s="102"/>
      <c r="AW15" s="102"/>
      <c r="AX15" s="113"/>
      <c r="AY15" s="88"/>
    </row>
    <row r="16" s="86" customFormat="1" ht="30" customHeight="1" spans="1:51">
      <c r="A16" s="88"/>
      <c r="B16" s="99"/>
      <c r="C16" s="100"/>
      <c r="D16" s="101"/>
      <c r="E16" s="102"/>
      <c r="F16" s="102"/>
      <c r="G16" s="100"/>
      <c r="H16" s="103"/>
      <c r="I16" s="106"/>
      <c r="J16" s="106"/>
      <c r="K16" s="106"/>
      <c r="L16" s="106"/>
      <c r="M16" s="106"/>
      <c r="N16" s="106"/>
      <c r="O16" s="106"/>
      <c r="P16" s="106"/>
      <c r="Q16" s="108"/>
      <c r="R16" s="103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8"/>
      <c r="AU16" s="101"/>
      <c r="AV16" s="102"/>
      <c r="AW16" s="102"/>
      <c r="AX16" s="113"/>
      <c r="AY16" s="88"/>
    </row>
    <row r="17" s="86" customFormat="1" ht="30" customHeight="1" spans="1:51">
      <c r="A17" s="88"/>
      <c r="B17" s="99"/>
      <c r="C17" s="100"/>
      <c r="D17" s="101"/>
      <c r="E17" s="102"/>
      <c r="F17" s="102"/>
      <c r="G17" s="100"/>
      <c r="H17" s="103"/>
      <c r="I17" s="106"/>
      <c r="J17" s="106"/>
      <c r="K17" s="106"/>
      <c r="L17" s="106"/>
      <c r="M17" s="106"/>
      <c r="N17" s="106"/>
      <c r="O17" s="106"/>
      <c r="P17" s="106"/>
      <c r="Q17" s="108"/>
      <c r="R17" s="103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8"/>
      <c r="AU17" s="101"/>
      <c r="AV17" s="102"/>
      <c r="AW17" s="102"/>
      <c r="AX17" s="113"/>
      <c r="AY17" s="88"/>
    </row>
    <row r="18" s="86" customFormat="1" ht="30" customHeight="1" spans="1:51">
      <c r="A18" s="88"/>
      <c r="B18" s="99"/>
      <c r="C18" s="100"/>
      <c r="D18" s="101"/>
      <c r="E18" s="102"/>
      <c r="F18" s="102"/>
      <c r="G18" s="100"/>
      <c r="H18" s="103"/>
      <c r="I18" s="106"/>
      <c r="J18" s="106"/>
      <c r="K18" s="106"/>
      <c r="L18" s="106"/>
      <c r="M18" s="106"/>
      <c r="N18" s="106"/>
      <c r="O18" s="106"/>
      <c r="P18" s="106"/>
      <c r="Q18" s="108"/>
      <c r="R18" s="103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8"/>
      <c r="AU18" s="101"/>
      <c r="AV18" s="102"/>
      <c r="AW18" s="102"/>
      <c r="AX18" s="113"/>
      <c r="AY18" s="88"/>
    </row>
    <row r="19" s="86" customFormat="1" ht="30" customHeight="1" spans="1:51">
      <c r="A19" s="88"/>
      <c r="B19" s="99"/>
      <c r="C19" s="100"/>
      <c r="D19" s="101"/>
      <c r="E19" s="102"/>
      <c r="F19" s="102"/>
      <c r="G19" s="100"/>
      <c r="H19" s="103"/>
      <c r="I19" s="106"/>
      <c r="J19" s="106"/>
      <c r="K19" s="106"/>
      <c r="L19" s="106"/>
      <c r="M19" s="106"/>
      <c r="N19" s="106"/>
      <c r="O19" s="106"/>
      <c r="P19" s="106"/>
      <c r="Q19" s="108"/>
      <c r="R19" s="103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8"/>
      <c r="AU19" s="101"/>
      <c r="AV19" s="102"/>
      <c r="AW19" s="102"/>
      <c r="AX19" s="113"/>
      <c r="AY19" s="88"/>
    </row>
    <row r="20" s="86" customFormat="1" ht="30" customHeight="1" spans="1:51">
      <c r="A20" s="88"/>
      <c r="B20" s="99"/>
      <c r="C20" s="100"/>
      <c r="D20" s="101"/>
      <c r="E20" s="102"/>
      <c r="F20" s="102"/>
      <c r="G20" s="100"/>
      <c r="H20" s="103"/>
      <c r="I20" s="106"/>
      <c r="J20" s="106"/>
      <c r="K20" s="106"/>
      <c r="L20" s="106"/>
      <c r="M20" s="106"/>
      <c r="N20" s="106"/>
      <c r="O20" s="106"/>
      <c r="P20" s="106"/>
      <c r="Q20" s="108"/>
      <c r="R20" s="103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8"/>
      <c r="AU20" s="101"/>
      <c r="AV20" s="102"/>
      <c r="AW20" s="102"/>
      <c r="AX20" s="113"/>
      <c r="AY20" s="88"/>
    </row>
    <row r="21" s="86" customFormat="1" ht="30" customHeight="1" spans="1:51">
      <c r="A21" s="88"/>
      <c r="B21" s="99"/>
      <c r="C21" s="100"/>
      <c r="D21" s="101"/>
      <c r="E21" s="102"/>
      <c r="F21" s="102"/>
      <c r="G21" s="100"/>
      <c r="H21" s="103"/>
      <c r="I21" s="106"/>
      <c r="J21" s="106"/>
      <c r="K21" s="106"/>
      <c r="L21" s="106"/>
      <c r="M21" s="106"/>
      <c r="N21" s="106"/>
      <c r="O21" s="106"/>
      <c r="P21" s="106"/>
      <c r="Q21" s="108"/>
      <c r="R21" s="103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8"/>
      <c r="AU21" s="101"/>
      <c r="AV21" s="102"/>
      <c r="AW21" s="102"/>
      <c r="AX21" s="113"/>
      <c r="AY21" s="88"/>
    </row>
    <row r="22" s="86" customFormat="1" ht="30" customHeight="1" spans="1:51">
      <c r="A22" s="88"/>
      <c r="B22" s="99"/>
      <c r="C22" s="100"/>
      <c r="D22" s="101"/>
      <c r="E22" s="102"/>
      <c r="F22" s="102"/>
      <c r="G22" s="100"/>
      <c r="H22" s="103"/>
      <c r="I22" s="106"/>
      <c r="J22" s="106"/>
      <c r="K22" s="106"/>
      <c r="L22" s="106"/>
      <c r="M22" s="106"/>
      <c r="N22" s="106"/>
      <c r="O22" s="106"/>
      <c r="P22" s="106"/>
      <c r="Q22" s="108"/>
      <c r="R22" s="103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8"/>
      <c r="AU22" s="101"/>
      <c r="AV22" s="102"/>
      <c r="AW22" s="102"/>
      <c r="AX22" s="113"/>
      <c r="AY22" s="88"/>
    </row>
    <row r="23" s="86" customFormat="1" ht="30" customHeight="1" spans="1:51">
      <c r="A23" s="88"/>
      <c r="B23" s="99"/>
      <c r="C23" s="100"/>
      <c r="D23" s="101"/>
      <c r="E23" s="102"/>
      <c r="F23" s="102"/>
      <c r="G23" s="100"/>
      <c r="H23" s="103"/>
      <c r="I23" s="106"/>
      <c r="J23" s="106"/>
      <c r="K23" s="106"/>
      <c r="L23" s="106"/>
      <c r="M23" s="106"/>
      <c r="N23" s="106"/>
      <c r="O23" s="106"/>
      <c r="P23" s="106"/>
      <c r="Q23" s="108"/>
      <c r="R23" s="103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8"/>
      <c r="AU23" s="101"/>
      <c r="AV23" s="102"/>
      <c r="AW23" s="102"/>
      <c r="AX23" s="113"/>
      <c r="AY23" s="88"/>
    </row>
    <row r="24" s="86" customFormat="1" ht="30" customHeight="1" spans="1:51">
      <c r="A24" s="88"/>
      <c r="B24" s="99"/>
      <c r="C24" s="100"/>
      <c r="D24" s="101"/>
      <c r="E24" s="102"/>
      <c r="F24" s="102"/>
      <c r="G24" s="100"/>
      <c r="H24" s="103"/>
      <c r="I24" s="106"/>
      <c r="J24" s="106"/>
      <c r="K24" s="106"/>
      <c r="L24" s="106"/>
      <c r="M24" s="106"/>
      <c r="N24" s="106"/>
      <c r="O24" s="106"/>
      <c r="P24" s="106"/>
      <c r="Q24" s="108"/>
      <c r="R24" s="103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8"/>
      <c r="AU24" s="101"/>
      <c r="AV24" s="102"/>
      <c r="AW24" s="102"/>
      <c r="AX24" s="113"/>
      <c r="AY24" s="88"/>
    </row>
    <row r="25" s="86" customFormat="1" ht="30" customHeight="1" spans="1:51">
      <c r="A25" s="88"/>
      <c r="B25" s="99"/>
      <c r="C25" s="100"/>
      <c r="D25" s="101"/>
      <c r="E25" s="102"/>
      <c r="F25" s="102"/>
      <c r="G25" s="100"/>
      <c r="H25" s="103"/>
      <c r="I25" s="106"/>
      <c r="J25" s="106"/>
      <c r="K25" s="106"/>
      <c r="L25" s="106"/>
      <c r="M25" s="106"/>
      <c r="N25" s="106"/>
      <c r="O25" s="106"/>
      <c r="P25" s="106"/>
      <c r="Q25" s="108"/>
      <c r="R25" s="103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8"/>
      <c r="AU25" s="101"/>
      <c r="AV25" s="102"/>
      <c r="AW25" s="102"/>
      <c r="AX25" s="113"/>
      <c r="AY25" s="88"/>
    </row>
    <row r="26" s="86" customFormat="1" ht="30" customHeight="1" spans="1:51">
      <c r="A26" s="88"/>
      <c r="B26" s="99"/>
      <c r="C26" s="100"/>
      <c r="D26" s="101"/>
      <c r="E26" s="102"/>
      <c r="F26" s="102"/>
      <c r="G26" s="100"/>
      <c r="H26" s="103"/>
      <c r="I26" s="106"/>
      <c r="J26" s="106"/>
      <c r="K26" s="106"/>
      <c r="L26" s="106"/>
      <c r="M26" s="106"/>
      <c r="N26" s="106"/>
      <c r="O26" s="106"/>
      <c r="P26" s="106"/>
      <c r="Q26" s="108"/>
      <c r="R26" s="103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8"/>
      <c r="AU26" s="101"/>
      <c r="AV26" s="102"/>
      <c r="AW26" s="102"/>
      <c r="AX26" s="113"/>
      <c r="AY26" s="88"/>
    </row>
    <row r="27" s="86" customFormat="1" ht="30" customHeight="1" spans="1:51">
      <c r="A27" s="88"/>
      <c r="B27" s="99"/>
      <c r="C27" s="100"/>
      <c r="D27" s="101"/>
      <c r="E27" s="102"/>
      <c r="F27" s="102"/>
      <c r="G27" s="100"/>
      <c r="H27" s="103"/>
      <c r="I27" s="106"/>
      <c r="J27" s="106"/>
      <c r="K27" s="106"/>
      <c r="L27" s="106"/>
      <c r="M27" s="106"/>
      <c r="N27" s="106"/>
      <c r="O27" s="106"/>
      <c r="P27" s="106"/>
      <c r="Q27" s="108"/>
      <c r="R27" s="103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8"/>
      <c r="AU27" s="101"/>
      <c r="AV27" s="102"/>
      <c r="AW27" s="102"/>
      <c r="AX27" s="113"/>
      <c r="AY27" s="88"/>
    </row>
    <row r="28" s="86" customFormat="1" ht="30" customHeight="1" spans="1:51">
      <c r="A28" s="88"/>
      <c r="B28" s="99"/>
      <c r="C28" s="100"/>
      <c r="D28" s="101"/>
      <c r="E28" s="102"/>
      <c r="F28" s="102"/>
      <c r="G28" s="100"/>
      <c r="H28" s="103"/>
      <c r="I28" s="106"/>
      <c r="J28" s="106"/>
      <c r="K28" s="106"/>
      <c r="L28" s="106"/>
      <c r="M28" s="106"/>
      <c r="N28" s="106"/>
      <c r="O28" s="106"/>
      <c r="P28" s="106"/>
      <c r="Q28" s="108"/>
      <c r="R28" s="103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8"/>
      <c r="AU28" s="101"/>
      <c r="AV28" s="102"/>
      <c r="AW28" s="102"/>
      <c r="AX28" s="113"/>
      <c r="AY28" s="88"/>
    </row>
    <row r="29" s="86" customFormat="1" ht="30" customHeight="1" spans="1:51">
      <c r="A29" s="88"/>
      <c r="B29" s="99"/>
      <c r="C29" s="100"/>
      <c r="D29" s="101"/>
      <c r="E29" s="102"/>
      <c r="F29" s="102"/>
      <c r="G29" s="100"/>
      <c r="H29" s="103"/>
      <c r="I29" s="106"/>
      <c r="J29" s="106"/>
      <c r="K29" s="106"/>
      <c r="L29" s="106"/>
      <c r="M29" s="106"/>
      <c r="N29" s="106"/>
      <c r="O29" s="106"/>
      <c r="P29" s="106"/>
      <c r="Q29" s="108"/>
      <c r="R29" s="103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8"/>
      <c r="AU29" s="101"/>
      <c r="AV29" s="102"/>
      <c r="AW29" s="102"/>
      <c r="AX29" s="113"/>
      <c r="AY29" s="88"/>
    </row>
    <row r="30" s="86" customFormat="1" ht="30" customHeight="1" spans="1:51">
      <c r="A30" s="88"/>
      <c r="B30" s="99"/>
      <c r="C30" s="100"/>
      <c r="D30" s="101"/>
      <c r="E30" s="102"/>
      <c r="F30" s="102"/>
      <c r="G30" s="100"/>
      <c r="H30" s="103"/>
      <c r="I30" s="106"/>
      <c r="J30" s="106"/>
      <c r="K30" s="106"/>
      <c r="L30" s="106"/>
      <c r="M30" s="106"/>
      <c r="N30" s="106"/>
      <c r="O30" s="106"/>
      <c r="P30" s="106"/>
      <c r="Q30" s="108"/>
      <c r="R30" s="103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8"/>
      <c r="AU30" s="101"/>
      <c r="AV30" s="102"/>
      <c r="AW30" s="102"/>
      <c r="AX30" s="113"/>
      <c r="AY30" s="88"/>
    </row>
    <row r="31" s="86" customFormat="1" ht="30" customHeight="1" spans="1:51">
      <c r="A31" s="88"/>
      <c r="B31" s="99"/>
      <c r="C31" s="100"/>
      <c r="D31" s="101"/>
      <c r="E31" s="102"/>
      <c r="F31" s="102"/>
      <c r="G31" s="100"/>
      <c r="H31" s="103"/>
      <c r="I31" s="106"/>
      <c r="J31" s="106"/>
      <c r="K31" s="106"/>
      <c r="L31" s="106"/>
      <c r="M31" s="106"/>
      <c r="N31" s="106"/>
      <c r="O31" s="106"/>
      <c r="P31" s="106"/>
      <c r="Q31" s="108"/>
      <c r="R31" s="103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8"/>
      <c r="AU31" s="101"/>
      <c r="AV31" s="102"/>
      <c r="AW31" s="102"/>
      <c r="AX31" s="113"/>
      <c r="AY31" s="88"/>
    </row>
    <row r="32" s="86" customFormat="1" ht="30" customHeight="1" spans="1:51">
      <c r="A32" s="88"/>
      <c r="B32" s="99"/>
      <c r="C32" s="100"/>
      <c r="D32" s="101"/>
      <c r="E32" s="102"/>
      <c r="F32" s="102"/>
      <c r="G32" s="100"/>
      <c r="H32" s="103"/>
      <c r="I32" s="106"/>
      <c r="J32" s="106"/>
      <c r="K32" s="106"/>
      <c r="L32" s="106"/>
      <c r="M32" s="106"/>
      <c r="N32" s="106"/>
      <c r="O32" s="106"/>
      <c r="P32" s="106"/>
      <c r="Q32" s="108"/>
      <c r="R32" s="103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8"/>
      <c r="AU32" s="101"/>
      <c r="AV32" s="102"/>
      <c r="AW32" s="102"/>
      <c r="AX32" s="113"/>
      <c r="AY32" s="88"/>
    </row>
    <row r="33" s="86" customFormat="1" ht="30" customHeight="1" spans="1:51">
      <c r="A33" s="88"/>
      <c r="B33" s="99"/>
      <c r="C33" s="100"/>
      <c r="D33" s="101"/>
      <c r="E33" s="102"/>
      <c r="F33" s="102"/>
      <c r="G33" s="100"/>
      <c r="H33" s="103"/>
      <c r="I33" s="106"/>
      <c r="J33" s="106"/>
      <c r="K33" s="106"/>
      <c r="L33" s="106"/>
      <c r="M33" s="106"/>
      <c r="N33" s="106"/>
      <c r="O33" s="106"/>
      <c r="P33" s="106"/>
      <c r="Q33" s="108"/>
      <c r="R33" s="103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8"/>
      <c r="AU33" s="101"/>
      <c r="AV33" s="102"/>
      <c r="AW33" s="102"/>
      <c r="AX33" s="113"/>
      <c r="AY33" s="88"/>
    </row>
    <row r="34" s="86" customFormat="1" ht="30" customHeight="1" spans="1:51">
      <c r="A34" s="88"/>
      <c r="B34" s="99"/>
      <c r="C34" s="100"/>
      <c r="D34" s="101"/>
      <c r="E34" s="102"/>
      <c r="F34" s="102"/>
      <c r="G34" s="100"/>
      <c r="H34" s="103"/>
      <c r="I34" s="106"/>
      <c r="J34" s="106"/>
      <c r="K34" s="106"/>
      <c r="L34" s="106"/>
      <c r="M34" s="106"/>
      <c r="N34" s="106"/>
      <c r="O34" s="106"/>
      <c r="P34" s="106"/>
      <c r="Q34" s="108"/>
      <c r="R34" s="103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8"/>
      <c r="AU34" s="101"/>
      <c r="AV34" s="102"/>
      <c r="AW34" s="102"/>
      <c r="AX34" s="113"/>
      <c r="AY34" s="88"/>
    </row>
    <row r="35" s="86" customFormat="1" ht="30" customHeight="1" spans="1:51">
      <c r="A35" s="88"/>
      <c r="B35" s="99"/>
      <c r="C35" s="100"/>
      <c r="D35" s="101"/>
      <c r="E35" s="102"/>
      <c r="F35" s="102"/>
      <c r="G35" s="100"/>
      <c r="H35" s="103"/>
      <c r="I35" s="106"/>
      <c r="J35" s="106"/>
      <c r="K35" s="106"/>
      <c r="L35" s="106"/>
      <c r="M35" s="106"/>
      <c r="N35" s="106"/>
      <c r="O35" s="106"/>
      <c r="P35" s="106"/>
      <c r="Q35" s="108"/>
      <c r="R35" s="103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8"/>
      <c r="AU35" s="101"/>
      <c r="AV35" s="102"/>
      <c r="AW35" s="102"/>
      <c r="AX35" s="113"/>
      <c r="AY35" s="88"/>
    </row>
    <row r="36" s="86" customFormat="1" ht="30" customHeight="1" spans="1:51">
      <c r="A36" s="88"/>
      <c r="B36" s="99"/>
      <c r="C36" s="100"/>
      <c r="D36" s="101"/>
      <c r="E36" s="102"/>
      <c r="F36" s="102"/>
      <c r="G36" s="100"/>
      <c r="H36" s="103"/>
      <c r="I36" s="106"/>
      <c r="J36" s="106"/>
      <c r="K36" s="106"/>
      <c r="L36" s="106"/>
      <c r="M36" s="106"/>
      <c r="N36" s="106"/>
      <c r="O36" s="106"/>
      <c r="P36" s="106"/>
      <c r="Q36" s="108"/>
      <c r="R36" s="103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8"/>
      <c r="AU36" s="101"/>
      <c r="AV36" s="102"/>
      <c r="AW36" s="102"/>
      <c r="AX36" s="113"/>
      <c r="AY36" s="88"/>
    </row>
    <row r="37" s="86" customFormat="1" ht="30" customHeight="1" spans="1:51">
      <c r="A37" s="88"/>
      <c r="B37" s="99"/>
      <c r="C37" s="100"/>
      <c r="D37" s="101"/>
      <c r="E37" s="102"/>
      <c r="F37" s="102"/>
      <c r="G37" s="100"/>
      <c r="H37" s="103"/>
      <c r="I37" s="106"/>
      <c r="J37" s="106"/>
      <c r="K37" s="106"/>
      <c r="L37" s="106"/>
      <c r="M37" s="106"/>
      <c r="N37" s="106"/>
      <c r="O37" s="106"/>
      <c r="P37" s="106"/>
      <c r="Q37" s="108"/>
      <c r="R37" s="103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8"/>
      <c r="AU37" s="101"/>
      <c r="AV37" s="102"/>
      <c r="AW37" s="102"/>
      <c r="AX37" s="113"/>
      <c r="AY37" s="88"/>
    </row>
    <row r="38" s="86" customFormat="1" ht="30" customHeight="1" spans="1:51">
      <c r="A38" s="88"/>
      <c r="B38" s="99"/>
      <c r="C38" s="100"/>
      <c r="D38" s="101"/>
      <c r="E38" s="102"/>
      <c r="F38" s="102"/>
      <c r="G38" s="100"/>
      <c r="H38" s="103"/>
      <c r="I38" s="106"/>
      <c r="J38" s="106"/>
      <c r="K38" s="106"/>
      <c r="L38" s="106"/>
      <c r="M38" s="106"/>
      <c r="N38" s="106"/>
      <c r="O38" s="106"/>
      <c r="P38" s="106"/>
      <c r="Q38" s="108"/>
      <c r="R38" s="103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8"/>
      <c r="AU38" s="101"/>
      <c r="AV38" s="102"/>
      <c r="AW38" s="102"/>
      <c r="AX38" s="113"/>
      <c r="AY38" s="88"/>
    </row>
    <row r="39" s="86" customFormat="1" ht="30" customHeight="1" spans="1:51">
      <c r="A39" s="88"/>
      <c r="B39" s="99"/>
      <c r="C39" s="100"/>
      <c r="D39" s="101"/>
      <c r="E39" s="102"/>
      <c r="F39" s="102"/>
      <c r="G39" s="100"/>
      <c r="H39" s="103"/>
      <c r="I39" s="106"/>
      <c r="J39" s="106"/>
      <c r="K39" s="106"/>
      <c r="L39" s="106"/>
      <c r="M39" s="106"/>
      <c r="N39" s="106"/>
      <c r="O39" s="106"/>
      <c r="P39" s="106"/>
      <c r="Q39" s="108"/>
      <c r="R39" s="103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8"/>
      <c r="AU39" s="101"/>
      <c r="AV39" s="102"/>
      <c r="AW39" s="102"/>
      <c r="AX39" s="113"/>
      <c r="AY39" s="88"/>
    </row>
    <row r="40" s="86" customFormat="1" ht="30" customHeight="1" spans="1:51">
      <c r="A40" s="88"/>
      <c r="B40" s="99"/>
      <c r="C40" s="100"/>
      <c r="D40" s="101"/>
      <c r="E40" s="102"/>
      <c r="F40" s="102"/>
      <c r="G40" s="100"/>
      <c r="H40" s="103"/>
      <c r="I40" s="106"/>
      <c r="J40" s="106"/>
      <c r="K40" s="106"/>
      <c r="L40" s="106"/>
      <c r="M40" s="106"/>
      <c r="N40" s="106"/>
      <c r="O40" s="106"/>
      <c r="P40" s="106"/>
      <c r="Q40" s="108"/>
      <c r="R40" s="103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8"/>
      <c r="AU40" s="101"/>
      <c r="AV40" s="102"/>
      <c r="AW40" s="102"/>
      <c r="AX40" s="113"/>
      <c r="AY40" s="88"/>
    </row>
    <row r="41" s="86" customFormat="1" ht="30" customHeight="1" spans="1:51">
      <c r="A41" s="88"/>
      <c r="B41" s="99"/>
      <c r="C41" s="100"/>
      <c r="D41" s="101"/>
      <c r="E41" s="102"/>
      <c r="F41" s="102"/>
      <c r="G41" s="100"/>
      <c r="H41" s="103"/>
      <c r="I41" s="106"/>
      <c r="J41" s="106"/>
      <c r="K41" s="106"/>
      <c r="L41" s="106"/>
      <c r="M41" s="106"/>
      <c r="N41" s="106"/>
      <c r="O41" s="106"/>
      <c r="P41" s="106"/>
      <c r="Q41" s="108"/>
      <c r="R41" s="103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8"/>
      <c r="AU41" s="101"/>
      <c r="AV41" s="102"/>
      <c r="AW41" s="102"/>
      <c r="AX41" s="113"/>
      <c r="AY41" s="88"/>
    </row>
    <row r="42" s="86" customFormat="1" ht="30" customHeight="1" spans="1:51">
      <c r="A42" s="88"/>
      <c r="B42" s="99"/>
      <c r="C42" s="100"/>
      <c r="D42" s="101"/>
      <c r="E42" s="102"/>
      <c r="F42" s="102"/>
      <c r="G42" s="100"/>
      <c r="H42" s="103"/>
      <c r="I42" s="106"/>
      <c r="J42" s="106"/>
      <c r="K42" s="106"/>
      <c r="L42" s="106"/>
      <c r="M42" s="106"/>
      <c r="N42" s="106"/>
      <c r="O42" s="106"/>
      <c r="P42" s="106"/>
      <c r="Q42" s="108"/>
      <c r="R42" s="103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8"/>
      <c r="AU42" s="101"/>
      <c r="AV42" s="102"/>
      <c r="AW42" s="102"/>
      <c r="AX42" s="113"/>
      <c r="AY42" s="88"/>
    </row>
    <row r="43" s="86" customFormat="1" ht="30" customHeight="1" spans="1:51">
      <c r="A43" s="88"/>
      <c r="B43" s="99"/>
      <c r="C43" s="100"/>
      <c r="D43" s="101"/>
      <c r="E43" s="102"/>
      <c r="F43" s="102"/>
      <c r="G43" s="100"/>
      <c r="H43" s="103"/>
      <c r="I43" s="106"/>
      <c r="J43" s="106"/>
      <c r="K43" s="106"/>
      <c r="L43" s="106"/>
      <c r="M43" s="106"/>
      <c r="N43" s="106"/>
      <c r="O43" s="106"/>
      <c r="P43" s="106"/>
      <c r="Q43" s="108"/>
      <c r="R43" s="103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8"/>
      <c r="AU43" s="101"/>
      <c r="AV43" s="102"/>
      <c r="AW43" s="102"/>
      <c r="AX43" s="113"/>
      <c r="AY43" s="88"/>
    </row>
    <row r="44" s="86" customFormat="1" ht="30" customHeight="1" spans="1:51">
      <c r="A44" s="88"/>
      <c r="B44" s="99"/>
      <c r="C44" s="100"/>
      <c r="D44" s="101"/>
      <c r="E44" s="102"/>
      <c r="F44" s="102"/>
      <c r="G44" s="100"/>
      <c r="H44" s="103"/>
      <c r="I44" s="106"/>
      <c r="J44" s="106"/>
      <c r="K44" s="106"/>
      <c r="L44" s="106"/>
      <c r="M44" s="106"/>
      <c r="N44" s="106"/>
      <c r="O44" s="106"/>
      <c r="P44" s="106"/>
      <c r="Q44" s="108"/>
      <c r="R44" s="103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8"/>
      <c r="AU44" s="101"/>
      <c r="AV44" s="102"/>
      <c r="AW44" s="102"/>
      <c r="AX44" s="113"/>
      <c r="AY44" s="88"/>
    </row>
    <row r="45" s="86" customFormat="1" ht="30" customHeight="1" spans="1:51">
      <c r="A45" s="88"/>
      <c r="B45" s="99"/>
      <c r="C45" s="100"/>
      <c r="D45" s="101"/>
      <c r="E45" s="102"/>
      <c r="F45" s="102"/>
      <c r="G45" s="100"/>
      <c r="H45" s="103"/>
      <c r="I45" s="106"/>
      <c r="J45" s="106"/>
      <c r="K45" s="106"/>
      <c r="L45" s="106"/>
      <c r="M45" s="106"/>
      <c r="N45" s="106"/>
      <c r="O45" s="106"/>
      <c r="P45" s="106"/>
      <c r="Q45" s="108"/>
      <c r="R45" s="103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8"/>
      <c r="AU45" s="101"/>
      <c r="AV45" s="102"/>
      <c r="AW45" s="102"/>
      <c r="AX45" s="113"/>
      <c r="AY45" s="88"/>
    </row>
    <row r="46" s="86" customFormat="1" ht="30" customHeight="1" spans="1:51">
      <c r="A46" s="88"/>
      <c r="B46" s="99"/>
      <c r="C46" s="100"/>
      <c r="D46" s="101"/>
      <c r="E46" s="102"/>
      <c r="F46" s="102"/>
      <c r="G46" s="100"/>
      <c r="H46" s="103"/>
      <c r="I46" s="106"/>
      <c r="J46" s="106"/>
      <c r="K46" s="106"/>
      <c r="L46" s="106"/>
      <c r="M46" s="106"/>
      <c r="N46" s="106"/>
      <c r="O46" s="106"/>
      <c r="P46" s="106"/>
      <c r="Q46" s="108"/>
      <c r="R46" s="103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8"/>
      <c r="AU46" s="101"/>
      <c r="AV46" s="102"/>
      <c r="AW46" s="102"/>
      <c r="AX46" s="113"/>
      <c r="AY46" s="88"/>
    </row>
    <row r="47" s="86" customFormat="1" ht="30" customHeight="1" spans="1:51">
      <c r="A47" s="88"/>
      <c r="B47" s="99"/>
      <c r="C47" s="100"/>
      <c r="D47" s="101"/>
      <c r="E47" s="102"/>
      <c r="F47" s="102"/>
      <c r="G47" s="100"/>
      <c r="H47" s="103"/>
      <c r="I47" s="106"/>
      <c r="J47" s="106"/>
      <c r="K47" s="106"/>
      <c r="L47" s="106"/>
      <c r="M47" s="106"/>
      <c r="N47" s="106"/>
      <c r="O47" s="106"/>
      <c r="P47" s="106"/>
      <c r="Q47" s="108"/>
      <c r="R47" s="103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8"/>
      <c r="AU47" s="101"/>
      <c r="AV47" s="102"/>
      <c r="AW47" s="102"/>
      <c r="AX47" s="113"/>
      <c r="AY47" s="88"/>
    </row>
    <row r="48" s="86" customFormat="1" ht="30" customHeight="1" spans="1:51">
      <c r="A48" s="88"/>
      <c r="B48" s="99"/>
      <c r="C48" s="100"/>
      <c r="D48" s="101"/>
      <c r="E48" s="102"/>
      <c r="F48" s="102"/>
      <c r="G48" s="100"/>
      <c r="H48" s="103"/>
      <c r="I48" s="106"/>
      <c r="J48" s="106"/>
      <c r="K48" s="106"/>
      <c r="L48" s="106"/>
      <c r="M48" s="106"/>
      <c r="N48" s="106"/>
      <c r="O48" s="106"/>
      <c r="P48" s="106"/>
      <c r="Q48" s="108"/>
      <c r="R48" s="103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8"/>
      <c r="AU48" s="101"/>
      <c r="AV48" s="102"/>
      <c r="AW48" s="102"/>
      <c r="AX48" s="113"/>
      <c r="AY48" s="88"/>
    </row>
    <row r="49" customHeight="1" spans="1:5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</row>
  </sheetData>
  <mergeCells count="235">
    <mergeCell ref="B2:C2"/>
    <mergeCell ref="D2:G2"/>
    <mergeCell ref="H2:Q2"/>
    <mergeCell ref="R2:AT2"/>
    <mergeCell ref="AU2:AX2"/>
    <mergeCell ref="B3:C3"/>
    <mergeCell ref="D3:G3"/>
    <mergeCell ref="H3:Q3"/>
    <mergeCell ref="R3:AT3"/>
    <mergeCell ref="AU3:AX3"/>
    <mergeCell ref="B4:C4"/>
    <mergeCell ref="D4:G4"/>
    <mergeCell ref="H4:Q4"/>
    <mergeCell ref="R4:AT4"/>
    <mergeCell ref="AU4:AX4"/>
    <mergeCell ref="B5:C5"/>
    <mergeCell ref="D5:G5"/>
    <mergeCell ref="H5:Q5"/>
    <mergeCell ref="R5:AT5"/>
    <mergeCell ref="AU5:AX5"/>
    <mergeCell ref="B6:C6"/>
    <mergeCell ref="D6:G6"/>
    <mergeCell ref="H6:Q6"/>
    <mergeCell ref="R6:AT6"/>
    <mergeCell ref="AU6:AX6"/>
    <mergeCell ref="B7:C7"/>
    <mergeCell ref="D7:G7"/>
    <mergeCell ref="H7:Q7"/>
    <mergeCell ref="R7:AT7"/>
    <mergeCell ref="AU7:AX7"/>
    <mergeCell ref="B8:C8"/>
    <mergeCell ref="D8:G8"/>
    <mergeCell ref="H8:Q8"/>
    <mergeCell ref="R8:AT8"/>
    <mergeCell ref="AU8:AX8"/>
    <mergeCell ref="B9:C9"/>
    <mergeCell ref="D9:G9"/>
    <mergeCell ref="H9:Q9"/>
    <mergeCell ref="R9:AT9"/>
    <mergeCell ref="AU9:AX9"/>
    <mergeCell ref="B10:C10"/>
    <mergeCell ref="D10:G10"/>
    <mergeCell ref="H10:Q10"/>
    <mergeCell ref="R10:AT10"/>
    <mergeCell ref="AU10:AX10"/>
    <mergeCell ref="B11:C11"/>
    <mergeCell ref="D11:G11"/>
    <mergeCell ref="H11:Q11"/>
    <mergeCell ref="R11:AT11"/>
    <mergeCell ref="AU11:AX11"/>
    <mergeCell ref="B12:C12"/>
    <mergeCell ref="D12:G12"/>
    <mergeCell ref="H12:Q12"/>
    <mergeCell ref="R12:AT12"/>
    <mergeCell ref="AU12:AX12"/>
    <mergeCell ref="B13:C13"/>
    <mergeCell ref="D13:G13"/>
    <mergeCell ref="H13:Q13"/>
    <mergeCell ref="R13:AT13"/>
    <mergeCell ref="AU13:AX13"/>
    <mergeCell ref="B14:C14"/>
    <mergeCell ref="D14:G14"/>
    <mergeCell ref="H14:Q14"/>
    <mergeCell ref="R14:AT14"/>
    <mergeCell ref="AU14:AX14"/>
    <mergeCell ref="B15:C15"/>
    <mergeCell ref="D15:G15"/>
    <mergeCell ref="H15:Q15"/>
    <mergeCell ref="R15:AT15"/>
    <mergeCell ref="AU15:AX15"/>
    <mergeCell ref="B16:C16"/>
    <mergeCell ref="D16:G16"/>
    <mergeCell ref="H16:Q16"/>
    <mergeCell ref="R16:AT16"/>
    <mergeCell ref="AU16:AX16"/>
    <mergeCell ref="B17:C17"/>
    <mergeCell ref="D17:G17"/>
    <mergeCell ref="H17:Q17"/>
    <mergeCell ref="R17:AT17"/>
    <mergeCell ref="AU17:AX17"/>
    <mergeCell ref="B18:C18"/>
    <mergeCell ref="D18:G18"/>
    <mergeCell ref="H18:Q18"/>
    <mergeCell ref="R18:AT18"/>
    <mergeCell ref="AU18:AX18"/>
    <mergeCell ref="B19:C19"/>
    <mergeCell ref="D19:G19"/>
    <mergeCell ref="H19:Q19"/>
    <mergeCell ref="R19:AT19"/>
    <mergeCell ref="AU19:AX19"/>
    <mergeCell ref="B20:C20"/>
    <mergeCell ref="D20:G20"/>
    <mergeCell ref="H20:Q20"/>
    <mergeCell ref="R20:AT20"/>
    <mergeCell ref="AU20:AX20"/>
    <mergeCell ref="B21:C21"/>
    <mergeCell ref="D21:G21"/>
    <mergeCell ref="H21:Q21"/>
    <mergeCell ref="R21:AT21"/>
    <mergeCell ref="AU21:AX21"/>
    <mergeCell ref="B22:C22"/>
    <mergeCell ref="D22:G22"/>
    <mergeCell ref="H22:Q22"/>
    <mergeCell ref="R22:AT22"/>
    <mergeCell ref="AU22:AX22"/>
    <mergeCell ref="B23:C23"/>
    <mergeCell ref="D23:G23"/>
    <mergeCell ref="H23:Q23"/>
    <mergeCell ref="R23:AT23"/>
    <mergeCell ref="AU23:AX23"/>
    <mergeCell ref="B24:C24"/>
    <mergeCell ref="D24:G24"/>
    <mergeCell ref="H24:Q24"/>
    <mergeCell ref="R24:AT24"/>
    <mergeCell ref="AU24:AX24"/>
    <mergeCell ref="B25:C25"/>
    <mergeCell ref="D25:G25"/>
    <mergeCell ref="H25:Q25"/>
    <mergeCell ref="R25:AT25"/>
    <mergeCell ref="AU25:AX25"/>
    <mergeCell ref="B26:C26"/>
    <mergeCell ref="D26:G26"/>
    <mergeCell ref="H26:Q26"/>
    <mergeCell ref="R26:AT26"/>
    <mergeCell ref="AU26:AX26"/>
    <mergeCell ref="B27:C27"/>
    <mergeCell ref="D27:G27"/>
    <mergeCell ref="H27:Q27"/>
    <mergeCell ref="R27:AT27"/>
    <mergeCell ref="AU27:AX27"/>
    <mergeCell ref="B28:C28"/>
    <mergeCell ref="D28:G28"/>
    <mergeCell ref="H28:Q28"/>
    <mergeCell ref="R28:AT28"/>
    <mergeCell ref="AU28:AX28"/>
    <mergeCell ref="B29:C29"/>
    <mergeCell ref="D29:G29"/>
    <mergeCell ref="H29:Q29"/>
    <mergeCell ref="R29:AT29"/>
    <mergeCell ref="AU29:AX29"/>
    <mergeCell ref="B30:C30"/>
    <mergeCell ref="D30:G30"/>
    <mergeCell ref="H30:Q30"/>
    <mergeCell ref="R30:AT30"/>
    <mergeCell ref="AU30:AX30"/>
    <mergeCell ref="B31:C31"/>
    <mergeCell ref="D31:G31"/>
    <mergeCell ref="H31:Q31"/>
    <mergeCell ref="R31:AT31"/>
    <mergeCell ref="AU31:AX31"/>
    <mergeCell ref="B32:C32"/>
    <mergeCell ref="D32:G32"/>
    <mergeCell ref="H32:Q32"/>
    <mergeCell ref="R32:AT32"/>
    <mergeCell ref="AU32:AX32"/>
    <mergeCell ref="B33:C33"/>
    <mergeCell ref="D33:G33"/>
    <mergeCell ref="H33:Q33"/>
    <mergeCell ref="R33:AT33"/>
    <mergeCell ref="AU33:AX33"/>
    <mergeCell ref="B34:C34"/>
    <mergeCell ref="D34:G34"/>
    <mergeCell ref="H34:Q34"/>
    <mergeCell ref="R34:AT34"/>
    <mergeCell ref="AU34:AX34"/>
    <mergeCell ref="B35:C35"/>
    <mergeCell ref="D35:G35"/>
    <mergeCell ref="H35:Q35"/>
    <mergeCell ref="R35:AT35"/>
    <mergeCell ref="AU35:AX35"/>
    <mergeCell ref="B36:C36"/>
    <mergeCell ref="D36:G36"/>
    <mergeCell ref="H36:Q36"/>
    <mergeCell ref="R36:AT36"/>
    <mergeCell ref="AU36:AX36"/>
    <mergeCell ref="B37:C37"/>
    <mergeCell ref="D37:G37"/>
    <mergeCell ref="H37:Q37"/>
    <mergeCell ref="R37:AT37"/>
    <mergeCell ref="AU37:AX37"/>
    <mergeCell ref="B38:C38"/>
    <mergeCell ref="D38:G38"/>
    <mergeCell ref="H38:Q38"/>
    <mergeCell ref="R38:AT38"/>
    <mergeCell ref="AU38:AX38"/>
    <mergeCell ref="B39:C39"/>
    <mergeCell ref="D39:G39"/>
    <mergeCell ref="H39:Q39"/>
    <mergeCell ref="R39:AT39"/>
    <mergeCell ref="AU39:AX39"/>
    <mergeCell ref="B40:C40"/>
    <mergeCell ref="D40:G40"/>
    <mergeCell ref="H40:Q40"/>
    <mergeCell ref="R40:AT40"/>
    <mergeCell ref="AU40:AX40"/>
    <mergeCell ref="B41:C41"/>
    <mergeCell ref="D41:G41"/>
    <mergeCell ref="H41:Q41"/>
    <mergeCell ref="R41:AT41"/>
    <mergeCell ref="AU41:AX41"/>
    <mergeCell ref="B42:C42"/>
    <mergeCell ref="D42:G42"/>
    <mergeCell ref="H42:Q42"/>
    <mergeCell ref="R42:AT42"/>
    <mergeCell ref="AU42:AX42"/>
    <mergeCell ref="B43:C43"/>
    <mergeCell ref="D43:G43"/>
    <mergeCell ref="H43:Q43"/>
    <mergeCell ref="R43:AT43"/>
    <mergeCell ref="AU43:AX43"/>
    <mergeCell ref="B44:C44"/>
    <mergeCell ref="D44:G44"/>
    <mergeCell ref="H44:Q44"/>
    <mergeCell ref="R44:AT44"/>
    <mergeCell ref="AU44:AX44"/>
    <mergeCell ref="B45:C45"/>
    <mergeCell ref="D45:G45"/>
    <mergeCell ref="H45:Q45"/>
    <mergeCell ref="R45:AT45"/>
    <mergeCell ref="AU45:AX45"/>
    <mergeCell ref="B46:C46"/>
    <mergeCell ref="D46:G46"/>
    <mergeCell ref="H46:Q46"/>
    <mergeCell ref="R46:AT46"/>
    <mergeCell ref="AU46:AX46"/>
    <mergeCell ref="B47:C47"/>
    <mergeCell ref="D47:G47"/>
    <mergeCell ref="H47:Q47"/>
    <mergeCell ref="R47:AT47"/>
    <mergeCell ref="AU47:AX47"/>
    <mergeCell ref="B48:C48"/>
    <mergeCell ref="D48:G48"/>
    <mergeCell ref="H48:Q48"/>
    <mergeCell ref="R48:AT48"/>
    <mergeCell ref="AU48:AX48"/>
  </mergeCells>
  <pageMargins left="0.313888888888889" right="0.15625" top="0.393055555555556" bottom="0.511805555555556" header="0.15625" footer="0.313888888888889"/>
  <pageSetup paperSize="9" scale="81" fitToHeight="0" orientation="landscape"/>
  <headerFooter alignWithMargins="0">
    <oddHeader>&amp;L&amp;A</oddHeader>
    <oddFooter>&amp;R&amp;P / &amp;N</oddFooter>
  </headerFooter>
  <rowBreaks count="1" manualBreakCount="1">
    <brk id="79" max="50" man="1"/>
  </rowBreaks>
  <ignoredErrors>
    <ignoredError sqref="B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[M_OperManual];</v>
      </c>
    </row>
    <row r="3" spans="2:16">
      <c r="B3" s="8" t="s">
        <v>47</v>
      </c>
      <c r="C3" s="8"/>
      <c r="D3" s="8"/>
      <c r="E3" s="8"/>
      <c r="F3" s="8" t="s">
        <v>48</v>
      </c>
      <c r="G3" s="8"/>
      <c r="H3" s="8"/>
      <c r="I3" s="8"/>
      <c r="K3" s="4" t="str">
        <f>"CREATE TABLE "&amp;F3&amp;" ("</f>
        <v>CREATE TABLE M_OperManual (</v>
      </c>
      <c r="P3" s="5" t="str">
        <f>"ALTER TABLE "&amp;F3&amp;" ADD PRIMARY KEY CLUSTERED ("</f>
        <v>ALTER TABLE M_OperManual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@value=N'作业手顺信息' , @level0type=N'SCHEMA',@level0name=N'dbo', @level1type=N'TABLE',@level1name=N'M_OperManual';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)</v>
      </c>
      <c r="R6" s="13" t="str">
        <f t="shared" ref="R6:R14" si="0">IF(H6="","","ALTER TABLE ["&amp;$F$3&amp;"] ADD CONSTRAINT [DF_"&amp;$F$3&amp;"_"&amp;D6&amp;"] DEFAULT "&amp;H6&amp;" FOR ["&amp;D6&amp;"];")</f>
        <v/>
      </c>
      <c r="U6" s="6" t="str">
        <f t="shared" ref="U6:U14" si="1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@level1type=N'TABLE',@level1name=N'M_OperManual', @level2type=N'COLUMN',@level2name=N'Manual_id';</v>
      </c>
    </row>
    <row r="7" spans="2:21">
      <c r="B7" s="8">
        <f>ROW()-5</f>
        <v>2</v>
      </c>
      <c r="C7" s="9" t="s">
        <v>157</v>
      </c>
      <c r="D7" s="9" t="s">
        <v>365</v>
      </c>
      <c r="E7" s="9" t="s">
        <v>128</v>
      </c>
      <c r="F7" s="8"/>
      <c r="G7" s="8" t="s">
        <v>192</v>
      </c>
      <c r="H7" s="8"/>
      <c r="I7" s="9" t="s">
        <v>366</v>
      </c>
      <c r="K7" s="4" t="str">
        <f t="shared" ref="K7:K14" si="2">IF(D7="","",D7&amp;" "&amp;IF(E7="decimal","decimal(18,0) IDENTITY(1,1)",E7)&amp;" "&amp;IF(G7="√","NOT NULL","")&amp;" "&amp;IF(C8&lt;&gt;"",",",");"))</f>
        <v>Manual_code VARCHAR(20) NOT NULL ,</v>
      </c>
      <c r="P7" s="5" t="str">
        <f t="shared" ref="P7:P14" si="3">IF(F7&lt;&gt;"",D7&amp;" ASC "&amp;IF(F8&lt;&gt;"",",",")"),"")</f>
        <v/>
      </c>
      <c r="R7" s="13" t="str">
        <f t="shared" si="0"/>
        <v/>
      </c>
      <c r="U7" s="6" t="str">
        <f t="shared" si="1"/>
        <v>EXEC sys.sp_addextendedproperty @name=N'MS_Description', @value=N'作业手顺号' , @level0type=N'SCHEMA',@level0name=N'dbo', @level1type=N'TABLE',@level1name=N'M_OperManual', @level2type=N'COLUMN',@level2name=N'Manual_code';</v>
      </c>
    </row>
    <row r="8" spans="2:21">
      <c r="B8" s="8">
        <f t="shared" ref="B8:B9" si="4">ROW()-5</f>
        <v>3</v>
      </c>
      <c r="C8" s="9" t="s">
        <v>159</v>
      </c>
      <c r="D8" s="9" t="s">
        <v>160</v>
      </c>
      <c r="E8" s="9" t="s">
        <v>128</v>
      </c>
      <c r="F8" s="8"/>
      <c r="G8" s="8" t="s">
        <v>192</v>
      </c>
      <c r="H8" s="8"/>
      <c r="I8" s="9" t="s">
        <v>224</v>
      </c>
      <c r="K8" s="4" t="str">
        <f t="shared" si="2"/>
        <v>Manual_version VARCHAR(20) NOT NULL ,</v>
      </c>
      <c r="P8" s="5" t="str">
        <f t="shared" si="3"/>
        <v/>
      </c>
      <c r="R8" s="13" t="str">
        <f t="shared" si="0"/>
        <v/>
      </c>
      <c r="U8" s="6" t="str">
        <f t="shared" si="1"/>
        <v>EXEC sys.sp_addextendedproperty @name=N'MS_Description', @value=N'作业手顺版本号' , @level0type=N'SCHEMA',@level0name=N'dbo', @level1type=N'TABLE',@level1name=N'M_OperManual', @level2type=N'COLUMN',@level2name=N'Manual_version';</v>
      </c>
    </row>
    <row r="9" spans="2:21">
      <c r="B9" s="8">
        <f t="shared" si="4"/>
        <v>4</v>
      </c>
      <c r="C9" s="9" t="s">
        <v>95</v>
      </c>
      <c r="D9" s="9" t="s">
        <v>96</v>
      </c>
      <c r="E9" s="9" t="s">
        <v>83</v>
      </c>
      <c r="F9" s="8"/>
      <c r="G9" s="8" t="s">
        <v>192</v>
      </c>
      <c r="H9" s="8"/>
      <c r="I9" s="9"/>
      <c r="K9" s="4" t="str">
        <f t="shared" si="2"/>
        <v>Bom_id BIGINT NOT NULL ,</v>
      </c>
      <c r="P9" s="5" t="str">
        <f t="shared" si="3"/>
        <v/>
      </c>
      <c r="R9" s="13" t="str">
        <f t="shared" si="0"/>
        <v/>
      </c>
      <c r="U9" s="6" t="str">
        <f t="shared" si="1"/>
        <v>EXEC sys.sp_addextendedproperty @name=N'MS_Description', @value=N'BOM ID' , @level0type=N'SCHEMA',@level0name=N'dbo', @level1type=N'TABLE',@level1name=N'M_OperManual', @level2type=N'COLUMN',@level2name=N'Bom_id';</v>
      </c>
    </row>
    <row r="10" spans="2:21">
      <c r="B10" s="8">
        <v>12</v>
      </c>
      <c r="C10" s="9" t="s">
        <v>367</v>
      </c>
      <c r="D10" s="9" t="s">
        <v>368</v>
      </c>
      <c r="E10" s="9" t="s">
        <v>83</v>
      </c>
      <c r="F10" s="8"/>
      <c r="G10" s="8" t="s">
        <v>192</v>
      </c>
      <c r="H10" s="8"/>
      <c r="I10" s="9"/>
      <c r="K10" s="4" t="str">
        <f t="shared" si="2"/>
        <v>Step_count BIGINT NOT NULL ,</v>
      </c>
      <c r="P10" s="5" t="str">
        <f t="shared" si="3"/>
        <v/>
      </c>
      <c r="R10" s="13" t="str">
        <f t="shared" si="0"/>
        <v/>
      </c>
      <c r="U10" s="6" t="str">
        <f t="shared" si="1"/>
        <v>EXEC sys.sp_addextendedproperty @name=N'MS_Description', @value=N'步骤总数' , @level0type=N'SCHEMA',@level0name=N'dbo', @level1type=N'TABLE',@level1name=N'M_OperManual', @level2type=N'COLUMN',@level2name=N'Step_count';</v>
      </c>
    </row>
    <row r="11" spans="2:21">
      <c r="B11" s="8">
        <f>ROW()-5</f>
        <v>6</v>
      </c>
      <c r="C11" s="9" t="s">
        <v>369</v>
      </c>
      <c r="D11" s="9" t="s">
        <v>370</v>
      </c>
      <c r="E11" s="9" t="s">
        <v>237</v>
      </c>
      <c r="F11" s="8"/>
      <c r="G11" s="8"/>
      <c r="H11" s="8"/>
      <c r="I11" s="9"/>
      <c r="K11" s="4" t="str">
        <f t="shared" si="2"/>
        <v>Manual_desc VARCHAR(200)  ,</v>
      </c>
      <c r="P11" s="5" t="str">
        <f t="shared" si="3"/>
        <v/>
      </c>
      <c r="R11" s="13" t="str">
        <f t="shared" si="0"/>
        <v/>
      </c>
      <c r="U11" s="6" t="str">
        <f t="shared" si="1"/>
        <v>EXEC sys.sp_addextendedproperty @name=N'MS_Description', @value=N'作业手顺描述' , @level0type=N'SCHEMA',@level0name=N'dbo', @level1type=N'TABLE',@level1name=N'M_OperManual', @level2type=N'COLUMN',@level2name=N'Manual_desc';</v>
      </c>
    </row>
    <row r="12" spans="2:21">
      <c r="B12" s="8">
        <f>ROW()-5</f>
        <v>7</v>
      </c>
      <c r="C12" s="9" t="s">
        <v>371</v>
      </c>
      <c r="D12" s="9" t="s">
        <v>372</v>
      </c>
      <c r="E12" s="9" t="s">
        <v>199</v>
      </c>
      <c r="F12" s="8"/>
      <c r="G12" s="8" t="s">
        <v>192</v>
      </c>
      <c r="H12" s="8">
        <v>1</v>
      </c>
      <c r="I12" s="9" t="s">
        <v>231</v>
      </c>
      <c r="K12" s="4" t="str">
        <f t="shared" si="2"/>
        <v>Manual_state SMALLINT NOT NULL ,</v>
      </c>
      <c r="P12" s="5" t="str">
        <f t="shared" si="3"/>
        <v/>
      </c>
      <c r="R12" s="13" t="str">
        <f t="shared" si="0"/>
        <v>ALTER TABLE [M_OperManual] ADD CONSTRAINT [DF_M_OperManual_Manual_state] DEFAULT 1 FOR [Manual_state];</v>
      </c>
      <c r="U12" s="6" t="str">
        <f t="shared" si="1"/>
        <v>EXEC sys.sp_addextendedproperty @name=N'MS_Description', @value=N'作业手顺状态' , @level0type=N'SCHEMA',@level0name=N'dbo', @level1type=N'TABLE',@level1name=N'M_OperManual', @level2type=N'COLUMN',@level2name=N'Manual_state';</v>
      </c>
    </row>
    <row r="13" s="1" customFormat="1" spans="2:21">
      <c r="B13" s="14">
        <f>ROW()-5</f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2"/>
        <v>Inst_dat DATETIME  ,</v>
      </c>
      <c r="P13" s="5" t="str">
        <f t="shared" si="3"/>
        <v/>
      </c>
      <c r="R13" s="13" t="str">
        <f t="shared" si="0"/>
        <v/>
      </c>
      <c r="U13" s="6" t="str">
        <f t="shared" si="1"/>
        <v>EXEC sys.sp_addextendedproperty @name=N'MS_Description', @value=N'登录日时' , @level0type=N'SCHEMA',@level0name=N'dbo', @level1type=N'TABLE',@level1name=N'M_OperManual', @level2type=N'COLUMN',@level2name=N'Inst_dat';</v>
      </c>
    </row>
    <row r="14" s="1" customFormat="1" spans="2:21">
      <c r="B14" s="14">
        <f>ROW()-5</f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2"/>
        <v>Upd_dat DATETIME  );</v>
      </c>
      <c r="P14" s="5" t="str">
        <f t="shared" si="3"/>
        <v/>
      </c>
      <c r="R14" s="13" t="str">
        <f t="shared" si="0"/>
        <v/>
      </c>
      <c r="U14" s="6" t="str">
        <f t="shared" si="1"/>
        <v>EXEC sys.sp_addextendedproperty @name=N'MS_Description', @value=N'更新日时' , @level0type=N'SCHEMA',@level0name=N'dbo', @level1type=N'TABLE',@level1name=N'M_OperManual',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44"/>
  <sheetViews>
    <sheetView showGridLines="0" tabSelected="1" zoomScale="85" zoomScaleNormal="85" topLeftCell="A19" workbookViewId="0">
      <selection activeCell="D27" sqref="D27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[M_OperSteps];</v>
      </c>
    </row>
    <row r="3" spans="2:16">
      <c r="B3" s="8" t="s">
        <v>49</v>
      </c>
      <c r="C3" s="8"/>
      <c r="D3" s="8"/>
      <c r="E3" s="8"/>
      <c r="F3" s="8" t="s">
        <v>50</v>
      </c>
      <c r="G3" s="8"/>
      <c r="H3" s="8"/>
      <c r="I3" s="8"/>
      <c r="K3" s="4" t="str">
        <f>"CREATE TABLE "&amp;F3&amp;" ("</f>
        <v>CREATE TABLE M_OperSteps (</v>
      </c>
      <c r="P3" s="5" t="str">
        <f>"ALTER TABLE "&amp;F3&amp;" ADD PRIMARY KEY CLUSTERED ("</f>
        <v>ALTER TABLE M_OperSteps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@value=N'作业步骤信息' , @level0type=N'SCHEMA',@level0name=N'dbo', @level1type=N'TABLE',@level1name=N'M_OperSteps';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@level1type=N'TABLE',@level1name=N'M_OperSteps', @level2type=N'COLUMN',@level2name=N'Manual_id';</v>
      </c>
    </row>
    <row r="7" ht="16.5" customHeight="1" spans="2:21">
      <c r="B7" s="8">
        <f>ROW()-5</f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>IF(D7="","",D7&amp;" "&amp;IF(E7="decimal","decimal(18,0) IDENTITY(1,1)",E7)&amp;" "&amp;IF(G7="√","NOT NULL","")&amp;" "&amp;IF(C8&lt;&gt;"",",",");"))</f>
        <v>Step_seq INT NOT NULL ,</v>
      </c>
      <c r="P7" s="5" t="str">
        <f>IF(F7&lt;&gt;"",D7&amp;" ASC "&amp;IF(F8&lt;&gt;"",",",")"),"")</f>
        <v>Step_seq ASC )</v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@value=N'作业步骤序号' , @level0type=N'SCHEMA',@level0name=N'dbo', @level1type=N'TABLE',@level1name=N'M_OperSteps', @level2type=N'COLUMN',@level2name=N'Step_seq';</v>
      </c>
    </row>
    <row r="8" ht="16.5" customHeight="1" spans="2:21">
      <c r="B8" s="8">
        <f>ROW()-5</f>
        <v>3</v>
      </c>
      <c r="C8" s="9" t="s">
        <v>150</v>
      </c>
      <c r="D8" s="9" t="s">
        <v>151</v>
      </c>
      <c r="E8" s="9" t="s">
        <v>83</v>
      </c>
      <c r="F8" s="16"/>
      <c r="G8" s="16" t="s">
        <v>192</v>
      </c>
      <c r="H8" s="16"/>
      <c r="I8" s="17"/>
      <c r="K8" s="4" t="str">
        <f>IF(D8="","",D8&amp;" "&amp;IF(E8="decimal","decimal(18,0) IDENTITY(1,1)",E8)&amp;" "&amp;IF(G8="√","NOT NULL","")&amp;" "&amp;IF(C9&lt;&gt;"",",",");"))</f>
        <v>Type_id BIGINT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@value=N'操作类型ID' , @level0type=N'SCHEMA',@level0name=N'dbo', @level1type=N'TABLE',@level1name=N'M_OperSteps', @level2type=N'COLUMN',@level2name=N'Type_id';</v>
      </c>
    </row>
    <row r="9" ht="16.5" customHeight="1" spans="2:21">
      <c r="B9" s="8">
        <f>ROW()-5</f>
        <v>4</v>
      </c>
      <c r="C9" s="9" t="s">
        <v>374</v>
      </c>
      <c r="D9" s="9" t="s">
        <v>375</v>
      </c>
      <c r="E9" s="9" t="s">
        <v>89</v>
      </c>
      <c r="F9" s="8"/>
      <c r="G9" s="8" t="s">
        <v>192</v>
      </c>
      <c r="H9" s="8"/>
      <c r="I9" s="9"/>
      <c r="K9" s="4" t="str">
        <f>IF(D9="","",D9&amp;" "&amp;IF(E9="decimal","decimal(18,0) IDENTITY(1,1)",E9)&amp;" "&amp;IF(G9="√","NOT NULL","")&amp;" "&amp;IF(C10&lt;&gt;"",",",");"))</f>
        <v>Step_name VARCHAR(50)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@value=N'作业步骤名称' , @level0type=N'SCHEMA',@level0name=N'dbo', @level1type=N'TABLE',@level1name=N'M_OperSteps', @level2type=N'COLUMN',@level2name=N'Step_name';</v>
      </c>
    </row>
    <row r="10" ht="16.5" customHeight="1" spans="2:21">
      <c r="B10" s="8">
        <f>ROW()-5</f>
        <v>5</v>
      </c>
      <c r="C10" s="9" t="s">
        <v>376</v>
      </c>
      <c r="D10" s="9" t="s">
        <v>377</v>
      </c>
      <c r="E10" s="17" t="s">
        <v>89</v>
      </c>
      <c r="F10" s="16"/>
      <c r="G10" s="16"/>
      <c r="H10" s="16">
        <v>100</v>
      </c>
      <c r="I10" s="17"/>
      <c r="K10" s="4" t="str">
        <f>IF(D10="","",D10&amp;" "&amp;IF(E10="decimal","decimal(18,0) IDENTITY(1,1)",E10)&amp;" "&amp;IF(G10="√","NOT NULL","")&amp;" "&amp;IF(C11&lt;&gt;"",",",");"))</f>
        <v>Step_gmt VARCHAR(50)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>ALTER TABLE [M_OperSteps] ADD CONSTRAINT [DF_M_OperSteps_Step_gmt] DEFAULT 100 FOR [Step_gmt];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@value=N'标准时间(s)' , @level0type=N'SCHEMA',@level0name=N'dbo', @level1type=N'TABLE',@level1name=N'M_OperSteps', @level2type=N'COLUMN',@level2name=N'Step_gmt';</v>
      </c>
    </row>
    <row r="11" ht="29" spans="2:21">
      <c r="B11" s="8">
        <f>ROW()-5</f>
        <v>6</v>
      </c>
      <c r="C11" s="21" t="s">
        <v>378</v>
      </c>
      <c r="D11" s="17" t="s">
        <v>379</v>
      </c>
      <c r="E11" s="17" t="s">
        <v>199</v>
      </c>
      <c r="F11" s="16"/>
      <c r="G11" s="16" t="s">
        <v>192</v>
      </c>
      <c r="H11" s="16">
        <v>1</v>
      </c>
      <c r="I11" s="26" t="s">
        <v>380</v>
      </c>
      <c r="K11" s="4" t="str">
        <f>IF(D11="","",D11&amp;" "&amp;IF(E11="decimal","decimal(18,0) IDENTITY(1,1)",E11)&amp;" "&amp;IF(G11="√","NOT NULL","")&amp;" "&amp;IF(C12&lt;&gt;"",",",");"))</f>
        <v>Processes_tag SMALLINT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[M_OperSteps] ADD CONSTRAINT [DF_M_OperSteps_Processes_tag] DEFAULT 1 FOR [Processes_tag];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@value=N'工序性质' , @level0type=N'SCHEMA',@level0name=N'dbo', @level1type=N'TABLE',@level1name=N'M_OperSteps', @level2type=N'COLUMN',@level2name=N'Processes_tag';</v>
      </c>
    </row>
    <row r="12" ht="16.5" customHeight="1" spans="2:21">
      <c r="B12" s="8">
        <f>ROW()-5</f>
        <v>7</v>
      </c>
      <c r="C12" s="21" t="s">
        <v>381</v>
      </c>
      <c r="D12" s="17" t="s">
        <v>382</v>
      </c>
      <c r="E12" s="17" t="s">
        <v>199</v>
      </c>
      <c r="F12" s="16"/>
      <c r="G12" s="16" t="s">
        <v>192</v>
      </c>
      <c r="H12" s="16">
        <v>1</v>
      </c>
      <c r="I12" s="26" t="s">
        <v>383</v>
      </c>
      <c r="K12" s="4" t="str">
        <f>IF(D12="","",D12&amp;" "&amp;IF(E12="decimal","decimal(18,0) IDENTITY(1,1)",E12)&amp;" "&amp;IF(G12="√","NOT NULL","")&amp;" "&amp;IF(C13&lt;&gt;"",",",");"))</f>
        <v>Step_model SMALLINT NOT NULL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>ALTER TABLE [M_OperSteps] ADD CONSTRAINT [DF_M_OperSteps_Step_model] DEFAULT 1 FOR [Step_model];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@value=N'步骤模式' , @level0type=N'SCHEMA',@level0name=N'dbo', @level1type=N'TABLE',@level1name=N'M_OperSteps', @level2type=N'COLUMN',@level2name=N'Step_model';</v>
      </c>
    </row>
    <row r="13" ht="16.5" customHeight="1" spans="2:21">
      <c r="B13" s="8">
        <f>ROW()-5</f>
        <v>8</v>
      </c>
      <c r="C13" s="21" t="s">
        <v>384</v>
      </c>
      <c r="D13" s="17" t="s">
        <v>385</v>
      </c>
      <c r="E13" s="17" t="s">
        <v>113</v>
      </c>
      <c r="F13" s="16"/>
      <c r="G13" s="16"/>
      <c r="H13" s="16">
        <v>0</v>
      </c>
      <c r="I13" s="26"/>
      <c r="K13" s="4" t="str">
        <f>IF(D13="","",D13&amp;" "&amp;IF(E13="decimal","decimal(18,0) IDENTITY(1,1)",E13)&amp;" "&amp;IF(G13="√","NOT NULL","")&amp;" "&amp;IF(C14&lt;&gt;"",",",");"))</f>
        <v>Step_branch INT  ,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>ALTER TABLE [M_OperSteps] ADD CONSTRAINT [DF_M_OperSteps_Step_branch] DEFAULT 0 FOR [Step_branch];</v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@value=N'步骤分支号' , @level0type=N'SCHEMA',@level0name=N'dbo', @level1type=N'TABLE',@level1name=N'M_OperSteps', @level2type=N'COLUMN',@level2name=N'Step_branch';</v>
      </c>
    </row>
    <row r="14" ht="16.5" customHeight="1" spans="2:21">
      <c r="B14" s="8">
        <f>ROW()-5</f>
        <v>9</v>
      </c>
      <c r="C14" s="17" t="s">
        <v>386</v>
      </c>
      <c r="D14" s="17" t="s">
        <v>387</v>
      </c>
      <c r="E14" s="17" t="s">
        <v>388</v>
      </c>
      <c r="F14" s="16"/>
      <c r="G14" s="16" t="s">
        <v>192</v>
      </c>
      <c r="H14" s="16"/>
      <c r="I14" s="17" t="s">
        <v>389</v>
      </c>
      <c r="K14" s="4" t="str">
        <f>IF(D14="","",D14&amp;" "&amp;IF(E14="decimal","decimal(18,0) IDENTITY(1,1)",E14)&amp;" "&amp;IF(G14="√","NOT NULL","")&amp;" "&amp;IF(C15&lt;&gt;"",",",");"))</f>
        <v>Step_completion  bit NOT NULL ,</v>
      </c>
      <c r="P14" s="5" t="str">
        <f>IF(F14&lt;&gt;"",D14&amp;" ASC "&amp;IF(F15&lt;&gt;"",",",")"),"")</f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@value=N'作业手动完成' , @level0type=N'SCHEMA',@level0name=N'dbo', @level1type=N'TABLE',@level1name=N'M_OperSteps', @level2type=N'COLUMN',@level2name=N'Step_completion ';</v>
      </c>
    </row>
    <row r="15" ht="16.5" customHeight="1" spans="2:21">
      <c r="B15" s="8">
        <f>ROW()-5</f>
        <v>10</v>
      </c>
      <c r="C15" s="17" t="s">
        <v>390</v>
      </c>
      <c r="D15" s="17" t="s">
        <v>391</v>
      </c>
      <c r="E15" s="17" t="s">
        <v>237</v>
      </c>
      <c r="F15" s="16"/>
      <c r="G15" s="16"/>
      <c r="H15" s="16"/>
      <c r="I15" s="17" t="s">
        <v>392</v>
      </c>
      <c r="K15" s="4" t="str">
        <f>IF(D15="","",D15&amp;" "&amp;IF(E15="decimal","decimal(18,0) IDENTITY(1,1)",E15)&amp;" "&amp;IF(G15="√","NOT NULL","")&amp;" "&amp;IF(C16&lt;&gt;"",",",");"))</f>
        <v>Step_image VARCHAR(200)  ,</v>
      </c>
      <c r="P15" s="5" t="str">
        <f>IF(F15&lt;&gt;"",D15&amp;" ASC "&amp;IF(F16&lt;&gt;"",",",")"),"")</f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@value=N'指导图片(视频)URL' , @level0type=N'SCHEMA',@level0name=N'dbo', @level1type=N'TABLE',@level1name=N'M_OperSteps', @level2type=N'COLUMN',@level2name=N'Step_image';</v>
      </c>
    </row>
    <row r="16" ht="16.5" customHeight="1" spans="2:21">
      <c r="B16" s="8">
        <f>ROW()-5</f>
        <v>11</v>
      </c>
      <c r="C16" s="17" t="s">
        <v>393</v>
      </c>
      <c r="D16" s="17" t="s">
        <v>394</v>
      </c>
      <c r="E16" s="17" t="s">
        <v>237</v>
      </c>
      <c r="F16" s="16"/>
      <c r="G16" s="16"/>
      <c r="H16" s="16"/>
      <c r="I16" s="17" t="s">
        <v>392</v>
      </c>
      <c r="K16" s="4" t="str">
        <f>IF(D16="","",D16&amp;" "&amp;IF(E16="decimal","decimal(18,0) IDENTITY(1,1)",E16)&amp;" "&amp;IF(G16="√","NOT NULL","")&amp;" "&amp;IF(C17&lt;&gt;"",",",");"))</f>
        <v>Step_sound VARCHAR(200)  ,</v>
      </c>
      <c r="P16" s="5" t="str">
        <f>IF(F16&lt;&gt;"",D16&amp;" ASC "&amp;IF(F17&lt;&gt;"",",",")"),"")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@value=N'指导声音文件URL' , @level0type=N'SCHEMA',@level0name=N'dbo', @level1type=N'TABLE',@level1name=N'M_OperSteps', @level2type=N'COLUMN',@level2name=N'Step_sound';</v>
      </c>
    </row>
    <row r="17" ht="16.5" customHeight="1" spans="2:21">
      <c r="B17" s="8">
        <f>ROW()-5</f>
        <v>12</v>
      </c>
      <c r="C17" s="17" t="s">
        <v>395</v>
      </c>
      <c r="D17" s="17" t="s">
        <v>396</v>
      </c>
      <c r="E17" s="17" t="s">
        <v>237</v>
      </c>
      <c r="F17" s="16"/>
      <c r="G17" s="16"/>
      <c r="H17" s="16"/>
      <c r="I17" s="17" t="s">
        <v>392</v>
      </c>
      <c r="K17" s="4" t="str">
        <f>IF(D17="","",D17&amp;" "&amp;IF(E17="decimal","decimal(18,0) IDENTITY(1,1)",E17)&amp;" "&amp;IF(G17="√","NOT NULL","")&amp;" "&amp;IF(C18&lt;&gt;"",",",");"))</f>
        <v>Step_note VARCHAR(200)  ,</v>
      </c>
      <c r="P17" s="5" t="str">
        <f>IF(F17&lt;&gt;"",D17&amp;" ASC "&amp;IF(F18&lt;&gt;"",",",")"),"")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@value=N'注意事项' , @level0type=N'SCHEMA',@level0name=N'dbo', @level1type=N'TABLE',@level1name=N'M_OperSteps', @level2type=N'COLUMN',@level2name=N'Step_note';</v>
      </c>
    </row>
    <row r="18" ht="16.5" customHeight="1" spans="2:21">
      <c r="B18" s="8">
        <f>ROW()-5</f>
        <v>13</v>
      </c>
      <c r="C18" s="22" t="s">
        <v>397</v>
      </c>
      <c r="D18" s="22" t="s">
        <v>398</v>
      </c>
      <c r="E18" s="17" t="s">
        <v>89</v>
      </c>
      <c r="F18" s="16"/>
      <c r="G18" s="16"/>
      <c r="H18" s="16"/>
      <c r="I18" s="17"/>
      <c r="K18" s="4" t="str">
        <f>IF(D18="","",D18&amp;" "&amp;IF(E18="decimal","decimal(18,0) IDENTITY(1,1)",E18)&amp;" "&amp;IF(G18="√","NOT NULL","")&amp;" "&amp;IF(C19&lt;&gt;"",",",");"))</f>
        <v>Automatic_judglogic  VARCHAR(50)  ,</v>
      </c>
      <c r="P18" s="5" t="str">
        <f>IF(F18&lt;&gt;"",D18&amp;" ASC "&amp;IF(F19&lt;&gt;"",",",")"),"")</f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>"EXEC sys.sp_addextendedproperty @name=N'MS_Description', @value=N'"&amp;C18&amp;"' , @level0type=N'SCHEMA',@level0name=N'dbo', @level1type=N'TABLE',@level1name=N'"&amp;$F$3&amp;"', @level2type=N'COLUMN',@level2name=N'"&amp;D18&amp;"';"</f>
        <v>EXEC sys.sp_addextendedproperty @name=N'MS_Description', @value=N'自动判断业务' , @level0type=N'SCHEMA',@level0name=N'dbo', @level1type=N'TABLE',@level1name=N'M_OperSteps', @level2type=N'COLUMN',@level2name=N'Automatic_judglogic ';</v>
      </c>
    </row>
    <row r="19" ht="16.5" customHeight="1" spans="2:21">
      <c r="B19" s="8">
        <f>ROW()-5</f>
        <v>14</v>
      </c>
      <c r="C19" s="17" t="s">
        <v>399</v>
      </c>
      <c r="D19" s="17" t="s">
        <v>400</v>
      </c>
      <c r="E19" s="17" t="s">
        <v>128</v>
      </c>
      <c r="F19" s="16"/>
      <c r="G19" s="16"/>
      <c r="H19" s="16"/>
      <c r="I19" s="27" t="s">
        <v>401</v>
      </c>
      <c r="K19" s="4" t="str">
        <f>IF(D19="","",D19&amp;" "&amp;IF(E19="decimal","decimal(18,0) IDENTITY(1,1)",E19)&amp;" "&amp;IF(G19="√","NOT NULL","")&amp;" "&amp;IF(C21&lt;&gt;"",",",");"))</f>
        <v>Step_waittime VARCHAR(20)  ,</v>
      </c>
      <c r="P19" s="5" t="str">
        <f>IF(F19&lt;&gt;"",D19&amp;" ASC "&amp;IF(F21&lt;&gt;"",",",")"),"")</f>
        <v/>
      </c>
      <c r="R19" s="13" t="str">
        <f>IF(H19="","","ALTER TABLE ["&amp;$F$3&amp;"] ADD CONSTRAINT [DF_"&amp;$F$3&amp;"_"&amp;D19&amp;"] DEFAULT "&amp;H19&amp;" FOR ["&amp;D19&amp;"];")</f>
        <v/>
      </c>
      <c r="U19" s="6" t="str">
        <f>"EXEC sys.sp_addextendedproperty @name=N'MS_Description', @value=N'"&amp;C19&amp;"' , @level0type=N'SCHEMA',@level0name=N'dbo', @level1type=N'TABLE',@level1name=N'"&amp;$F$3&amp;"', @level2type=N'COLUMN',@level2name=N'"&amp;D19&amp;"';"</f>
        <v>EXEC sys.sp_addextendedproperty @name=N'MS_Description', @value=N'等待时间' , @level0type=N'SCHEMA',@level0name=N'dbo', @level1type=N'TABLE',@level1name=N'M_OperSteps', @level2type=N'COLUMN',@level2name=N'Step_waittime';</v>
      </c>
    </row>
    <row r="20" s="20" customFormat="1" ht="32" customHeight="1" spans="2:21">
      <c r="B20" s="23"/>
      <c r="C20" s="24" t="s">
        <v>402</v>
      </c>
      <c r="D20" s="24"/>
      <c r="E20" s="24"/>
      <c r="F20" s="25"/>
      <c r="G20" s="25"/>
      <c r="H20" s="25"/>
      <c r="I20" s="28" t="s">
        <v>403</v>
      </c>
      <c r="J20" s="20"/>
      <c r="K20" s="29"/>
      <c r="L20" s="20"/>
      <c r="M20" s="20"/>
      <c r="N20" s="20"/>
      <c r="O20" s="20"/>
      <c r="P20" s="30"/>
      <c r="Q20" s="20"/>
      <c r="R20" s="35"/>
      <c r="S20" s="20"/>
      <c r="T20" s="20"/>
      <c r="U20" s="36"/>
    </row>
    <row r="21" ht="16.5" customHeight="1" spans="2:21">
      <c r="B21" s="8">
        <f t="shared" ref="B21:B35" si="0">ROW()-5</f>
        <v>16</v>
      </c>
      <c r="C21" s="17" t="s">
        <v>404</v>
      </c>
      <c r="D21" s="17" t="s">
        <v>405</v>
      </c>
      <c r="E21" s="17" t="s">
        <v>237</v>
      </c>
      <c r="F21" s="16"/>
      <c r="G21" s="16"/>
      <c r="H21" s="16"/>
      <c r="I21" s="31" t="s">
        <v>406</v>
      </c>
      <c r="K21" s="4" t="str">
        <f>IF(D21="","",D21&amp;" "&amp;IF(E21="decimal","decimal(18,0) IDENTITY(1,1)",E21)&amp;" "&amp;IF(G21="√","NOT NULL","")&amp;" "&amp;IF(C22&lt;&gt;"",",",");"))</f>
        <v>Camera_config VARCHAR(200)  ,</v>
      </c>
      <c r="P21" s="5" t="str">
        <f>IF(F21&lt;&gt;"",D21&amp;" ASC "&amp;IF(F22&lt;&gt;"",",",")"),"")</f>
        <v/>
      </c>
      <c r="R21" s="13" t="str">
        <f>IF(H21="","","ALTER TABLE ["&amp;$F$3&amp;"] ADD CONSTRAINT [DF_"&amp;$F$3&amp;"_"&amp;D21&amp;"] DEFAULT "&amp;H21&amp;" FOR ["&amp;D21&amp;"];")</f>
        <v/>
      </c>
      <c r="U21" s="6" t="str">
        <f>"EXEC sys.sp_addextendedproperty @name=N'MS_Description', @value=N'"&amp;C21&amp;"' , @level0type=N'SCHEMA',@level0name=N'dbo', @level1type=N'TABLE',@level1name=N'"&amp;$F$3&amp;"', @level2type=N'COLUMN',@level2name=N'"&amp;D21&amp;"';"</f>
        <v>EXEC sys.sp_addextendedproperty @name=N'MS_Description', @value=N'相机配置文件' , @level0type=N'SCHEMA',@level0name=N'dbo', @level1type=N'TABLE',@level1name=N'M_OperSteps', @level2type=N'COLUMN',@level2name=N'Camera_config';</v>
      </c>
    </row>
    <row r="22" ht="16.5" customHeight="1" spans="2:21">
      <c r="B22" s="8">
        <f t="shared" si="0"/>
        <v>17</v>
      </c>
      <c r="C22" s="17" t="s">
        <v>407</v>
      </c>
      <c r="D22" s="17" t="s">
        <v>408</v>
      </c>
      <c r="E22" s="17" t="s">
        <v>237</v>
      </c>
      <c r="F22" s="16"/>
      <c r="G22" s="16"/>
      <c r="H22" s="16"/>
      <c r="I22" s="31" t="s">
        <v>406</v>
      </c>
      <c r="K22" s="4" t="str">
        <f>IF(D22="","",D22&amp;" "&amp;IF(E22="decimal","decimal(18,0) IDENTITY(1,1)",E22)&amp;" "&amp;IF(G22="√","NOT NULL","")&amp;" "&amp;IF(C23&lt;&gt;"",",",");"))</f>
        <v>Camera_save VARCHAR(200)  ,</v>
      </c>
      <c r="P22" s="5" t="str">
        <f>IF(F22&lt;&gt;"",D22&amp;" ASC "&amp;IF(F23&lt;&gt;"",",",")"),"")</f>
        <v/>
      </c>
      <c r="R22" s="13" t="str">
        <f>IF(H22="","","ALTER TABLE ["&amp;$F$3&amp;"] ADD CONSTRAINT [DF_"&amp;$F$3&amp;"_"&amp;D22&amp;"] DEFAULT "&amp;H22&amp;" FOR ["&amp;D22&amp;"];")</f>
        <v/>
      </c>
      <c r="U22" s="6" t="str">
        <f>"EXEC sys.sp_addextendedproperty @name=N'MS_Description', @value=N'"&amp;C22&amp;"' , @level0type=N'SCHEMA',@level0name=N'dbo', @level1type=N'TABLE',@level1name=N'"&amp;$F$3&amp;"', @level2type=N'COLUMN',@level2name=N'"&amp;D22&amp;"';"</f>
        <v>EXEC sys.sp_addextendedproperty @name=N'MS_Description', @value=N'照片保存地址' , @level0type=N'SCHEMA',@level0name=N'dbo', @level1type=N'TABLE',@level1name=N'M_OperSteps', @level2type=N'COLUMN',@level2name=N'Camera_save';</v>
      </c>
    </row>
    <row r="23" ht="16.5" customHeight="1" spans="2:21">
      <c r="B23" s="8">
        <f t="shared" si="0"/>
        <v>18</v>
      </c>
      <c r="C23" s="17" t="s">
        <v>409</v>
      </c>
      <c r="D23" s="17" t="s">
        <v>410</v>
      </c>
      <c r="E23" s="17" t="s">
        <v>128</v>
      </c>
      <c r="F23" s="16"/>
      <c r="G23" s="16"/>
      <c r="H23" s="16"/>
      <c r="I23" s="31" t="s">
        <v>406</v>
      </c>
      <c r="K23" s="4" t="str">
        <f>IF(D23="","",D23&amp;" "&amp;IF(E23="decimal","decimal(18,0) IDENTITY(1,1)",E23)&amp;" "&amp;IF(G23="√","NOT NULL","")&amp;" "&amp;IF(C31&lt;&gt;"",",",");"))</f>
        <v>Camera_control VARCHAR(20)  ,</v>
      </c>
      <c r="P23" s="5" t="str">
        <f>IF(F23&lt;&gt;"",D23&amp;" ASC "&amp;IF(F31&lt;&gt;"",",",")"),"")</f>
        <v/>
      </c>
      <c r="R23" s="13" t="str">
        <f>IF(H23="","","ALTER TABLE ["&amp;$F$3&amp;"] ADD CONSTRAINT [DF_"&amp;$F$3&amp;"_"&amp;D23&amp;"] DEFAULT "&amp;H23&amp;" FOR ["&amp;D23&amp;"];")</f>
        <v/>
      </c>
      <c r="U23" s="6" t="str">
        <f>"EXEC sys.sp_addextendedproperty @name=N'MS_Description', @value=N'"&amp;C23&amp;"' , @level0type=N'SCHEMA',@level0name=N'dbo', @level1type=N'TABLE',@level1name=N'"&amp;$F$3&amp;"', @level2type=N'COLUMN',@level2name=N'"&amp;D23&amp;"';"</f>
        <v>EXEC sys.sp_addextendedproperty @name=N'MS_Description', @value=N'相机启动控制' , @level0type=N'SCHEMA',@level0name=N'dbo', @level1type=N'TABLE',@level1name=N'M_OperSteps', @level2type=N'COLUMN',@level2name=N'Camera_control';</v>
      </c>
    </row>
    <row r="24" s="20" customFormat="1" ht="16.5" customHeight="1" spans="2:21">
      <c r="B24" s="23"/>
      <c r="C24" s="24" t="s">
        <v>411</v>
      </c>
      <c r="D24" s="24"/>
      <c r="E24" s="24"/>
      <c r="F24" s="25"/>
      <c r="G24" s="25"/>
      <c r="H24" s="25"/>
      <c r="I24" s="32" t="s">
        <v>412</v>
      </c>
      <c r="J24" s="20"/>
      <c r="K24" s="29"/>
      <c r="L24" s="20"/>
      <c r="M24" s="20"/>
      <c r="N24" s="20"/>
      <c r="O24" s="20"/>
      <c r="P24" s="30"/>
      <c r="Q24" s="20"/>
      <c r="R24" s="35"/>
      <c r="S24" s="20"/>
      <c r="T24" s="20"/>
      <c r="U24" s="36"/>
    </row>
    <row r="25" s="20" customFormat="1" ht="16.5" customHeight="1" spans="2:21">
      <c r="B25" s="23"/>
      <c r="C25" s="24" t="s">
        <v>413</v>
      </c>
      <c r="D25" s="24"/>
      <c r="E25" s="24" t="s">
        <v>113</v>
      </c>
      <c r="F25" s="25"/>
      <c r="G25" s="25"/>
      <c r="H25" s="25"/>
      <c r="I25" s="32" t="s">
        <v>414</v>
      </c>
      <c r="J25" s="20"/>
      <c r="K25" s="29"/>
      <c r="L25" s="20"/>
      <c r="M25" s="20"/>
      <c r="N25" s="20"/>
      <c r="O25" s="20"/>
      <c r="P25" s="30"/>
      <c r="Q25" s="20"/>
      <c r="R25" s="35"/>
      <c r="S25" s="20"/>
      <c r="T25" s="20"/>
      <c r="U25" s="36"/>
    </row>
    <row r="26" ht="16.5" customHeight="1" spans="2:18">
      <c r="B26" s="8"/>
      <c r="C26" s="24" t="s">
        <v>415</v>
      </c>
      <c r="D26" s="24"/>
      <c r="E26" s="24"/>
      <c r="F26" s="25"/>
      <c r="G26" s="25"/>
      <c r="H26" s="25"/>
      <c r="I26" s="32" t="s">
        <v>416</v>
      </c>
      <c r="R26" s="13"/>
    </row>
    <row r="27" s="20" customFormat="1" ht="16.5" customHeight="1" spans="2:21">
      <c r="B27" s="23"/>
      <c r="C27" s="24" t="s">
        <v>417</v>
      </c>
      <c r="D27" s="24"/>
      <c r="E27" s="24"/>
      <c r="F27" s="25"/>
      <c r="G27" s="25"/>
      <c r="H27" s="25"/>
      <c r="I27" s="32" t="s">
        <v>418</v>
      </c>
      <c r="J27" s="20"/>
      <c r="K27" s="29"/>
      <c r="L27" s="20"/>
      <c r="M27" s="20"/>
      <c r="N27" s="20"/>
      <c r="O27" s="20"/>
      <c r="P27" s="30"/>
      <c r="Q27" s="20"/>
      <c r="R27" s="35"/>
      <c r="S27" s="20"/>
      <c r="T27" s="20"/>
      <c r="U27" s="36"/>
    </row>
    <row r="28" s="20" customFormat="1" ht="16.5" customHeight="1" spans="2:21">
      <c r="B28" s="23"/>
      <c r="C28" s="24" t="s">
        <v>419</v>
      </c>
      <c r="D28" s="24"/>
      <c r="E28" s="24"/>
      <c r="F28" s="25"/>
      <c r="G28" s="25"/>
      <c r="H28" s="25"/>
      <c r="I28" s="32" t="s">
        <v>418</v>
      </c>
      <c r="J28" s="20"/>
      <c r="K28" s="29"/>
      <c r="L28" s="20"/>
      <c r="M28" s="20"/>
      <c r="N28" s="20"/>
      <c r="O28" s="20"/>
      <c r="P28" s="30"/>
      <c r="Q28" s="20"/>
      <c r="R28" s="35"/>
      <c r="S28" s="20"/>
      <c r="T28" s="20"/>
      <c r="U28" s="36"/>
    </row>
    <row r="29" s="20" customFormat="1" ht="16.5" customHeight="1" spans="2:21">
      <c r="B29" s="23"/>
      <c r="C29" s="24" t="s">
        <v>362</v>
      </c>
      <c r="D29" s="24"/>
      <c r="E29" s="24"/>
      <c r="F29" s="25"/>
      <c r="G29" s="25"/>
      <c r="H29" s="25"/>
      <c r="I29" s="32" t="s">
        <v>420</v>
      </c>
      <c r="J29" s="20"/>
      <c r="K29" s="29"/>
      <c r="L29" s="20"/>
      <c r="M29" s="20"/>
      <c r="N29" s="20"/>
      <c r="O29" s="20"/>
      <c r="P29" s="30"/>
      <c r="Q29" s="20"/>
      <c r="R29" s="35"/>
      <c r="S29" s="20"/>
      <c r="T29" s="20"/>
      <c r="U29" s="36"/>
    </row>
    <row r="30" s="20" customFormat="1" ht="16.5" customHeight="1" spans="2:21">
      <c r="B30" s="23"/>
      <c r="C30" s="24" t="s">
        <v>421</v>
      </c>
      <c r="D30" s="24"/>
      <c r="E30" s="24"/>
      <c r="F30" s="25"/>
      <c r="G30" s="25"/>
      <c r="H30" s="25"/>
      <c r="I30" s="32" t="s">
        <v>422</v>
      </c>
      <c r="J30" s="20"/>
      <c r="K30" s="29"/>
      <c r="L30" s="20"/>
      <c r="M30" s="20"/>
      <c r="N30" s="20"/>
      <c r="O30" s="20"/>
      <c r="P30" s="30"/>
      <c r="Q30" s="20"/>
      <c r="R30" s="35"/>
      <c r="S30" s="20"/>
      <c r="T30" s="20"/>
      <c r="U30" s="36"/>
    </row>
    <row r="31" ht="16.5" customHeight="1" spans="2:21">
      <c r="B31" s="8">
        <f>ROW()-5</f>
        <v>26</v>
      </c>
      <c r="C31" s="17" t="s">
        <v>423</v>
      </c>
      <c r="D31" s="17" t="s">
        <v>424</v>
      </c>
      <c r="E31" s="17" t="s">
        <v>128</v>
      </c>
      <c r="F31" s="16"/>
      <c r="G31" s="16"/>
      <c r="H31" s="16"/>
      <c r="I31" s="33" t="s">
        <v>425</v>
      </c>
      <c r="K31" s="4" t="str">
        <f>IF(D31="","",D31&amp;" "&amp;IF(E31="decimal","decimal(18,0) IDENTITY(1,1)",E31)&amp;" "&amp;IF(G31="√","NOT NULL","")&amp;" "&amp;IF(C32&lt;&gt;"",",",");"))</f>
        <v>Program_no VARCHAR(20)  ,</v>
      </c>
      <c r="P31" s="5" t="str">
        <f>IF(F31&lt;&gt;"",D31&amp;" ASC "&amp;IF(F32&lt;&gt;"",",",")"),"")</f>
        <v/>
      </c>
      <c r="R31" s="13" t="str">
        <f>IF(H31="","","ALTER TABLE ["&amp;$F$3&amp;"] ADD CONSTRAINT [DF_"&amp;$F$3&amp;"_"&amp;D31&amp;"] DEFAULT "&amp;H31&amp;" FOR ["&amp;D31&amp;"];")</f>
        <v/>
      </c>
      <c r="U31" s="6" t="str">
        <f>"EXEC sys.sp_addextendedproperty @name=N'MS_Description', @value=N'"&amp;C31&amp;"' , @level0type=N'SCHEMA',@level0name=N'dbo', @level1type=N'TABLE',@level1name=N'"&amp;$F$3&amp;"', @level2type=N'COLUMN',@level2name=N'"&amp;D31&amp;"';"</f>
        <v>EXEC sys.sp_addextendedproperty @name=N'MS_Description', @value=N'工具程序编号' , @level0type=N'SCHEMA',@level0name=N'dbo', @level1type=N'TABLE',@level1name=N'M_OperSteps', @level2type=N'COLUMN',@level2name=N'Program_no';</v>
      </c>
    </row>
    <row r="32" ht="16.5" customHeight="1" spans="2:21">
      <c r="B32" s="8">
        <f>ROW()-5</f>
        <v>27</v>
      </c>
      <c r="C32" s="17" t="s">
        <v>426</v>
      </c>
      <c r="D32" s="17" t="s">
        <v>427</v>
      </c>
      <c r="E32" s="17" t="s">
        <v>89</v>
      </c>
      <c r="F32" s="16"/>
      <c r="G32" s="16"/>
      <c r="H32" s="16"/>
      <c r="I32" s="33" t="s">
        <v>425</v>
      </c>
      <c r="K32" s="4" t="str">
        <f>IF(D32="","",D32&amp;" "&amp;IF(E32="decimal","decimal(18,0) IDENTITY(1,1)",E32)&amp;" "&amp;IF(G32="√","NOT NULL","")&amp;" "&amp;IF(C33&lt;&gt;"",",",");"))</f>
        <v>Program_name VARCHAR(50)  ,</v>
      </c>
      <c r="P32" s="5" t="str">
        <f>IF(F32&lt;&gt;"",D32&amp;" ASC "&amp;IF(F33&lt;&gt;"",",",")"),"")</f>
        <v/>
      </c>
      <c r="R32" s="13" t="str">
        <f>IF(H32="","","ALTER TABLE ["&amp;$F$3&amp;"] ADD CONSTRAINT [DF_"&amp;$F$3&amp;"_"&amp;D32&amp;"] DEFAULT "&amp;H32&amp;" FOR ["&amp;D32&amp;"];")</f>
        <v/>
      </c>
      <c r="U32" s="6" t="str">
        <f>"EXEC sys.sp_addextendedproperty @name=N'MS_Description', @value=N'"&amp;C32&amp;"' , @level0type=N'SCHEMA',@level0name=N'dbo', @level1type=N'TABLE',@level1name=N'"&amp;$F$3&amp;"', @level2type=N'COLUMN',@level2name=N'"&amp;D32&amp;"';"</f>
        <v>EXEC sys.sp_addextendedproperty @name=N'MS_Description', @value=N'工具程序名称' , @level0type=N'SCHEMA',@level0name=N'dbo', @level1type=N'TABLE',@level1name=N'M_OperSteps', @level2type=N'COLUMN',@level2name=N'Program_name';</v>
      </c>
    </row>
    <row r="33" ht="16.5" customHeight="1" spans="2:21">
      <c r="B33" s="8">
        <f>ROW()-5</f>
        <v>28</v>
      </c>
      <c r="C33" s="17" t="s">
        <v>428</v>
      </c>
      <c r="D33" s="17" t="s">
        <v>429</v>
      </c>
      <c r="E33" s="17" t="s">
        <v>128</v>
      </c>
      <c r="F33" s="16"/>
      <c r="G33" s="16"/>
      <c r="H33" s="16"/>
      <c r="I33" s="33" t="s">
        <v>425</v>
      </c>
      <c r="K33" s="4" t="str">
        <f>IF(D33="","",D33&amp;" "&amp;IF(E33="decimal","decimal(18,0) IDENTITY(1,1)",E33)&amp;" "&amp;IF(G33="√","NOT NULL","")&amp;" "&amp;IF(C34&lt;&gt;"",",",");"))</f>
        <v>Torque_value VARCHAR(20)  ,</v>
      </c>
      <c r="P33" s="5" t="str">
        <f>IF(F33&lt;&gt;"",D33&amp;" ASC "&amp;IF(F34&lt;&gt;"",",",")"),"")</f>
        <v/>
      </c>
      <c r="R33" s="13" t="str">
        <f>IF(H33="","","ALTER TABLE ["&amp;$F$3&amp;"] ADD CONSTRAINT [DF_"&amp;$F$3&amp;"_"&amp;D33&amp;"] DEFAULT "&amp;H33&amp;" FOR ["&amp;D33&amp;"];")</f>
        <v/>
      </c>
      <c r="U33" s="6" t="str">
        <f>"EXEC sys.sp_addextendedproperty @name=N'MS_Description', @value=N'"&amp;C33&amp;"' , @level0type=N'SCHEMA',@level0name=N'dbo', @level1type=N'TABLE',@level1name=N'"&amp;$F$3&amp;"', @level2type=N'COLUMN',@level2name=N'"&amp;D33&amp;"';"</f>
        <v>EXEC sys.sp_addextendedproperty @name=N'MS_Description', @value=N'工具转矩值（Nm)' , @level0type=N'SCHEMA',@level0name=N'dbo', @level1type=N'TABLE',@level1name=N'M_OperSteps', @level2type=N'COLUMN',@level2name=N'Torque_value';</v>
      </c>
    </row>
    <row r="34" ht="29" spans="2:21">
      <c r="B34" s="8">
        <f>ROW()-5</f>
        <v>29</v>
      </c>
      <c r="C34" s="17" t="s">
        <v>430</v>
      </c>
      <c r="D34" s="17" t="s">
        <v>431</v>
      </c>
      <c r="E34" s="17" t="s">
        <v>388</v>
      </c>
      <c r="F34" s="16"/>
      <c r="G34" s="16"/>
      <c r="H34" s="16"/>
      <c r="I34" s="34" t="s">
        <v>432</v>
      </c>
      <c r="K34" s="4" t="str">
        <f>IF(D34="","",D34&amp;" "&amp;IF(E34="decimal","decimal(18,0) IDENTITY(1,1)",E34)&amp;" "&amp;IF(G34="√","NOT NULL","")&amp;" "&amp;IF(C35&lt;&gt;"",",",");"))</f>
        <v>Decision_type bit  ,</v>
      </c>
      <c r="P34" s="5" t="str">
        <f>IF(F34&lt;&gt;"",D34&amp;" ASC "&amp;IF(F35&lt;&gt;"",",",")"),"")</f>
        <v/>
      </c>
      <c r="R34" s="13" t="str">
        <f>IF(H34="","","ALTER TABLE ["&amp;$F$3&amp;"] ADD CONSTRAINT [DF_"&amp;$F$3&amp;"_"&amp;D34&amp;"] DEFAULT "&amp;H34&amp;" FOR ["&amp;D34&amp;"];")</f>
        <v/>
      </c>
      <c r="U34" s="6" t="str">
        <f>"EXEC sys.sp_addextendedproperty @name=N'MS_Description', @value=N'"&amp;C34&amp;"' , @level0type=N'SCHEMA',@level0name=N'dbo', @level1type=N'TABLE',@level1name=N'"&amp;$F$3&amp;"', @level2type=N'COLUMN',@level2name=N'"&amp;D34&amp;"';"</f>
        <v>EXEC sys.sp_addextendedproperty @name=N'MS_Description', @value=N'工具检测判断' , @level0type=N'SCHEMA',@level0name=N'dbo', @level1type=N'TABLE',@level1name=N'M_OperSteps', @level2type=N'COLUMN',@level2name=N'Decision_type';</v>
      </c>
    </row>
    <row r="35" ht="16.5" customHeight="1" spans="2:21">
      <c r="B35" s="8">
        <f>ROW()-5</f>
        <v>30</v>
      </c>
      <c r="C35" s="17" t="s">
        <v>433</v>
      </c>
      <c r="D35" s="17" t="s">
        <v>434</v>
      </c>
      <c r="E35" s="17" t="s">
        <v>128</v>
      </c>
      <c r="F35" s="16"/>
      <c r="G35" s="16"/>
      <c r="H35" s="16"/>
      <c r="I35" s="33" t="s">
        <v>425</v>
      </c>
      <c r="K35" s="4" t="str">
        <f>IF(D35="","",D35&amp;" "&amp;IF(E35="decimal","decimal(18,0) IDENTITY(1,1)",E35)&amp;" "&amp;IF(G35="√","NOT NULL","")&amp;" "&amp;IF(C36&lt;&gt;"",",",");"))</f>
        <v>Torque_lower VARCHAR(20)  ,</v>
      </c>
      <c r="P35" s="5" t="str">
        <f>IF(F35&lt;&gt;"",D35&amp;" ASC "&amp;IF(F36&lt;&gt;"",",",")"),"")</f>
        <v/>
      </c>
      <c r="R35" s="13" t="str">
        <f>IF(H35="","","ALTER TABLE ["&amp;$F$3&amp;"] ADD CONSTRAINT [DF_"&amp;$F$3&amp;"_"&amp;D35&amp;"] DEFAULT "&amp;H35&amp;" FOR ["&amp;D35&amp;"];")</f>
        <v/>
      </c>
      <c r="U35" s="6" t="str">
        <f>"EXEC sys.sp_addextendedproperty @name=N'MS_Description', @value=N'"&amp;C35&amp;"' , @level0type=N'SCHEMA',@level0name=N'dbo', @level1type=N'TABLE',@level1name=N'"&amp;$F$3&amp;"', @level2type=N'COLUMN',@level2name=N'"&amp;D35&amp;"';"</f>
        <v>EXEC sys.sp_addextendedproperty @name=N'MS_Description', @value=N'扭矩下限值' , @level0type=N'SCHEMA',@level0name=N'dbo', @level1type=N'TABLE',@level1name=N'M_OperSteps', @level2type=N'COLUMN',@level2name=N'Torque_lower';</v>
      </c>
    </row>
    <row r="36" ht="16.5" customHeight="1" spans="2:21">
      <c r="B36" s="8">
        <f>ROW()-5</f>
        <v>31</v>
      </c>
      <c r="C36" s="17" t="s">
        <v>435</v>
      </c>
      <c r="D36" s="17" t="s">
        <v>436</v>
      </c>
      <c r="E36" s="17" t="s">
        <v>128</v>
      </c>
      <c r="F36" s="16"/>
      <c r="G36" s="16"/>
      <c r="H36" s="16"/>
      <c r="I36" s="33" t="s">
        <v>425</v>
      </c>
      <c r="K36" s="4" t="str">
        <f>IF(D36="","",D36&amp;" "&amp;IF(E36="decimal","decimal(18,0) IDENTITY(1,1)",E36)&amp;" "&amp;IF(G36="√","NOT NULL","")&amp;" "&amp;IF(C37&lt;&gt;"",",",");"))</f>
        <v>Torque_upper VARCHAR(20)  ,</v>
      </c>
      <c r="P36" s="5" t="str">
        <f>IF(F36&lt;&gt;"",D36&amp;" ASC "&amp;IF(F37&lt;&gt;"",",",")"),"")</f>
        <v/>
      </c>
      <c r="R36" s="13" t="str">
        <f>IF(H36="","","ALTER TABLE ["&amp;$F$3&amp;"] ADD CONSTRAINT [DF_"&amp;$F$3&amp;"_"&amp;D36&amp;"] DEFAULT "&amp;H36&amp;" FOR ["&amp;D36&amp;"];")</f>
        <v/>
      </c>
      <c r="U36" s="6" t="str">
        <f>"EXEC sys.sp_addextendedproperty @name=N'MS_Description', @value=N'"&amp;C36&amp;"' , @level0type=N'SCHEMA',@level0name=N'dbo', @level1type=N'TABLE',@level1name=N'"&amp;$F$3&amp;"', @level2type=N'COLUMN',@level2name=N'"&amp;D36&amp;"';"</f>
        <v>EXEC sys.sp_addextendedproperty @name=N'MS_Description', @value=N'扭矩上限值' , @level0type=N'SCHEMA',@level0name=N'dbo', @level1type=N'TABLE',@level1name=N'M_OperSteps', @level2type=N'COLUMN',@level2name=N'Torque_upper';</v>
      </c>
    </row>
    <row r="37" ht="16.5" customHeight="1" spans="2:21">
      <c r="B37" s="8">
        <f>ROW()-5</f>
        <v>32</v>
      </c>
      <c r="C37" s="17" t="s">
        <v>437</v>
      </c>
      <c r="D37" s="17" t="s">
        <v>438</v>
      </c>
      <c r="E37" s="17" t="s">
        <v>128</v>
      </c>
      <c r="F37" s="16"/>
      <c r="G37" s="16"/>
      <c r="H37" s="16"/>
      <c r="I37" s="33" t="s">
        <v>425</v>
      </c>
      <c r="K37" s="4" t="str">
        <f>IF(D37="","",D37&amp;" "&amp;IF(E37="decimal","decimal(18,0) IDENTITY(1,1)",E37)&amp;" "&amp;IF(G37="√","NOT NULL","")&amp;" "&amp;IF(C38&lt;&gt;"",",",");"))</f>
        <v>Time_lower VARCHAR(20)  ,</v>
      </c>
      <c r="P37" s="5" t="str">
        <f>IF(F37&lt;&gt;"",D37&amp;" ASC "&amp;IF(F38&lt;&gt;"",",",")"),"")</f>
        <v/>
      </c>
      <c r="R37" s="13" t="str">
        <f>IF(H37="","","ALTER TABLE ["&amp;$F$3&amp;"] ADD CONSTRAINT [DF_"&amp;$F$3&amp;"_"&amp;D37&amp;"] DEFAULT "&amp;H37&amp;" FOR ["&amp;D37&amp;"];")</f>
        <v/>
      </c>
      <c r="U37" s="6" t="str">
        <f>"EXEC sys.sp_addextendedproperty @name=N'MS_Description', @value=N'"&amp;C37&amp;"' , @level0type=N'SCHEMA',@level0name=N'dbo', @level1type=N'TABLE',@level1name=N'"&amp;$F$3&amp;"', @level2type=N'COLUMN',@level2name=N'"&amp;D37&amp;"';"</f>
        <v>EXEC sys.sp_addextendedproperty @name=N'MS_Description', @value=N'时间下限值' , @level0type=N'SCHEMA',@level0name=N'dbo', @level1type=N'TABLE',@level1name=N'M_OperSteps', @level2type=N'COLUMN',@level2name=N'Time_lower';</v>
      </c>
    </row>
    <row r="38" ht="16.5" customHeight="1" spans="2:21">
      <c r="B38" s="8">
        <f>ROW()-5</f>
        <v>33</v>
      </c>
      <c r="C38" s="17" t="s">
        <v>439</v>
      </c>
      <c r="D38" s="17" t="s">
        <v>440</v>
      </c>
      <c r="E38" s="17" t="s">
        <v>128</v>
      </c>
      <c r="F38" s="16"/>
      <c r="G38" s="16"/>
      <c r="H38" s="16"/>
      <c r="I38" s="33" t="s">
        <v>425</v>
      </c>
      <c r="K38" s="4" t="str">
        <f>IF(D38="","",D38&amp;" "&amp;IF(E38="decimal","decimal(18,0) IDENTITY(1,1)",E38)&amp;" "&amp;IF(G38="√","NOT NULL","")&amp;" "&amp;IF(C39&lt;&gt;"",",",");"))</f>
        <v>Time_upper VARCHAR(20)  ,</v>
      </c>
      <c r="P38" s="5" t="str">
        <f>IF(F38&lt;&gt;"",D38&amp;" ASC "&amp;IF(F39&lt;&gt;"",",",")"),"")</f>
        <v/>
      </c>
      <c r="R38" s="13" t="str">
        <f>IF(H38="","","ALTER TABLE ["&amp;$F$3&amp;"] ADD CONSTRAINT [DF_"&amp;$F$3&amp;"_"&amp;D38&amp;"] DEFAULT "&amp;H38&amp;" FOR ["&amp;D38&amp;"];")</f>
        <v/>
      </c>
      <c r="U38" s="6" t="str">
        <f>"EXEC sys.sp_addextendedproperty @name=N'MS_Description', @value=N'"&amp;C38&amp;"' , @level0type=N'SCHEMA',@level0name=N'dbo', @level1type=N'TABLE',@level1name=N'"&amp;$F$3&amp;"', @level2type=N'COLUMN',@level2name=N'"&amp;D38&amp;"';"</f>
        <v>EXEC sys.sp_addextendedproperty @name=N'MS_Description', @value=N'时间上限值' , @level0type=N'SCHEMA',@level0name=N'dbo', @level1type=N'TABLE',@level1name=N'M_OperSteps', @level2type=N'COLUMN',@level2name=N'Time_upper';</v>
      </c>
    </row>
    <row r="39" ht="16.5" customHeight="1" spans="2:21">
      <c r="B39" s="8">
        <f>ROW()-5</f>
        <v>34</v>
      </c>
      <c r="C39" s="17" t="s">
        <v>441</v>
      </c>
      <c r="D39" s="17" t="s">
        <v>442</v>
      </c>
      <c r="E39" s="17" t="s">
        <v>128</v>
      </c>
      <c r="F39" s="16"/>
      <c r="G39" s="16"/>
      <c r="H39" s="16"/>
      <c r="I39" s="33" t="s">
        <v>425</v>
      </c>
      <c r="K39" s="4" t="str">
        <f>IF(D39="","",D39&amp;" "&amp;IF(E39="decimal","decimal(18,0) IDENTITY(1,1)",E39)&amp;" "&amp;IF(G39="√","NOT NULL","")&amp;" "&amp;IF(C40&lt;&gt;"",",",");"))</f>
        <v>Angle_lower VARCHAR(20)  ,</v>
      </c>
      <c r="P39" s="5" t="str">
        <f>IF(F39&lt;&gt;"",D39&amp;" ASC "&amp;IF(F40&lt;&gt;"",",",")"),"")</f>
        <v/>
      </c>
      <c r="R39" s="13" t="str">
        <f>IF(H39="","","ALTER TABLE ["&amp;$F$3&amp;"] ADD CONSTRAINT [DF_"&amp;$F$3&amp;"_"&amp;D39&amp;"] DEFAULT "&amp;H39&amp;" FOR ["&amp;D39&amp;"];")</f>
        <v/>
      </c>
      <c r="U39" s="6" t="str">
        <f>"EXEC sys.sp_addextendedproperty @name=N'MS_Description', @value=N'"&amp;C39&amp;"' , @level0type=N'SCHEMA',@level0name=N'dbo', @level1type=N'TABLE',@level1name=N'"&amp;$F$3&amp;"', @level2type=N'COLUMN',@level2name=N'"&amp;D39&amp;"';"</f>
        <v>EXEC sys.sp_addextendedproperty @name=N'MS_Description', @value=N'角度下限值' , @level0type=N'SCHEMA',@level0name=N'dbo', @level1type=N'TABLE',@level1name=N'M_OperSteps', @level2type=N'COLUMN',@level2name=N'Angle_lower';</v>
      </c>
    </row>
    <row r="40" customFormat="1" ht="16.5" customHeight="1" spans="2:21">
      <c r="B40" s="8">
        <f>ROW()-5</f>
        <v>35</v>
      </c>
      <c r="C40" s="17" t="s">
        <v>443</v>
      </c>
      <c r="D40" s="17" t="s">
        <v>444</v>
      </c>
      <c r="E40" s="17" t="s">
        <v>128</v>
      </c>
      <c r="F40" s="16"/>
      <c r="G40" s="16"/>
      <c r="H40" s="16"/>
      <c r="I40" s="33" t="s">
        <v>425</v>
      </c>
      <c r="K40" s="4" t="str">
        <f>IF(D40="","",D40&amp;" "&amp;IF(E40="decimal","decimal(18,0) IDENTITY(1,1)",E40)&amp;" "&amp;IF(G40="√","NOT NULL","")&amp;" "&amp;IF(C41&lt;&gt;"",",",");"))</f>
        <v>Angle_upper VARCHAR(20)  ,</v>
      </c>
      <c r="M40" s="3"/>
      <c r="P40" s="5" t="str">
        <f>IF(F40&lt;&gt;"",D40&amp;" ASC "&amp;IF(F41&lt;&gt;"",",",")"),"")</f>
        <v/>
      </c>
      <c r="R40" s="13" t="str">
        <f>IF(H40="","","ALTER TABLE ["&amp;$F$3&amp;"] ADD CONSTRAINT [DF_"&amp;$F$3&amp;"_"&amp;D40&amp;"] DEFAULT "&amp;H40&amp;" FOR ["&amp;D40&amp;"];")</f>
        <v/>
      </c>
      <c r="U40" s="6" t="str">
        <f>"EXEC sys.sp_addextendedproperty @name=N'MS_Description', @value=N'"&amp;C40&amp;"' , @level0type=N'SCHEMA',@level0name=N'dbo', @level1type=N'TABLE',@level1name=N'"&amp;$F$3&amp;"', @level2type=N'COLUMN',@level2name=N'"&amp;D40&amp;"';"</f>
        <v>EXEC sys.sp_addextendedproperty @name=N'MS_Description', @value=N'角度上限值' , @level0type=N'SCHEMA',@level0name=N'dbo', @level1type=N'TABLE',@level1name=N'M_OperSteps', @level2type=N'COLUMN',@level2name=N'Angle_upper';</v>
      </c>
    </row>
    <row r="41" s="1" customFormat="1" spans="2:21">
      <c r="B41" s="14">
        <f>ROW()-5</f>
        <v>36</v>
      </c>
      <c r="C41" s="15" t="s">
        <v>201</v>
      </c>
      <c r="D41" s="15" t="s">
        <v>202</v>
      </c>
      <c r="E41" s="15" t="s">
        <v>203</v>
      </c>
      <c r="F41" s="14"/>
      <c r="G41" s="14"/>
      <c r="H41" s="14"/>
      <c r="I41" s="15" t="s">
        <v>204</v>
      </c>
      <c r="K41" s="4" t="str">
        <f>IF(D41="","",D41&amp;" "&amp;IF(E41="decimal","decimal(18,0) IDENTITY(1,1)",E41)&amp;" "&amp;IF(G41="√","NOT NULL","")&amp;" "&amp;IF(C42&lt;&gt;"",",",");"))</f>
        <v>Inst_dat DATETIME  ,</v>
      </c>
      <c r="M41" s="3"/>
      <c r="P41" s="5" t="str">
        <f>IF(F41&lt;&gt;"",D41&amp;" ASC "&amp;IF(F42&lt;&gt;"",",",")"),"")</f>
        <v/>
      </c>
      <c r="R41" s="13" t="str">
        <f>IF(H41="","","ALTER TABLE ["&amp;$F$3&amp;"] ADD CONSTRAINT [DF_"&amp;$F$3&amp;"_"&amp;D41&amp;"] DEFAULT "&amp;H41&amp;" FOR ["&amp;D41&amp;"];")</f>
        <v/>
      </c>
      <c r="U41" s="6" t="str">
        <f>"EXEC sys.sp_addextendedproperty @name=N'MS_Description', @value=N'"&amp;C41&amp;"' , @level0type=N'SCHEMA',@level0name=N'dbo', @level1type=N'TABLE',@level1name=N'"&amp;$F$3&amp;"', @level2type=N'COLUMN',@level2name=N'"&amp;D41&amp;"';"</f>
        <v>EXEC sys.sp_addextendedproperty @name=N'MS_Description', @value=N'登录日时' , @level0type=N'SCHEMA',@level0name=N'dbo', @level1type=N'TABLE',@level1name=N'M_OperSteps', @level2type=N'COLUMN',@level2name=N'Inst_dat';</v>
      </c>
    </row>
    <row r="42" s="1" customFormat="1" spans="2:21">
      <c r="B42" s="14">
        <f>ROW()-5</f>
        <v>37</v>
      </c>
      <c r="C42" s="15" t="s">
        <v>205</v>
      </c>
      <c r="D42" s="15" t="s">
        <v>206</v>
      </c>
      <c r="E42" s="15" t="s">
        <v>203</v>
      </c>
      <c r="F42" s="14"/>
      <c r="G42" s="14"/>
      <c r="H42" s="14"/>
      <c r="I42" s="15" t="s">
        <v>204</v>
      </c>
      <c r="K42" s="4" t="str">
        <f>IF(D42="","",D42&amp;" "&amp;IF(E42="decimal","decimal(18,0) IDENTITY(1,1)",E42)&amp;" "&amp;IF(G42="√","NOT NULL","")&amp;" "&amp;IF(C43&lt;&gt;"",",",");"))</f>
        <v>Upd_dat DATETIME  );</v>
      </c>
      <c r="M42" s="3"/>
      <c r="P42" s="5" t="str">
        <f>IF(F42&lt;&gt;"",D42&amp;" ASC "&amp;IF(F43&lt;&gt;"",",",")"),"")</f>
        <v/>
      </c>
      <c r="R42" s="13" t="str">
        <f>IF(H42="","","ALTER TABLE ["&amp;$F$3&amp;"] ADD CONSTRAINT [DF_"&amp;$F$3&amp;"_"&amp;D42&amp;"] DEFAULT "&amp;H42&amp;" FOR ["&amp;D42&amp;"];")</f>
        <v/>
      </c>
      <c r="U42" s="6" t="str">
        <f>"EXEC sys.sp_addextendedproperty @name=N'MS_Description', @value=N'"&amp;C42&amp;"' , @level0type=N'SCHEMA',@level0name=N'dbo', @level1type=N'TABLE',@level1name=N'"&amp;$F$3&amp;"', @level2type=N'COLUMN',@level2name=N'"&amp;D42&amp;"';"</f>
        <v>EXEC sys.sp_addextendedproperty @name=N'MS_Description', @value=N'更新日时' , @level0type=N'SCHEMA',@level0name=N'dbo', @level1type=N'TABLE',@level1name=N'M_OperSteps', @level2type=N'COLUMN',@level2name=N'Upd_dat';</v>
      </c>
    </row>
    <row r="44" spans="16:16">
      <c r="P4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9"/>
  <sheetViews>
    <sheetView showGridLines="0" zoomScale="85" zoomScaleNormal="85" workbookViewId="0">
      <selection activeCell="E13" sqref="E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[M_OperStepMaterials];</v>
      </c>
    </row>
    <row r="3" spans="2:16">
      <c r="B3" s="8" t="s">
        <v>51</v>
      </c>
      <c r="C3" s="8"/>
      <c r="D3" s="8"/>
      <c r="E3" s="8"/>
      <c r="F3" s="8" t="s">
        <v>52</v>
      </c>
      <c r="G3" s="8"/>
      <c r="H3" s="8"/>
      <c r="I3" s="8"/>
      <c r="K3" s="4" t="str">
        <f>"CREATE TABLE "&amp;F3&amp;" ("</f>
        <v>CREATE TABLE M_OperStepMaterials (</v>
      </c>
      <c r="P3" s="5" t="str">
        <f>"ALTER TABLE "&amp;F3&amp;" ADD PRIMARY KEY CLUSTERED ("</f>
        <v>ALTER TABLE M_OperStepMaterials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@value=N'作业步骤物料' , @level0type=N'SCHEMA',@level0name=N'dbo', @level1type=N'TABLE',@level1name=N'M_OperStepMaterials';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3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3" si="2">IF(F6&lt;&gt;"",D6&amp;" ASC "&amp;IF(F7&lt;&gt;"",",",")"),"")</f>
        <v>Manual_id ASC ,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 t="shared" ref="U6:U13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@level1type=N'TABLE',@level1name=N'M_OperStepMaterials',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@level1type=N'TABLE',@level1name=N'M_OperStepMaterials', @level2type=N'COLUMN',@level2name=N'Step_seq';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>BomDetails_id ASC )</v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@level1type=N'TABLE',@level1name=N'M_OperStepMaterials', @level2type=N'COLUMN',@level2name=N'BomDetails_id';</v>
      </c>
    </row>
    <row r="9" spans="2:21">
      <c r="B9" s="8">
        <f t="shared" si="0"/>
        <v>4</v>
      </c>
      <c r="C9" s="17" t="s">
        <v>445</v>
      </c>
      <c r="D9" s="17" t="s">
        <v>446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Demand_qty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@value=N'物料需求量' , @level0type=N'SCHEMA',@level0name=N'dbo', @level1type=N'TABLE',@level1name=N'M_OperStepMaterials', @level2type=N'COLUMN',@level2name=N'Demand_qty';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[M_OperStepMaterials] ADD CONSTRAINT [DF_M_OperStepMaterials_Reclaim_scan]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@level1type=N'TABLE',@level1name=N'M_OperStepMaterials',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[M_OperStepMaterials] ADD CONSTRAINT [DF_M_OperStepMaterials_Reclaim_deduct]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@level1type=N'TABLE',@level1name=N'M_OperStepMaterials', @level2type=N'COLUMN',@level2name=N'Reclaim_deduct';</v>
      </c>
    </row>
    <row r="12" s="1" customFormat="1" spans="2:21">
      <c r="B12" s="18">
        <f t="shared" si="0"/>
        <v>7</v>
      </c>
      <c r="C12" s="19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Inst_dat DATETIME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@value=N'登录日时' , @level0type=N'SCHEMA',@level0name=N'dbo', @level1type=N'TABLE',@level1name=N'M_OperStepMaterials', @level2type=N'COLUMN',@level2name=N'Inst_dat';</v>
      </c>
    </row>
    <row r="13" s="1" customFormat="1" spans="2:21">
      <c r="B13" s="18">
        <f t="shared" si="0"/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Upd_dat DATETIME  );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@value=N'更新日时' , @level0type=N'SCHEMA',@level0name=N'dbo', @level1type=N'TABLE',@level1name=N'M_OperStepMaterials',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3"/>
  <sheetViews>
    <sheetView showGridLines="0" zoomScale="85" zoomScaleNormal="85" workbookViewId="0">
      <selection activeCell="D7" sqref="D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[M_OperStepTools];</v>
      </c>
    </row>
    <row r="3" spans="2:16">
      <c r="B3" s="8" t="s">
        <v>53</v>
      </c>
      <c r="C3" s="8"/>
      <c r="D3" s="8"/>
      <c r="E3" s="8"/>
      <c r="F3" s="8" t="s">
        <v>54</v>
      </c>
      <c r="G3" s="8"/>
      <c r="H3" s="8"/>
      <c r="I3" s="8"/>
      <c r="K3" s="4" t="str">
        <f>"CREATE TABLE "&amp;F3&amp;" ("</f>
        <v>CREATE TABLE M_OperStepTools (</v>
      </c>
      <c r="P3" s="5" t="str">
        <f>"ALTER TABLE "&amp;F3&amp;" ADD PRIMARY KEY CLUSTERED ("</f>
        <v>ALTER TABLE M_OperStepTools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@value=N'作业步骤工具' , @level0type=N'SCHEMA',@level0name=N'dbo', @level1type=N'TABLE',@level1name=N'M_OperStepTools';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1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1" si="2">IF(F6&lt;&gt;"",D6&amp;" ASC "&amp;IF(F7&lt;&gt;"",",",")"),"")</f>
        <v>Manual_id ASC ,</v>
      </c>
      <c r="R6" s="13" t="str">
        <f t="shared" ref="R6:R11" si="3">IF(H6="","","ALTER TABLE ["&amp;$F$3&amp;"] ADD CONSTRAINT [DF_"&amp;$F$3&amp;"_"&amp;D6&amp;"] DEFAULT "&amp;H6&amp;" FOR ["&amp;D6&amp;"];")</f>
        <v/>
      </c>
      <c r="U6" s="6" t="str">
        <f t="shared" ref="U6:U11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@level1type=N'TABLE',@level1name=N'M_OperStepTools',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@level1type=N'TABLE',@level1name=N'M_OperStepTools', @level2type=N'COLUMN',@level2name=N'Step_seq';</v>
      </c>
    </row>
    <row r="8" spans="2:21">
      <c r="B8" s="8">
        <f t="shared" si="0"/>
        <v>3</v>
      </c>
      <c r="C8" s="9" t="s">
        <v>270</v>
      </c>
      <c r="D8" s="9" t="s">
        <v>122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Hardware_id BIGINT NOT NULL ,</v>
      </c>
      <c r="P8" s="5" t="str">
        <f t="shared" si="2"/>
        <v>Hardware_id ASC )</v>
      </c>
      <c r="R8" s="13" t="str">
        <f t="shared" si="3"/>
        <v/>
      </c>
      <c r="U8" s="6" t="str">
        <f t="shared" si="4"/>
        <v>EXEC sys.sp_addextendedproperty @name=N'MS_Description', @value=N'硬件 ID' , @level0type=N'SCHEMA',@level0name=N'dbo', @level1type=N'TABLE',@level1name=N'M_OperStepTools', @level2type=N'COLUMN',@level2name=N'Hardware_id';</v>
      </c>
    </row>
    <row r="9" spans="2:21">
      <c r="B9" s="16">
        <f t="shared" si="0"/>
        <v>4</v>
      </c>
      <c r="C9" s="17" t="s">
        <v>447</v>
      </c>
      <c r="D9" s="17" t="s">
        <v>448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Use_count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@value=N'使用次数' , @level0type=N'SCHEMA',@level0name=N'dbo', @level1type=N'TABLE',@level1name=N'M_OperStepTools', @level2type=N'COLUMN',@level2name=N'Use_count';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@level1type=N'TABLE',@level1name=N'M_OperStepTools',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@level1type=N'TABLE',@level1name=N'M_OperStepTools',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4"/>
  <sheetViews>
    <sheetView showGridLines="0" zoomScale="85" zoomScaleNormal="85" topLeftCell="B1" workbookViewId="0">
      <selection activeCell="D18" sqref="D18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[M_OperManualCheckMap];</v>
      </c>
    </row>
    <row r="3" spans="2:16">
      <c r="B3" s="8" t="s">
        <v>55</v>
      </c>
      <c r="C3" s="8"/>
      <c r="D3" s="8"/>
      <c r="E3" s="8"/>
      <c r="F3" s="8" t="s">
        <v>56</v>
      </c>
      <c r="G3" s="8"/>
      <c r="H3" s="8"/>
      <c r="I3" s="8"/>
      <c r="K3" s="4" t="str">
        <f>"CREATE TABLE "&amp;F3&amp;" ("</f>
        <v>CREATE TABLE M_OperManualCheckMap (</v>
      </c>
      <c r="P3" s="5" t="str">
        <f>"ALTER TABLE "&amp;F3&amp;" ADD PRIMARY KEY CLUSTERED ("</f>
        <v>ALTER TABLE M_OperManualCheckMap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@value=N'作业手顺校验图' , @level0type=N'SCHEMA',@level0name=N'dbo', @level1type=N'TABLE',@level1name=N'M_OperManualCheckMap';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v>1</v>
      </c>
      <c r="C6" s="9" t="s">
        <v>449</v>
      </c>
      <c r="D6" s="9" t="s">
        <v>166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Mes_id BIGINT NOT NULL ,</v>
      </c>
      <c r="P6" s="5" t="str">
        <f>IF(F6&lt;&gt;"",D6&amp;" ASC "&amp;IF(F8&lt;&gt;"",",",")"),"")</f>
        <v>Mes_id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@value=N'MES图号ID' , @level0type=N'SCHEMA',@level0name=N'dbo', @level1type=N'TABLE',@level1name=N'M_OperManualCheckMap', @level2type=N'COLUMN',@level2name=N'Mes_id';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8" si="0">IF(D7="","",D7&amp;" "&amp;IF(E7="decimal","decimal(18,0) IDENTITY(1,1)",E7)&amp;" "&amp;IF(G7="√","NOT NULL","")&amp;" "&amp;IF(C9&lt;&gt;"",",",");"))</f>
        <v>Manual_id BIGINT NOT NULL ,</v>
      </c>
      <c r="R7" s="13"/>
      <c r="U7" s="6" t="str">
        <f t="shared" ref="U7:U18" si="1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@level1type=N'TABLE',@level1name=N'M_OperManualCheckMap', @level2type=N'COLUMN',@level2name=N'Manual_id';</v>
      </c>
    </row>
    <row r="8" spans="2:21">
      <c r="B8" s="8">
        <f>ROW()-5</f>
        <v>3</v>
      </c>
      <c r="C8" s="9" t="s">
        <v>162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>IF(F8&lt;&gt;"",D8&amp;" ASC "&amp;IF(F9&lt;&gt;"",",",")"),"")</f>
        <v>Step_seq ASC )</v>
      </c>
      <c r="R8" s="13" t="str">
        <f t="shared" ref="R8:R18" si="2">IF(H8="","","ALTER TABLE ["&amp;$F$3&amp;"] ADD CONSTRAINT [DF_"&amp;$F$3&amp;"_"&amp;D8&amp;"] DEFAULT "&amp;H8&amp;" FOR ["&amp;D8&amp;"];")</f>
        <v/>
      </c>
      <c r="U8" s="6" t="str">
        <f t="shared" si="1"/>
        <v>EXEC sys.sp_addextendedproperty @name=N'MS_Description', @value=N'作业步骤序号' , @level0type=N'SCHEMA',@level0name=N'dbo', @level1type=N'TABLE',@level1name=N'M_OperManualCheckMap', @level2type=N'COLUMN',@level2name=N'Step_seq';</v>
      </c>
    </row>
    <row r="9" spans="2:21">
      <c r="B9" s="16">
        <v>3</v>
      </c>
      <c r="C9" s="17" t="s">
        <v>450</v>
      </c>
      <c r="D9" s="17" t="s">
        <v>451</v>
      </c>
      <c r="E9" s="17" t="s">
        <v>89</v>
      </c>
      <c r="F9" s="16"/>
      <c r="G9" s="16"/>
      <c r="H9" s="16"/>
      <c r="I9" s="17"/>
      <c r="K9" s="4" t="str">
        <f t="shared" si="0"/>
        <v>Matter_code_traceability VARCHAR(50)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1"/>
        <v>EXEC sys.sp_addextendedproperty @name=N'MS_Description', @value=N'物料代码追溯' , @level0type=N'SCHEMA',@level0name=N'dbo', @level1type=N'TABLE',@level1name=N'M_OperManualCheckMap', @level2type=N'COLUMN',@level2name=N'Matter_code_traceability';</v>
      </c>
    </row>
    <row r="10" spans="2:21">
      <c r="B10" s="16">
        <v>4</v>
      </c>
      <c r="C10" s="17" t="s">
        <v>452</v>
      </c>
      <c r="D10" s="17" t="s">
        <v>453</v>
      </c>
      <c r="E10" s="17" t="s">
        <v>83</v>
      </c>
      <c r="F10" s="16"/>
      <c r="G10" s="16"/>
      <c r="H10" s="16"/>
      <c r="I10" s="17"/>
      <c r="K10" s="4" t="str">
        <f t="shared" si="0"/>
        <v>Position_no BIGINT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1"/>
        <v>EXEC sys.sp_addextendedproperty @name=N'MS_Description', @value=N'位置号码' , @level0type=N'SCHEMA',@level0name=N'dbo', @level1type=N'TABLE',@level1name=N'M_OperManualCheckMap', @level2type=N'COLUMN',@level2name=N'Position_no';</v>
      </c>
    </row>
    <row r="11" spans="2:21">
      <c r="B11" s="16">
        <v>5</v>
      </c>
      <c r="C11" s="17" t="s">
        <v>454</v>
      </c>
      <c r="D11" s="17" t="s">
        <v>455</v>
      </c>
      <c r="E11" s="17" t="s">
        <v>388</v>
      </c>
      <c r="F11" s="16"/>
      <c r="G11" s="16"/>
      <c r="H11" s="16"/>
      <c r="I11" s="17"/>
      <c r="K11" s="4" t="str">
        <f t="shared" si="0"/>
        <v>Bar_code_read bit  ,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1"/>
        <v>EXEC sys.sp_addextendedproperty @name=N'MS_Description', @value=N'条码读取规格' , @level0type=N'SCHEMA',@level0name=N'dbo', @level1type=N'TABLE',@level1name=N'M_OperManualCheckMap', @level2type=N'COLUMN',@level2name=N'Bar_code_read';</v>
      </c>
    </row>
    <row r="12" spans="2:21">
      <c r="B12" s="16">
        <v>6</v>
      </c>
      <c r="C12" s="17" t="s">
        <v>456</v>
      </c>
      <c r="D12" s="17" t="s">
        <v>457</v>
      </c>
      <c r="E12" s="17" t="s">
        <v>83</v>
      </c>
      <c r="F12" s="16"/>
      <c r="G12" s="16"/>
      <c r="H12" s="16"/>
      <c r="I12" s="17"/>
      <c r="K12" s="4" t="str">
        <f t="shared" si="0"/>
        <v>Start_no BIGINT  ,</v>
      </c>
      <c r="P12" s="5" t="str">
        <f>IF(F12&lt;&gt;"",D12&amp;" ASC "&amp;IF(F13&lt;&gt;"",",",")"),"")</f>
        <v/>
      </c>
      <c r="R12" s="13" t="str">
        <f t="shared" si="2"/>
        <v/>
      </c>
      <c r="U12" s="6" t="str">
        <f t="shared" si="1"/>
        <v>EXEC sys.sp_addextendedproperty @name=N'MS_Description', @value=N'开始号' , @level0type=N'SCHEMA',@level0name=N'dbo', @level1type=N'TABLE',@level1name=N'M_OperManualCheckMap', @level2type=N'COLUMN',@level2name=N'Start_no';</v>
      </c>
    </row>
    <row r="13" ht="17.1" customHeight="1" spans="2:21">
      <c r="B13" s="16">
        <v>7</v>
      </c>
      <c r="C13" s="17" t="s">
        <v>458</v>
      </c>
      <c r="D13" s="17" t="s">
        <v>459</v>
      </c>
      <c r="E13" s="17" t="s">
        <v>83</v>
      </c>
      <c r="F13" s="16"/>
      <c r="G13" s="16"/>
      <c r="H13" s="16"/>
      <c r="I13" s="17"/>
      <c r="K13" s="4" t="str">
        <f t="shared" si="0"/>
        <v>Length BIGINT  ,</v>
      </c>
      <c r="P13" s="5" t="str">
        <f>IF(F13&lt;&gt;"",D13&amp;" ASC "&amp;IF(#REF!&lt;&gt;"",",",")"),"")</f>
        <v/>
      </c>
      <c r="R13" s="13" t="str">
        <f t="shared" si="2"/>
        <v/>
      </c>
      <c r="U13" s="6" t="str">
        <f t="shared" si="1"/>
        <v>EXEC sys.sp_addextendedproperty @name=N'MS_Description', @value=N'长度' , @level0type=N'SCHEMA',@level0name=N'dbo', @level1type=N'TABLE',@level1name=N'M_OperManualCheckMap', @level2type=N'COLUMN',@level2name=N'Length';</v>
      </c>
    </row>
    <row r="14" spans="2:21">
      <c r="B14" s="16">
        <f>ROW()-5</f>
        <v>9</v>
      </c>
      <c r="C14" s="9" t="s">
        <v>460</v>
      </c>
      <c r="D14" s="9" t="s">
        <v>461</v>
      </c>
      <c r="E14" s="9" t="s">
        <v>388</v>
      </c>
      <c r="F14" s="16"/>
      <c r="G14" s="16" t="s">
        <v>192</v>
      </c>
      <c r="H14" s="16"/>
      <c r="I14" s="17"/>
      <c r="K14" s="4" t="str">
        <f t="shared" si="0"/>
        <v>Check_map_no bit NOT NULL ,</v>
      </c>
      <c r="P14" s="5" t="str">
        <f>IF(F14&lt;&gt;"",D14&amp;" ASC "&amp;IF(F15&lt;&gt;"",",",")"),"")</f>
        <v/>
      </c>
      <c r="R14" s="13" t="str">
        <f t="shared" si="2"/>
        <v/>
      </c>
      <c r="U14" s="6" t="str">
        <f t="shared" si="1"/>
        <v>EXEC sys.sp_addextendedproperty @name=N'MS_Description', @value=N'校验图号' , @level0type=N'SCHEMA',@level0name=N'dbo', @level1type=N'TABLE',@level1name=N'M_OperManualCheckMap', @level2type=N'COLUMN',@level2name=N'Check_map_no';</v>
      </c>
    </row>
    <row r="15" customFormat="1" spans="2:21">
      <c r="B15" s="16">
        <v>9</v>
      </c>
      <c r="C15" s="9" t="s">
        <v>462</v>
      </c>
      <c r="D15" s="9" t="s">
        <v>463</v>
      </c>
      <c r="E15" s="9" t="s">
        <v>89</v>
      </c>
      <c r="F15" s="16"/>
      <c r="G15" s="16"/>
      <c r="H15" s="16"/>
      <c r="I15" s="17"/>
      <c r="K15" s="4" t="str">
        <f t="shared" si="0"/>
        <v>Img_type VARCHAR(50)  ,</v>
      </c>
      <c r="P15" s="5" t="str">
        <f>IF(F15&lt;&gt;"",D15&amp;" ASC "&amp;IF(F16&lt;&gt;"",",",")"),"")</f>
        <v/>
      </c>
      <c r="R15" s="13" t="str">
        <f t="shared" si="2"/>
        <v/>
      </c>
      <c r="U15" s="6" t="str">
        <f t="shared" si="1"/>
        <v>EXEC sys.sp_addextendedproperty @name=N'MS_Description', @value=N'图号种类' , @level0type=N'SCHEMA',@level0name=N'dbo', @level1type=N'TABLE',@level1name=N'M_OperManualCheckMap', @level2type=N'COLUMN',@level2name=N'Img_type';</v>
      </c>
    </row>
    <row r="16" customFormat="1" spans="2:21">
      <c r="B16" s="16">
        <v>10</v>
      </c>
      <c r="C16" s="9" t="s">
        <v>464</v>
      </c>
      <c r="D16" s="9" t="s">
        <v>465</v>
      </c>
      <c r="E16" s="9" t="s">
        <v>89</v>
      </c>
      <c r="F16" s="16"/>
      <c r="G16" s="16"/>
      <c r="H16" s="16"/>
      <c r="I16" s="17"/>
      <c r="K16" s="4" t="str">
        <f t="shared" si="0"/>
        <v>Code VARCHAR(50)  ,</v>
      </c>
      <c r="P16" s="5" t="str">
        <f>IF(F16&lt;&gt;"",D16&amp;" ASC "&amp;IF(F17&lt;&gt;"",",",")"),"")</f>
        <v/>
      </c>
      <c r="R16" s="13" t="str">
        <f t="shared" si="2"/>
        <v/>
      </c>
      <c r="U16" s="6" t="str">
        <f t="shared" si="1"/>
        <v>EXEC sys.sp_addextendedproperty @name=N'MS_Description', @value=N'代码' , @level0type=N'SCHEMA',@level0name=N'dbo', @level1type=N'TABLE',@level1name=N'M_OperManualCheckMap', @level2type=N'COLUMN',@level2name=N'Code';</v>
      </c>
    </row>
    <row r="17" s="1" customFormat="1" spans="2:21">
      <c r="B17" s="14">
        <f>ROW()-5</f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Inst_dat DATETIME  );</v>
      </c>
      <c r="P17" s="5" t="str">
        <f>IF(F17&lt;&gt;"",D17&amp;" ASC "&amp;IF(F18&lt;&gt;"",",",")"),"")</f>
        <v/>
      </c>
      <c r="R17" s="13" t="str">
        <f t="shared" si="2"/>
        <v/>
      </c>
      <c r="U17" s="6" t="str">
        <f t="shared" si="1"/>
        <v>EXEC sys.sp_addextendedproperty @name=N'MS_Description', @value=N'登录日时' , @level0type=N'SCHEMA',@level0name=N'dbo', @level1type=N'TABLE',@level1name=N'M_OperManualCheckMap', @level2type=N'COLUMN',@level2name=N'Inst_dat';</v>
      </c>
    </row>
    <row r="18" s="1" customFormat="1" spans="2:21">
      <c r="B18" s="14">
        <f>ROW()-5</f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0"/>
        <v>Upd_dat DATETIME  );</v>
      </c>
      <c r="P18" s="5" t="str">
        <f>IF(F18&lt;&gt;"",D18&amp;" ASC "&amp;IF(F19&lt;&gt;"",",",")"),"")</f>
        <v/>
      </c>
      <c r="R18" s="13" t="str">
        <f t="shared" si="2"/>
        <v/>
      </c>
      <c r="U18" s="6" t="str">
        <f t="shared" si="1"/>
        <v>EXEC sys.sp_addextendedproperty @name=N'MS_Description', @value=N'更新日时' , @level0type=N'SCHEMA',@level0name=N'dbo', @level1type=N'TABLE',@level1name=N'M_OperManualCheckMap',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="2" customFormat="1" spans="2:21">
      <c r="B24" s="12"/>
      <c r="D24" s="3"/>
      <c r="E24" s="3"/>
      <c r="I24" s="3"/>
      <c r="J24" s="3"/>
      <c r="K24" s="4"/>
      <c r="L24" s="3"/>
      <c r="M24" s="3"/>
      <c r="N24" s="3"/>
      <c r="O24" s="3"/>
      <c r="P24" s="5"/>
      <c r="Q24" s="3"/>
      <c r="R24" s="3"/>
      <c r="S24" s="3"/>
      <c r="T24" s="3"/>
      <c r="U24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1"/>
  <sheetViews>
    <sheetView showGridLines="0" zoomScale="85" zoomScaleNormal="85" workbookViewId="0">
      <selection activeCell="D15" sqref="D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[M_JobAssignment ];</v>
      </c>
    </row>
    <row r="3" spans="2:16">
      <c r="B3" s="8" t="s">
        <v>466</v>
      </c>
      <c r="C3" s="8"/>
      <c r="D3" s="8"/>
      <c r="E3" s="8"/>
      <c r="F3" s="8" t="s">
        <v>467</v>
      </c>
      <c r="G3" s="8"/>
      <c r="H3" s="8"/>
      <c r="I3" s="8"/>
      <c r="K3" s="4" t="str">
        <f>"CREATE TABLE "&amp;F3&amp;" ("</f>
        <v>CREATE TABLE M_JobAssignment  (</v>
      </c>
      <c r="P3" s="5" t="str">
        <f>"ALTER TABLE "&amp;F3&amp;" ADD PRIMARY KEY CLUSTERED ("</f>
        <v>ALTER TABLE M_JobAssignment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@value=N'作业步骤分配表' , @level0type=N'SCHEMA',@level0name=N'dbo', @level1type=N'TABLE',@level1name=N'M_JobAssignment 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167</v>
      </c>
      <c r="D6" s="9" t="s">
        <v>168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Job_signment_id  BIGINT NOT NULL ,</v>
      </c>
      <c r="P6" s="5" t="str">
        <f>IF(F6&lt;&gt;"",D6&amp;" ASC "&amp;IF(F8&lt;&gt;"",",",")"),"")</f>
        <v>Job_signment_id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@value=N'作业手顺分配ID' , @level0type=N'SCHEMA',@level0name=N'dbo', @level1type=N'TABLE',@level1name=N'M_JobAssignment ', @level2type=N'COLUMN',@level2name=N'Job_signment_id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5" si="0">IF(D7="","",D7&amp;" "&amp;IF(E7="decimal","decimal(18,0) IDENTITY(1,1)",E7)&amp;" "&amp;IF(G7="√","NOT NULL","")&amp;" "&amp;IF(C9&lt;&gt;"",",",");"))</f>
        <v>Manual_id BIGINT NOT NULL ,</v>
      </c>
      <c r="P7" s="5" t="str">
        <f t="shared" ref="P7:P15" si="1">IF(F7&lt;&gt;"",D7&amp;" ASC "&amp;IF(F9&lt;&gt;"",",",")"),"")</f>
        <v>Manual_id ASC )</v>
      </c>
      <c r="R7" s="13"/>
      <c r="U7" s="6" t="str">
        <f t="shared" ref="U7:U15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@level1type=N'TABLE',@level1name=N'M_JobAssignment ', @level2type=N'COLUMN',@level2name=N'Manual_id';</v>
      </c>
    </row>
    <row r="8" spans="2:21">
      <c r="B8" s="8">
        <f>ROW()-5</f>
        <v>3</v>
      </c>
      <c r="C8" s="9" t="s">
        <v>468</v>
      </c>
      <c r="D8" s="9" t="s">
        <v>88</v>
      </c>
      <c r="E8" s="9" t="s">
        <v>128</v>
      </c>
      <c r="F8" s="8"/>
      <c r="G8" s="8" t="s">
        <v>192</v>
      </c>
      <c r="H8" s="8"/>
      <c r="I8" s="9"/>
      <c r="K8" s="4" t="str">
        <f t="shared" si="0"/>
        <v>Product_code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2"/>
        <v>EXEC sys.sp_addextendedproperty @name=N'MS_Description', @value=N'产品代码' , @level0type=N'SCHEMA',@level0name=N'dbo', @level1type=N'TABLE',@level1name=N'M_JobAssignment ', @level2type=N'COLUMN',@level2name=N'Product_code';</v>
      </c>
    </row>
    <row r="9" spans="2:21">
      <c r="B9" s="16">
        <v>3</v>
      </c>
      <c r="C9" s="17" t="s">
        <v>469</v>
      </c>
      <c r="D9" s="17" t="s">
        <v>470</v>
      </c>
      <c r="E9" s="17" t="s">
        <v>83</v>
      </c>
      <c r="F9" s="16"/>
      <c r="G9" s="16" t="s">
        <v>192</v>
      </c>
      <c r="H9" s="16"/>
      <c r="I9" s="17"/>
      <c r="K9" s="4" t="str">
        <f t="shared" si="0"/>
        <v>Job_start_step BIGINT NOT NULL ,</v>
      </c>
      <c r="P9" s="5" t="str">
        <f t="shared" si="1"/>
        <v/>
      </c>
      <c r="R9" s="13"/>
      <c r="U9" s="6" t="str">
        <f t="shared" si="2"/>
        <v>EXEC sys.sp_addextendedproperty @name=N'MS_Description', @value=N'开始工步' , @level0type=N'SCHEMA',@level0name=N'dbo', @level1type=N'TABLE',@level1name=N'M_JobAssignment ', @level2type=N'COLUMN',@level2name=N'Job_start_step';</v>
      </c>
    </row>
    <row r="10" spans="2:21">
      <c r="B10" s="16">
        <v>4</v>
      </c>
      <c r="C10" s="17" t="s">
        <v>471</v>
      </c>
      <c r="D10" s="17" t="s">
        <v>472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Job_end_step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@value=N'结束工步' , @level0type=N'SCHEMA',@level0name=N'dbo', @level1type=N'TABLE',@level1name=N'M_JobAssignment ', @level2type=N'COLUMN',@level2name=N'Job_end_step';</v>
      </c>
    </row>
    <row r="11" spans="2:21">
      <c r="B11" s="16">
        <v>5</v>
      </c>
      <c r="C11" s="17" t="s">
        <v>473</v>
      </c>
      <c r="D11" s="17" t="s">
        <v>474</v>
      </c>
      <c r="E11" s="17" t="s">
        <v>475</v>
      </c>
      <c r="F11" s="16"/>
      <c r="G11" s="16"/>
      <c r="H11" s="16"/>
      <c r="I11" s="17"/>
      <c r="K11" s="4" t="str">
        <f t="shared" si="0"/>
        <v>Job_all_step BIT  ,</v>
      </c>
      <c r="P11" s="5" t="str">
        <f t="shared" si="1"/>
        <v/>
      </c>
      <c r="R11" s="13"/>
      <c r="U11" s="6" t="str">
        <f t="shared" si="2"/>
        <v>EXEC sys.sp_addextendedproperty @name=N'MS_Description', @value=N'所有步骤' , @level0type=N'SCHEMA',@level0name=N'dbo', @level1type=N'TABLE',@level1name=N'M_JobAssignment ', @level2type=N'COLUMN',@level2name=N'Job_all_step';</v>
      </c>
    </row>
    <row r="12" ht="17.1" customHeight="1" spans="2:21">
      <c r="B12" s="16">
        <v>6</v>
      </c>
      <c r="C12" s="17" t="s">
        <v>476</v>
      </c>
      <c r="D12" s="17" t="s">
        <v>477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Job_gmt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@value=N'标准时间' , @level0type=N'SCHEMA',@level0name=N'dbo', @level1type=N'TABLE',@level1name=N'M_JobAssignment ', @level2type=N'COLUMN',@level2name=N'Job_gmt';</v>
      </c>
    </row>
    <row r="13" customFormat="1" ht="17.1" customHeight="1" spans="2:21">
      <c r="B13" s="16">
        <v>7</v>
      </c>
      <c r="C13" s="17" t="s">
        <v>14</v>
      </c>
      <c r="D13" s="17" t="s">
        <v>478</v>
      </c>
      <c r="E13" s="17" t="s">
        <v>89</v>
      </c>
      <c r="F13" s="16"/>
      <c r="G13" s="16"/>
      <c r="H13" s="16"/>
      <c r="I13" s="17"/>
      <c r="K13" s="4" t="str">
        <f t="shared" si="0"/>
        <v>Remarks VARCHAR(50)  ,</v>
      </c>
      <c r="P13" s="5" t="str">
        <f t="shared" si="1"/>
        <v/>
      </c>
      <c r="R13" s="13"/>
      <c r="U13" s="6" t="str">
        <f t="shared" si="2"/>
        <v>EXEC sys.sp_addextendedproperty @name=N'MS_Description', @value=N'备注' , @level0type=N'SCHEMA',@level0name=N'dbo', @level1type=N'TABLE',@level1name=N'M_JobAssignment ', @level2type=N'COLUMN',@level2name=N'Remarks';</v>
      </c>
    </row>
    <row r="14" s="1" customFormat="1" spans="2:21">
      <c r="B14" s="14">
        <f>ROW()-5</f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);</v>
      </c>
      <c r="P14" s="5" t="str">
        <f t="shared" si="1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 t="shared" si="2"/>
        <v>EXEC sys.sp_addextendedproperty @name=N'MS_Description', @value=N'登录日时' , @level0type=N'SCHEMA',@level0name=N'dbo', @level1type=N'TABLE',@level1name=N'M_JobAssignment ', @level2type=N'COLUMN',@level2name=N'Inst_dat';</v>
      </c>
    </row>
    <row r="15" s="1" customFormat="1" spans="2:21">
      <c r="B15" s="14">
        <f>ROW()-5</f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1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 t="shared" si="2"/>
        <v>EXEC sys.sp_addextendedproperty @name=N'MS_Description', @value=N'更新日时' , @level0type=N'SCHEMA',@level0name=N'dbo', @level1type=N'TABLE',@level1name=N'M_JobAssignment 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[M_JobLogicSetting];</v>
      </c>
    </row>
    <row r="3" spans="2:16">
      <c r="B3" s="8" t="s">
        <v>479</v>
      </c>
      <c r="C3" s="8"/>
      <c r="D3" s="8"/>
      <c r="E3" s="8"/>
      <c r="F3" s="8" t="s">
        <v>60</v>
      </c>
      <c r="G3" s="8"/>
      <c r="H3" s="8"/>
      <c r="I3" s="8"/>
      <c r="K3" s="4" t="str">
        <f>"CREATE TABLE "&amp;F3&amp;" ("</f>
        <v>CREATE TABLE M_JobLogicSetting (</v>
      </c>
      <c r="P3" s="5" t="str">
        <f>"ALTER TABLE "&amp;F3&amp;" ADD PRIMARY KEY CLUSTERED ("</f>
        <v>ALTER TABLE M_JobLogicSetting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@value=N'作业步骤逻辑处理表' , @level0type=N'SCHEMA',@level0name=N'dbo', @level1type=N'TABLE',@level1name=N'M_JobLogicSetting';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170</v>
      </c>
      <c r="D6" s="9" t="s">
        <v>171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"&amp;IF(C9&lt;&gt;"",",",");"))</f>
        <v>Logic_id  BIGINT NOT NULL ,</v>
      </c>
      <c r="P6" s="5" t="str">
        <f>IF(F6&lt;&gt;"",D6&amp;" ASC "&amp;IF(F9&lt;&gt;"",",",")"),"")</f>
        <v>Logic_id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@value=N'作业手顺逻辑处理ID' , @level0type=N'SCHEMA',@level0name=N'dbo', @level1type=N'TABLE',@level1name=N'M_JobLogicSetting', @level2type=N'COLUMN',@level2name=N'Logic_id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"&amp;IF(C10&lt;&gt;"",",",");"))</f>
        <v>Manual_id BIGINT NOT NULL ,</v>
      </c>
      <c r="P7" s="5" t="str">
        <f t="shared" ref="P7:P16" si="1">IF(F7&lt;&gt;"",D7&amp;" ASC "&amp;IF(F10&lt;&gt;"",",",")"),"")</f>
        <v>Manual_id ASC )</v>
      </c>
      <c r="R7" s="13"/>
      <c r="U7" s="6" t="str">
        <f t="shared" ref="U7:U17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@level1type=N'TABLE',@level1name=N'M_JobLogicSetting', @level2type=N'COLUMN',@level2name=N'Manual_id';</v>
      </c>
    </row>
    <row r="8" spans="2:21">
      <c r="B8" s="8">
        <v>3</v>
      </c>
      <c r="C8" s="9" t="s">
        <v>480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 t="shared" si="1"/>
        <v>Step_seq ASC )</v>
      </c>
      <c r="R8" s="13"/>
      <c r="U8" s="6" t="str">
        <f t="shared" si="2"/>
        <v>EXEC sys.sp_addextendedproperty @name=N'MS_Description', @value=N'作业步骤步号' , @level0type=N'SCHEMA',@level0name=N'dbo', @level1type=N'TABLE',@level1name=N'M_JobLogicSetting', @level2type=N'COLUMN',@level2name=N'Step_seq';</v>
      </c>
    </row>
    <row r="9" spans="2:21">
      <c r="B9" s="8">
        <f>ROW()-5</f>
        <v>4</v>
      </c>
      <c r="C9" s="9" t="s">
        <v>481</v>
      </c>
      <c r="D9" s="9" t="s">
        <v>482</v>
      </c>
      <c r="E9" s="9" t="s">
        <v>89</v>
      </c>
      <c r="F9" s="8"/>
      <c r="G9" s="8" t="s">
        <v>192</v>
      </c>
      <c r="H9" s="8"/>
      <c r="I9" s="9"/>
      <c r="K9" s="4" t="str">
        <f t="shared" si="0"/>
        <v>Logic_character VARCHAR(50) NOT NULL ,</v>
      </c>
      <c r="P9" s="5" t="str">
        <f t="shared" si="1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2"/>
        <v>EXEC sys.sp_addextendedproperty @name=N'MS_Description', @value=N'逻辑符(AND,OR)' , @level0type=N'SCHEMA',@level0name=N'dbo', @level1type=N'TABLE',@level1name=N'M_JobLogicSetting', @level2type=N'COLUMN',@level2name=N'Logic_character';</v>
      </c>
    </row>
    <row r="10" spans="2:21">
      <c r="B10" s="16">
        <v>5</v>
      </c>
      <c r="C10" s="17" t="s">
        <v>483</v>
      </c>
      <c r="D10" s="17" t="s">
        <v>484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Type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@value=N'作业种类' , @level0type=N'SCHEMA',@level0name=N'dbo', @level1type=N'TABLE',@level1name=N'M_JobLogicSetting', @level2type=N'COLUMN',@level2name=N'Type';</v>
      </c>
    </row>
    <row r="11" spans="2:21">
      <c r="B11" s="16">
        <v>6</v>
      </c>
      <c r="C11" s="17" t="s">
        <v>485</v>
      </c>
      <c r="D11" s="17" t="s">
        <v>486</v>
      </c>
      <c r="E11" s="17" t="s">
        <v>83</v>
      </c>
      <c r="F11" s="16"/>
      <c r="G11" s="16" t="s">
        <v>192</v>
      </c>
      <c r="H11" s="16"/>
      <c r="I11" s="17"/>
      <c r="K11" s="4" t="str">
        <f t="shared" si="0"/>
        <v>Process_obj BIGINT NOT NULL ,</v>
      </c>
      <c r="P11" s="5" t="str">
        <f t="shared" si="1"/>
        <v/>
      </c>
      <c r="R11" s="13"/>
      <c r="U11" s="6" t="str">
        <f t="shared" si="2"/>
        <v>EXEC sys.sp_addextendedproperty @name=N'MS_Description', @value=N'处理对象' , @level0type=N'SCHEMA',@level0name=N'dbo', @level1type=N'TABLE',@level1name=N'M_JobLogicSetting', @level2type=N'COLUMN',@level2name=N'Process_obj';</v>
      </c>
    </row>
    <row r="12" spans="2:21">
      <c r="B12" s="16">
        <v>7</v>
      </c>
      <c r="C12" s="17" t="s">
        <v>487</v>
      </c>
      <c r="D12" s="17" t="s">
        <v>488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Judge_sign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@value=N'判断符' , @level0type=N'SCHEMA',@level0name=N'dbo', @level1type=N'TABLE',@level1name=N'M_JobLogicSetting', @level2type=N'COLUMN',@level2name=N'Judge_sign';</v>
      </c>
    </row>
    <row r="13" spans="2:21">
      <c r="B13" s="16">
        <v>8</v>
      </c>
      <c r="C13" s="17" t="s">
        <v>489</v>
      </c>
      <c r="D13" s="17" t="s">
        <v>490</v>
      </c>
      <c r="E13" s="17" t="s">
        <v>89</v>
      </c>
      <c r="F13" s="16"/>
      <c r="G13" s="16" t="s">
        <v>192</v>
      </c>
      <c r="H13" s="16"/>
      <c r="I13" s="17"/>
      <c r="K13" s="4" t="str">
        <f t="shared" si="0"/>
        <v>Judge_value VARCHAR(50) NOT NULL ,</v>
      </c>
      <c r="P13" s="5" t="str">
        <f t="shared" si="1"/>
        <v/>
      </c>
      <c r="R13" s="13"/>
      <c r="U13" s="6" t="str">
        <f t="shared" si="2"/>
        <v>EXEC sys.sp_addextendedproperty @name=N'MS_Description', @value=N'判断值' , @level0type=N'SCHEMA',@level0name=N'dbo', @level1type=N'TABLE',@level1name=N'M_JobLogicSetting', @level2type=N'COLUMN',@level2name=N'Judge_value';</v>
      </c>
    </row>
    <row r="14" ht="17.1" customHeight="1" spans="2:21">
      <c r="B14" s="16">
        <v>9</v>
      </c>
      <c r="C14" s="17" t="s">
        <v>491</v>
      </c>
      <c r="D14" s="17" t="s">
        <v>492</v>
      </c>
      <c r="E14" s="17" t="s">
        <v>89</v>
      </c>
      <c r="F14" s="16"/>
      <c r="G14" s="16" t="s">
        <v>192</v>
      </c>
      <c r="H14" s="16"/>
      <c r="I14" s="17"/>
      <c r="K14" s="4" t="str">
        <f t="shared" si="0"/>
        <v>Process_order VARCHAR(50) NOT NULL ,</v>
      </c>
      <c r="P14" s="5" t="str">
        <f t="shared" si="1"/>
        <v/>
      </c>
      <c r="R14" s="13"/>
      <c r="U14" s="6" t="str">
        <f t="shared" si="2"/>
        <v>EXEC sys.sp_addextendedproperty @name=N'MS_Description', @value=N'处理顺序' , @level0type=N'SCHEMA',@level0name=N'dbo', @level1type=N'TABLE',@level1name=N'M_JobLogicSetting', @level2type=N'COLUMN',@level2name=N'Process_order';</v>
      </c>
    </row>
    <row r="15" customFormat="1" ht="17.1" customHeight="1" spans="2:21">
      <c r="B15" s="16">
        <v>10</v>
      </c>
      <c r="C15" s="17" t="s">
        <v>14</v>
      </c>
      <c r="D15" s="17" t="s">
        <v>478</v>
      </c>
      <c r="E15" s="17" t="s">
        <v>89</v>
      </c>
      <c r="F15" s="16"/>
      <c r="G15" s="16"/>
      <c r="H15" s="16"/>
      <c r="I15" s="17"/>
      <c r="K15" s="4" t="str">
        <f t="shared" si="0"/>
        <v>Remarks VARCHAR(50)  );</v>
      </c>
      <c r="P15" s="5" t="str">
        <f t="shared" si="1"/>
        <v/>
      </c>
      <c r="R15" s="13"/>
      <c r="U15" s="6" t="str">
        <f t="shared" si="2"/>
        <v>EXEC sys.sp_addextendedproperty @name=N'MS_Description', @value=N'备注' , @level0type=N'SCHEMA',@level0name=N'dbo', @level1type=N'TABLE',@level1name=N'M_JobLogicSetting', @level2type=N'COLUMN',@level2name=N'Remarks';</v>
      </c>
    </row>
    <row r="16" s="1" customFormat="1" spans="2:21">
      <c r="B16" s="14">
        <f>ROW()-5</f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);</v>
      </c>
      <c r="P16" s="5" t="str">
        <f t="shared" si="1"/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 t="shared" si="2"/>
        <v>EXEC sys.sp_addextendedproperty @name=N'MS_Description', @value=N'登录日时' , @level0type=N'SCHEMA',@level0name=N'dbo', @level1type=N'TABLE',@level1name=N'M_JobLogicSetting',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 t="shared" si="2"/>
        <v>EXEC sys.sp_addextendedproperty @name=N'MS_Description', @value=N'更新日时' , @level0type=N'SCHEMA',@level0name=N'dbo', @level1type=N'TABLE',@level1name=N'M_JobLogicSetting',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D13" sqref="D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493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[M_Operator];</v>
      </c>
    </row>
    <row r="3" spans="2:16">
      <c r="B3" s="8" t="s">
        <v>67</v>
      </c>
      <c r="C3" s="8"/>
      <c r="D3" s="8"/>
      <c r="E3" s="8"/>
      <c r="F3" s="8" t="s">
        <v>68</v>
      </c>
      <c r="G3" s="8"/>
      <c r="H3" s="8"/>
      <c r="I3" s="8"/>
      <c r="K3" s="4" t="str">
        <f>"CREATE TABLE "&amp;F3&amp;" ("</f>
        <v>CREATE TABLE M_Operator (</v>
      </c>
      <c r="P3" s="5" t="str">
        <f>"ALTER TABLE "&amp;F3&amp;" ADD PRIMARY KEY CLUSTERED ("</f>
        <v>ALTER TABLE M_Operator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@value=N'作业员信息' , @level0type=N'SCHEMA',@level0name=N'dbo', @level1type=N'TABLE',@level1name=N'M_Operator';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494</v>
      </c>
      <c r="D6" s="9" t="s">
        <v>495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Oper_id BIGINT NOT NULL ,</v>
      </c>
      <c r="P6" s="5" t="str">
        <f>IF(F6&lt;&gt;"",D6&amp;" ASC "&amp;IF(F7&lt;&gt;"",",",")"),"")</f>
        <v>Oper_id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@value=N'作业员ID' , @level0type=N'SCHEMA',@level0name=N'dbo', @level1type=N'TABLE',@level1name=N'M_Operator', @level2type=N'COLUMN',@level2name=N'Oper_id';</v>
      </c>
    </row>
    <row r="7" spans="2:21">
      <c r="B7" s="8">
        <f t="shared" si="0"/>
        <v>2</v>
      </c>
      <c r="C7" s="9" t="s">
        <v>496</v>
      </c>
      <c r="D7" s="9" t="s">
        <v>497</v>
      </c>
      <c r="E7" s="9" t="s">
        <v>154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Oper_no VARCHAR(10)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@value=N'作业员编号' , @level0type=N'SCHEMA',@level0name=N'dbo', @level1type=N'TABLE',@level1name=N'M_Operator', @level2type=N'COLUMN',@level2name=N'Oper_no';</v>
      </c>
    </row>
    <row r="8" spans="2:21">
      <c r="B8" s="8">
        <f t="shared" si="0"/>
        <v>3</v>
      </c>
      <c r="C8" s="9" t="s">
        <v>498</v>
      </c>
      <c r="D8" s="9" t="s">
        <v>499</v>
      </c>
      <c r="E8" s="9" t="s">
        <v>89</v>
      </c>
      <c r="F8" s="8"/>
      <c r="G8" s="8" t="s">
        <v>192</v>
      </c>
      <c r="H8" s="8"/>
      <c r="I8" s="9"/>
      <c r="K8" s="4" t="str">
        <f t="shared" si="3"/>
        <v>Oper_name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@value=N'作业员姓名' , @level0type=N'SCHEMA',@level0name=N'dbo', @level1type=N'TABLE',@level1name=N'M_Operator', @level2type=N'COLUMN',@level2name=N'Oper_name';</v>
      </c>
    </row>
    <row r="9" spans="2:21">
      <c r="B9" s="16">
        <f t="shared" si="0"/>
        <v>4</v>
      </c>
      <c r="C9" s="17" t="s">
        <v>500</v>
      </c>
      <c r="D9" s="17" t="s">
        <v>497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Oper_no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@value=N'作业员密码' , @level0type=N'SCHEMA',@level0name=N'dbo', @level1type=N'TABLE',@level1name=N'M_Operator', @level2type=N'COLUMN',@level2name=N'Oper_no';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[M_Operator] ADD CONSTRAINT [DF_M_Operator_Using_flg]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@level1type=N'TABLE',@level1name=N'M_Operator',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478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@level1type=N'TABLE',@level1name=N'M_Operator',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202</v>
      </c>
      <c r="E12" s="15" t="s">
        <v>501</v>
      </c>
      <c r="F12" s="14"/>
      <c r="G12" s="14"/>
      <c r="H12" s="14"/>
      <c r="I12" s="15" t="s">
        <v>204</v>
      </c>
      <c r="K12" s="4" t="str">
        <f t="shared" si="3"/>
        <v>Inst_dat TIMESTAMP  ,</v>
      </c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@level1type=N'TABLE',@level1name=N'M_Operator',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206</v>
      </c>
      <c r="E13" s="15" t="s">
        <v>501</v>
      </c>
      <c r="F13" s="14"/>
      <c r="G13" s="14"/>
      <c r="H13" s="14"/>
      <c r="I13" s="15" t="s">
        <v>204</v>
      </c>
      <c r="K13" s="4" t="str">
        <f t="shared" si="3"/>
        <v>Upd_dat TIMESTAMP  );</v>
      </c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@level1type=N'TABLE',@level1name=N'M_Operator',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7"/>
  <sheetViews>
    <sheetView showGridLines="0" zoomScale="85" zoomScaleNormal="85" workbookViewId="0">
      <selection activeCell="G10" sqref="G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493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[M_Grade];</v>
      </c>
    </row>
    <row r="3" spans="2:16">
      <c r="B3" s="8" t="s">
        <v>61</v>
      </c>
      <c r="C3" s="8"/>
      <c r="D3" s="8"/>
      <c r="E3" s="8"/>
      <c r="F3" s="8" t="s">
        <v>62</v>
      </c>
      <c r="G3" s="8"/>
      <c r="H3" s="8"/>
      <c r="I3" s="8"/>
      <c r="K3" s="4" t="str">
        <f>"CREATE TABLE "&amp;F3&amp;" ("</f>
        <v>CREATE TABLE M_Grade (</v>
      </c>
      <c r="P3" s="5" t="str">
        <f>"ALTER TABLE "&amp;F3&amp;" ADD PRIMARY KEY CLUSTERED ("</f>
        <v>ALTER TABLE M_Grade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@value=N'等级信息' , @level0type=N'SCHEMA',@level0name=N'dbo', @level1type=N'TABLE',@level1name=N'M_Grade';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502</v>
      </c>
      <c r="D6" s="9" t="s">
        <v>503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Grade_Id BIGINT NOT NULL ,</v>
      </c>
      <c r="P6" s="5" t="str">
        <f>IF(F6&lt;&gt;"",D6&amp;" ASC "&amp;IF(F7&lt;&gt;"",",",")"),"")</f>
        <v>Grade_Id ASC )</v>
      </c>
      <c r="R6" s="13" t="str">
        <f t="shared" ref="R6:R11" si="2">IF(H6="","","ALTER TABLE ["&amp;$F$3&amp;"] ADD CONSTRAINT [DF_"&amp;$F$3&amp;"_"&amp;D6&amp;"] DEFAULT "&amp;H6&amp;" FOR ["&amp;D6&amp;"];")</f>
        <v/>
      </c>
      <c r="U6" s="6" t="str">
        <f t="shared" ref="U6:U11" si="3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@value=N'等级ID' , @level0type=N'SCHEMA',@level0name=N'dbo', @level1type=N'TABLE',@level1name=N'M_Grade', @level2type=N'COLUMN',@level2name=N'Grade_Id';</v>
      </c>
    </row>
    <row r="7" spans="2:21">
      <c r="B7" s="8">
        <f t="shared" si="0"/>
        <v>2</v>
      </c>
      <c r="C7" s="9" t="s">
        <v>504</v>
      </c>
      <c r="D7" s="9" t="s">
        <v>505</v>
      </c>
      <c r="E7" s="9" t="s">
        <v>89</v>
      </c>
      <c r="F7" s="8"/>
      <c r="G7" s="8" t="s">
        <v>192</v>
      </c>
      <c r="H7" s="8"/>
      <c r="I7" s="9"/>
      <c r="K7" s="4" t="str">
        <f t="shared" si="1"/>
        <v>Grade_Name VARCHAR(50) NOT NULL ,</v>
      </c>
      <c r="P7" s="5" t="str">
        <f>IF(F7&lt;&gt;"",D7&amp;" ASC "&amp;IF(#REF!&lt;&gt;"",",",")"),"")</f>
        <v/>
      </c>
      <c r="R7" s="13" t="str">
        <f t="shared" si="2"/>
        <v/>
      </c>
      <c r="U7" s="6" t="str">
        <f t="shared" si="3"/>
        <v>EXEC sys.sp_addextendedproperty @name=N'MS_Description', @value=N'等级名' , @level0type=N'SCHEMA',@level0name=N'dbo', @level1type=N'TABLE',@level1name=N'M_Grade', @level2type=N'COLUMN',@level2name=N'Grade_Name';</v>
      </c>
    </row>
    <row r="8" spans="2:21">
      <c r="B8" s="16">
        <f t="shared" si="0"/>
        <v>3</v>
      </c>
      <c r="C8" s="10" t="s">
        <v>197</v>
      </c>
      <c r="D8" s="10" t="s">
        <v>198</v>
      </c>
      <c r="E8" s="10" t="s">
        <v>199</v>
      </c>
      <c r="F8" s="11"/>
      <c r="G8" s="11" t="s">
        <v>192</v>
      </c>
      <c r="H8" s="11">
        <v>0</v>
      </c>
      <c r="I8" s="10" t="s">
        <v>200</v>
      </c>
      <c r="K8" s="4" t="str">
        <f t="shared" si="1"/>
        <v>Using_flg SMALLINT NOT NULL ,</v>
      </c>
      <c r="P8" s="5" t="str">
        <f>IF(F8&lt;&gt;"",D8&amp;" ASC "&amp;IF(#REF!&lt;&gt;"",",",")"),"")</f>
        <v/>
      </c>
      <c r="R8" s="13" t="str">
        <f t="shared" si="2"/>
        <v>ALTER TABLE [M_Grade] ADD CONSTRAINT [DF_M_Grade_Using_flg] DEFAULT 0 FOR [Using_flg];</v>
      </c>
      <c r="U8" s="6" t="str">
        <f t="shared" si="3"/>
        <v>EXEC sys.sp_addextendedproperty @name=N'MS_Description', @value=N'启用Flg' , @level0type=N'SCHEMA',@level0name=N'dbo', @level1type=N'TABLE',@level1name=N'M_Grade', @level2type=N'COLUMN',@level2name=N'Using_flg';</v>
      </c>
    </row>
    <row r="9" spans="2:21">
      <c r="B9" s="16">
        <f t="shared" si="0"/>
        <v>4</v>
      </c>
      <c r="C9" s="17" t="s">
        <v>14</v>
      </c>
      <c r="D9" s="17" t="s">
        <v>478</v>
      </c>
      <c r="E9" s="17" t="s">
        <v>237</v>
      </c>
      <c r="F9" s="16"/>
      <c r="G9" s="16"/>
      <c r="H9" s="16"/>
      <c r="I9" s="17"/>
      <c r="K9" s="4" t="str">
        <f t="shared" si="1"/>
        <v>Remarks VARCHAR(200)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3"/>
        <v>EXEC sys.sp_addextendedproperty @name=N'MS_Description', @value=N'备注' , @level0type=N'SCHEMA',@level0name=N'dbo', @level1type=N'TABLE',@level1name=N'M_Grade', @level2type=N'COLUMN',@level2name=N'Remarks';</v>
      </c>
    </row>
    <row r="10" s="1" customFormat="1" spans="2:21">
      <c r="B10" s="14">
        <f t="shared" si="0"/>
        <v>5</v>
      </c>
      <c r="C10" s="15" t="s">
        <v>201</v>
      </c>
      <c r="D10" s="15" t="s">
        <v>238</v>
      </c>
      <c r="E10" s="15" t="s">
        <v>501</v>
      </c>
      <c r="F10" s="14"/>
      <c r="G10" s="14"/>
      <c r="H10" s="14"/>
      <c r="I10" s="15" t="s">
        <v>204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@level1type=N'TABLE',@level1name=N'M_Grade',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239</v>
      </c>
      <c r="E11" s="15" t="s">
        <v>501</v>
      </c>
      <c r="F11" s="14"/>
      <c r="G11" s="14"/>
      <c r="H11" s="14"/>
      <c r="I11" s="15" t="s">
        <v>204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@level1type=N'TABLE',@level1name=N'M_Grade',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6" sqref="E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493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[M_Function];</v>
      </c>
    </row>
    <row r="3" spans="2:16">
      <c r="B3" s="8" t="s">
        <v>63</v>
      </c>
      <c r="C3" s="8"/>
      <c r="D3" s="8"/>
      <c r="E3" s="8"/>
      <c r="F3" s="8" t="s">
        <v>506</v>
      </c>
      <c r="G3" s="8"/>
      <c r="H3" s="8"/>
      <c r="I3" s="8"/>
      <c r="K3" s="4" t="str">
        <f>"CREATE TABLE "&amp;F3&amp;" ("</f>
        <v>CREATE TABLE M_Function (</v>
      </c>
      <c r="P3" s="5" t="str">
        <f>"ALTER TABLE "&amp;F3&amp;" ADD PRIMARY KEY CLUSTERED ("</f>
        <v>ALTER TABLE M_Function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@value=N'操作权限' , @level0type=N'SCHEMA',@level0name=N'dbo', @level1type=N'TABLE',@level1name=N'M_Function';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507</v>
      </c>
      <c r="D6" s="9" t="s">
        <v>508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Function_id BIGINT NOT NULL ,</v>
      </c>
      <c r="P6" s="5" t="str">
        <f>IF(F6&lt;&gt;"",D6&amp;" ASC "&amp;IF(F7&lt;&gt;"",",",")"),"")</f>
        <v>Function_id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@level1type=N'TABLE',@level1name=N'M_Function', @level2type=N'COLUMN',@level2name=N'Function_id';</v>
      </c>
    </row>
    <row r="7" spans="2:21">
      <c r="B7" s="8">
        <f t="shared" si="0"/>
        <v>2</v>
      </c>
      <c r="C7" s="9" t="s">
        <v>509</v>
      </c>
      <c r="D7" s="9" t="s">
        <v>465</v>
      </c>
      <c r="E7" s="9" t="s">
        <v>89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Code VARCHAR(50)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@value=N'功能代码' , @level0type=N'SCHEMA',@level0name=N'dbo', @level1type=N'TABLE',@level1name=N'M_Function', @level2type=N'COLUMN',@level2name=N'Code';</v>
      </c>
    </row>
    <row r="8" spans="2:21">
      <c r="B8" s="8">
        <f t="shared" si="0"/>
        <v>3</v>
      </c>
      <c r="C8" s="9" t="s">
        <v>510</v>
      </c>
      <c r="D8" s="9" t="s">
        <v>511</v>
      </c>
      <c r="E8" s="9" t="s">
        <v>89</v>
      </c>
      <c r="F8" s="8"/>
      <c r="G8" s="8" t="s">
        <v>192</v>
      </c>
      <c r="H8" s="8"/>
      <c r="I8" s="9"/>
      <c r="K8" s="4" t="str">
        <f t="shared" si="3"/>
        <v>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@value=N'功能名称' , @level0type=N'SCHEMA',@level0name=N'dbo', @level1type=N'TABLE',@level1name=N'M_Function', @level2type=N'COLUMN',@level2name=N'Name';</v>
      </c>
    </row>
    <row r="9" spans="2:21">
      <c r="B9" s="16">
        <f t="shared" si="0"/>
        <v>4</v>
      </c>
      <c r="C9" s="17" t="s">
        <v>512</v>
      </c>
      <c r="D9" s="17" t="s">
        <v>484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Type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@value=N'功能Type' , @level0type=N'SCHEMA',@level0name=N'dbo', @level1type=N'TABLE',@level1name=N'M_Function', @level2type=N'COLUMN',@level2name=N'Type';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[M_Function] ADD CONSTRAINT [DF_M_Function_Using_flg]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@level1type=N'TABLE',@level1name=N'M_Function',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478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@level1type=N'TABLE',@level1name=N'M_Function',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238</v>
      </c>
      <c r="E12" s="15" t="s">
        <v>501</v>
      </c>
      <c r="F12" s="14"/>
      <c r="G12" s="14"/>
      <c r="H12" s="14"/>
      <c r="I12" s="15" t="s">
        <v>204</v>
      </c>
      <c r="K12" s="4" t="str">
        <f t="shared" si="3"/>
        <v>inst_dat TIMESTAMP  ,</v>
      </c>
      <c r="M12" s="3"/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@level1type=N'TABLE',@level1name=N'M_Function',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239</v>
      </c>
      <c r="E13" s="15" t="s">
        <v>501</v>
      </c>
      <c r="F13" s="14"/>
      <c r="G13" s="14"/>
      <c r="H13" s="14"/>
      <c r="I13" s="15" t="s">
        <v>204</v>
      </c>
      <c r="K13" s="4" t="str">
        <f t="shared" si="3"/>
        <v>upd_dat TIMESTAMP  );</v>
      </c>
      <c r="M13" s="3"/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@level1type=N'TABLE',@level1name=N'M_Function',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H39"/>
  <sheetViews>
    <sheetView topLeftCell="A10" workbookViewId="0">
      <selection activeCell="E36" sqref="E36"/>
    </sheetView>
  </sheetViews>
  <sheetFormatPr defaultColWidth="8.875" defaultRowHeight="14.5" outlineLevelCol="7"/>
  <cols>
    <col min="1" max="1" width="3.75" style="65" customWidth="1"/>
    <col min="2" max="2" width="9.75" style="66" customWidth="1"/>
    <col min="3" max="3" width="20.75" style="65" customWidth="1"/>
    <col min="4" max="4" width="24.875" style="65" customWidth="1"/>
    <col min="5" max="5" width="62.875" style="65" customWidth="1"/>
    <col min="6" max="7" width="8.875" style="65"/>
    <col min="8" max="8" width="10.5" style="65" customWidth="1"/>
    <col min="9" max="16384" width="8.875" style="65"/>
  </cols>
  <sheetData>
    <row r="2" ht="18" customHeight="1" spans="2:5">
      <c r="B2" s="67" t="s">
        <v>11</v>
      </c>
      <c r="C2" s="67" t="s">
        <v>12</v>
      </c>
      <c r="D2" s="67" t="s">
        <v>13</v>
      </c>
      <c r="E2" s="67" t="s">
        <v>14</v>
      </c>
    </row>
    <row r="3" s="57" customFormat="1" spans="2:8">
      <c r="B3" s="68">
        <f>IF(C3&lt;&gt;"",ROW()-2,"")</f>
        <v>1</v>
      </c>
      <c r="C3" s="69" t="s">
        <v>15</v>
      </c>
      <c r="D3" s="69" t="s">
        <v>16</v>
      </c>
      <c r="E3" s="69"/>
      <c r="H3" s="57" t="str">
        <f t="shared" ref="H3:H16" si="0">IF(D3&lt;&gt;"","TRUNCATE TABLE "&amp;D3&amp;";","----")</f>
        <v>TRUNCATE TABLE M_Products;</v>
      </c>
    </row>
    <row r="4" s="57" customFormat="1" spans="2:8">
      <c r="B4" s="68">
        <f t="shared" ref="B4:B39" si="1">IF(C4&lt;&gt;"",ROW()-2,"")</f>
        <v>2</v>
      </c>
      <c r="C4" s="69" t="s">
        <v>17</v>
      </c>
      <c r="D4" s="69" t="s">
        <v>18</v>
      </c>
      <c r="E4" s="69"/>
      <c r="H4" s="57" t="str">
        <f t="shared" si="0"/>
        <v>TRUNCATE TABLE M_Materiel;</v>
      </c>
    </row>
    <row r="5" s="57" customFormat="1" spans="2:8">
      <c r="B5" s="68">
        <f t="shared" si="1"/>
        <v>3</v>
      </c>
      <c r="C5" s="69" t="s">
        <v>19</v>
      </c>
      <c r="D5" s="69" t="s">
        <v>20</v>
      </c>
      <c r="E5" s="69"/>
      <c r="H5" s="57" t="str">
        <f t="shared" si="0"/>
        <v>TRUNCATE TABLE M_Bom;</v>
      </c>
    </row>
    <row r="6" s="57" customFormat="1" spans="2:8">
      <c r="B6" s="68">
        <f t="shared" si="1"/>
        <v>4</v>
      </c>
      <c r="C6" s="69" t="s">
        <v>21</v>
      </c>
      <c r="D6" s="69" t="s">
        <v>22</v>
      </c>
      <c r="E6" s="69" t="s">
        <v>23</v>
      </c>
      <c r="H6" s="57" t="str">
        <f t="shared" si="0"/>
        <v>TRUNCATE TABLE M_BomDetails;</v>
      </c>
    </row>
    <row r="7" s="58" customFormat="1" spans="2:8">
      <c r="B7" s="70">
        <f t="shared" ref="B7:B16" si="2">IF(C7&lt;&gt;"",ROW()-2,"")</f>
        <v>5</v>
      </c>
      <c r="C7" s="71" t="s">
        <v>24</v>
      </c>
      <c r="D7" s="71" t="s">
        <v>25</v>
      </c>
      <c r="E7" s="71"/>
      <c r="H7" s="58" t="str">
        <f t="shared" si="0"/>
        <v>TRUNCATE TABLE M_OperModel;</v>
      </c>
    </row>
    <row r="8" s="58" customFormat="1" spans="2:8">
      <c r="B8" s="70">
        <f t="shared" si="2"/>
        <v>6</v>
      </c>
      <c r="C8" s="71" t="s">
        <v>26</v>
      </c>
      <c r="D8" s="71" t="s">
        <v>27</v>
      </c>
      <c r="E8" s="71" t="s">
        <v>28</v>
      </c>
      <c r="H8" s="58" t="str">
        <f t="shared" si="0"/>
        <v>TRUNCATE TABLE M_OperModelDetails;</v>
      </c>
    </row>
    <row r="9" s="59" customFormat="1" spans="2:8">
      <c r="B9" s="72">
        <f t="shared" si="2"/>
        <v>7</v>
      </c>
      <c r="C9" s="73" t="s">
        <v>29</v>
      </c>
      <c r="D9" s="73" t="s">
        <v>30</v>
      </c>
      <c r="E9" s="73"/>
      <c r="H9" s="59" t="str">
        <f t="shared" si="0"/>
        <v>TRUNCATE TABLE M_OpModelBom;</v>
      </c>
    </row>
    <row r="10" s="59" customFormat="1" spans="2:8">
      <c r="B10" s="72">
        <f t="shared" si="2"/>
        <v>8</v>
      </c>
      <c r="C10" s="73" t="s">
        <v>31</v>
      </c>
      <c r="D10" s="73" t="s">
        <v>32</v>
      </c>
      <c r="E10" s="73"/>
      <c r="H10" s="59" t="str">
        <f t="shared" si="0"/>
        <v>TRUNCATE TABLE M_OpModelBomDetails;</v>
      </c>
    </row>
    <row r="11" s="60" customFormat="1" spans="2:8">
      <c r="B11" s="74">
        <f t="shared" si="2"/>
        <v>9</v>
      </c>
      <c r="C11" s="75" t="s">
        <v>33</v>
      </c>
      <c r="D11" s="75" t="s">
        <v>34</v>
      </c>
      <c r="E11" s="75"/>
      <c r="H11" s="60" t="str">
        <f t="shared" si="0"/>
        <v>TRUNCATE TABLE M_Hardware;</v>
      </c>
    </row>
    <row r="12" s="60" customFormat="1" spans="2:8">
      <c r="B12" s="74">
        <f t="shared" si="2"/>
        <v>10</v>
      </c>
      <c r="C12" s="75" t="s">
        <v>35</v>
      </c>
      <c r="D12" s="75" t="s">
        <v>36</v>
      </c>
      <c r="E12" s="75"/>
      <c r="H12" s="60" t="str">
        <f t="shared" si="0"/>
        <v>TRUNCATE TABLE M_HardwareDetails;</v>
      </c>
    </row>
    <row r="13" s="61" customFormat="1" spans="2:8">
      <c r="B13" s="76">
        <f t="shared" si="2"/>
        <v>11</v>
      </c>
      <c r="C13" s="77" t="s">
        <v>37</v>
      </c>
      <c r="D13" s="77" t="s">
        <v>38</v>
      </c>
      <c r="E13" s="77"/>
      <c r="H13" s="61" t="str">
        <f t="shared" si="0"/>
        <v>TRUNCATE TABLE M_CommProtocol;</v>
      </c>
    </row>
    <row r="14" s="61" customFormat="1" spans="2:8">
      <c r="B14" s="76">
        <f t="shared" si="2"/>
        <v>12</v>
      </c>
      <c r="C14" s="77" t="s">
        <v>39</v>
      </c>
      <c r="D14" s="77" t="s">
        <v>40</v>
      </c>
      <c r="E14" s="77"/>
      <c r="H14" s="61" t="str">
        <f t="shared" si="0"/>
        <v>TRUNCATE TABLE M_WorkArea;</v>
      </c>
    </row>
    <row r="15" s="61" customFormat="1" spans="2:8">
      <c r="B15" s="76">
        <f t="shared" si="2"/>
        <v>13</v>
      </c>
      <c r="C15" s="77" t="s">
        <v>41</v>
      </c>
      <c r="D15" s="77" t="s">
        <v>42</v>
      </c>
      <c r="E15" s="77"/>
      <c r="H15" s="61" t="str">
        <f t="shared" si="0"/>
        <v>TRUNCATE TABLE M_Workbench;</v>
      </c>
    </row>
    <row r="16" s="61" customFormat="1" spans="2:8">
      <c r="B16" s="76">
        <f t="shared" si="2"/>
        <v>14</v>
      </c>
      <c r="C16" s="77" t="s">
        <v>43</v>
      </c>
      <c r="D16" s="77" t="s">
        <v>44</v>
      </c>
      <c r="E16" s="77"/>
      <c r="H16" s="61" t="str">
        <f t="shared" si="0"/>
        <v>TRUNCATE TABLE M_WorkbenchTools;</v>
      </c>
    </row>
    <row r="17" s="62" customFormat="1" spans="2:8">
      <c r="B17" s="78">
        <f t="shared" si="1"/>
        <v>15</v>
      </c>
      <c r="C17" s="79" t="s">
        <v>45</v>
      </c>
      <c r="D17" s="79" t="s">
        <v>46</v>
      </c>
      <c r="E17" s="79"/>
      <c r="H17" s="62" t="str">
        <f t="shared" ref="H17" si="3">IF(D17&lt;&gt;"","TRUNCATE TABLE "&amp;D17&amp;";","----")</f>
        <v>TRUNCATE TABLE M_OperType;</v>
      </c>
    </row>
    <row r="18" s="62" customFormat="1" spans="2:8">
      <c r="B18" s="78">
        <f t="shared" si="1"/>
        <v>16</v>
      </c>
      <c r="C18" s="79" t="s">
        <v>47</v>
      </c>
      <c r="D18" s="79" t="s">
        <v>48</v>
      </c>
      <c r="E18" s="79"/>
      <c r="H18" s="62" t="str">
        <f t="shared" ref="H18:H39" si="4">IF(D18&lt;&gt;"","TRUNCATE TABLE "&amp;D18&amp;";","----")</f>
        <v>TRUNCATE TABLE M_OperManual;</v>
      </c>
    </row>
    <row r="19" s="62" customFormat="1" spans="2:8">
      <c r="B19" s="78">
        <f t="shared" si="1"/>
        <v>17</v>
      </c>
      <c r="C19" s="79" t="s">
        <v>49</v>
      </c>
      <c r="D19" s="79" t="s">
        <v>50</v>
      </c>
      <c r="E19" s="79"/>
      <c r="H19" s="62" t="str">
        <f t="shared" si="4"/>
        <v>TRUNCATE TABLE M_OperSteps;</v>
      </c>
    </row>
    <row r="20" s="62" customFormat="1" spans="2:8">
      <c r="B20" s="78">
        <f t="shared" si="1"/>
        <v>18</v>
      </c>
      <c r="C20" s="79" t="s">
        <v>51</v>
      </c>
      <c r="D20" s="79" t="s">
        <v>52</v>
      </c>
      <c r="E20" s="79"/>
      <c r="H20" s="62" t="str">
        <f t="shared" si="4"/>
        <v>TRUNCATE TABLE M_OperStepMaterials;</v>
      </c>
    </row>
    <row r="21" s="62" customFormat="1" spans="2:8">
      <c r="B21" s="78">
        <f t="shared" si="1"/>
        <v>19</v>
      </c>
      <c r="C21" s="79" t="s">
        <v>53</v>
      </c>
      <c r="D21" s="79" t="s">
        <v>54</v>
      </c>
      <c r="E21" s="79"/>
      <c r="H21" s="62" t="str">
        <f t="shared" si="4"/>
        <v>TRUNCATE TABLE M_OperStepTools;</v>
      </c>
    </row>
    <row r="22" s="62" customFormat="1" spans="2:8">
      <c r="B22" s="78">
        <f t="shared" si="1"/>
        <v>20</v>
      </c>
      <c r="C22" s="79" t="s">
        <v>55</v>
      </c>
      <c r="D22" s="79" t="s">
        <v>56</v>
      </c>
      <c r="E22" s="79"/>
      <c r="H22" s="62" t="str">
        <f t="shared" si="4"/>
        <v>TRUNCATE TABLE M_OperManualCheckMap;</v>
      </c>
    </row>
    <row r="23" s="62" customFormat="1" spans="2:8">
      <c r="B23" s="78">
        <f t="shared" si="1"/>
        <v>21</v>
      </c>
      <c r="C23" s="79" t="s">
        <v>57</v>
      </c>
      <c r="D23" s="79" t="s">
        <v>58</v>
      </c>
      <c r="E23" s="79"/>
      <c r="H23" s="62" t="str">
        <f t="shared" si="4"/>
        <v>TRUNCATE TABLE M_JobAssignment;</v>
      </c>
    </row>
    <row r="24" s="62" customFormat="1" spans="2:8">
      <c r="B24" s="78">
        <f t="shared" si="1"/>
        <v>22</v>
      </c>
      <c r="C24" s="79" t="s">
        <v>59</v>
      </c>
      <c r="D24" s="79" t="s">
        <v>60</v>
      </c>
      <c r="E24" s="79"/>
      <c r="H24" s="62" t="str">
        <f t="shared" si="4"/>
        <v>TRUNCATE TABLE M_JobLogicSetting;</v>
      </c>
    </row>
    <row r="25" s="63" customFormat="1" spans="2:5">
      <c r="B25" s="80"/>
      <c r="C25" s="81"/>
      <c r="D25" s="81"/>
      <c r="E25" s="81"/>
    </row>
    <row r="26" s="63" customFormat="1" spans="2:8">
      <c r="B26" s="80">
        <f>IF(C26&lt;&gt;"",ROW()-2,"")</f>
        <v>24</v>
      </c>
      <c r="C26" s="81" t="s">
        <v>61</v>
      </c>
      <c r="D26" s="81" t="s">
        <v>62</v>
      </c>
      <c r="E26" s="81"/>
      <c r="H26" s="63" t="str">
        <f>IF(D26&lt;&gt;"","TRUNCATE TABLE "&amp;D26&amp;";","----")</f>
        <v>TRUNCATE TABLE M_Grade;</v>
      </c>
    </row>
    <row r="27" s="63" customFormat="1" spans="2:8">
      <c r="B27" s="80">
        <f>IF(C27&lt;&gt;"",ROW()-2,"")</f>
        <v>25</v>
      </c>
      <c r="C27" s="81" t="s">
        <v>63</v>
      </c>
      <c r="D27" s="81" t="s">
        <v>64</v>
      </c>
      <c r="E27" s="81"/>
      <c r="H27" s="63" t="str">
        <f>IF(D27&lt;&gt;"","TRUNCATE TABLE "&amp;D27&amp;";","----")</f>
        <v>TRUNCATE TABLE M_Functions;</v>
      </c>
    </row>
    <row r="28" s="63" customFormat="1" spans="2:8">
      <c r="B28" s="80">
        <f>IF(C28&lt;&gt;"",ROW()-2,"")</f>
        <v>26</v>
      </c>
      <c r="C28" s="81" t="s">
        <v>65</v>
      </c>
      <c r="D28" s="81" t="s">
        <v>66</v>
      </c>
      <c r="E28" s="81"/>
      <c r="H28" s="63" t="str">
        <f>IF(D28&lt;&gt;"","TRUNCATE TABLE "&amp;D28&amp;";","----")</f>
        <v>TRUNCATE TABLE M_PowerMessage;</v>
      </c>
    </row>
    <row r="29" s="63" customFormat="1" spans="2:8">
      <c r="B29" s="80">
        <f>IF(C29&lt;&gt;"",ROW()-2,"")</f>
        <v>27</v>
      </c>
      <c r="C29" s="81" t="s">
        <v>67</v>
      </c>
      <c r="D29" s="81" t="s">
        <v>68</v>
      </c>
      <c r="E29" s="81"/>
      <c r="H29" s="63" t="str">
        <f>IF(D29&lt;&gt;"","TRUNCATE TABLE "&amp;D29&amp;";","----")</f>
        <v>TRUNCATE TABLE M_Operator;</v>
      </c>
    </row>
    <row r="30" s="63" customFormat="1" spans="2:5">
      <c r="B30" s="80"/>
      <c r="C30" s="81"/>
      <c r="D30" s="81"/>
      <c r="E30" s="81"/>
    </row>
    <row r="31" s="64" customFormat="1" spans="2:8">
      <c r="B31" s="82">
        <f t="shared" si="1"/>
        <v>29</v>
      </c>
      <c r="C31" s="83" t="s">
        <v>69</v>
      </c>
      <c r="D31" s="83" t="s">
        <v>70</v>
      </c>
      <c r="E31" s="83"/>
      <c r="H31" s="64" t="str">
        <f t="shared" si="4"/>
        <v>TRUNCATE TABLE P_ProductOrder;</v>
      </c>
    </row>
    <row r="32" s="64" customFormat="1" spans="2:8">
      <c r="B32" s="82">
        <f t="shared" si="1"/>
        <v>30</v>
      </c>
      <c r="C32" s="83" t="s">
        <v>71</v>
      </c>
      <c r="D32" s="83" t="s">
        <v>72</v>
      </c>
      <c r="E32" s="83"/>
      <c r="H32" s="64" t="str">
        <f t="shared" si="4"/>
        <v>TRUNCATE TABLE P_Plan;</v>
      </c>
    </row>
    <row r="33" s="64" customFormat="1" spans="2:8">
      <c r="B33" s="82">
        <f t="shared" si="1"/>
        <v>31</v>
      </c>
      <c r="C33" s="83" t="s">
        <v>73</v>
      </c>
      <c r="D33" s="83" t="s">
        <v>74</v>
      </c>
      <c r="E33" s="83"/>
      <c r="H33" s="64" t="str">
        <f t="shared" si="4"/>
        <v>TRUNCATE TABLE P_PlanAllocation;</v>
      </c>
    </row>
    <row r="34" spans="2:5">
      <c r="B34" s="84"/>
      <c r="C34" s="85"/>
      <c r="D34" s="85"/>
      <c r="E34" s="85"/>
    </row>
    <row r="35" spans="2:8">
      <c r="B35" s="84">
        <f t="shared" si="1"/>
        <v>33</v>
      </c>
      <c r="C35" s="85" t="s">
        <v>75</v>
      </c>
      <c r="D35" s="85" t="s">
        <v>76</v>
      </c>
      <c r="E35" s="85"/>
      <c r="H35" s="65" t="str">
        <f t="shared" si="4"/>
        <v>TRUNCATE TABLE R_OperPerformance;</v>
      </c>
    </row>
    <row r="36" spans="2:8">
      <c r="B36" s="84">
        <f t="shared" si="1"/>
        <v>34</v>
      </c>
      <c r="C36" s="85" t="s">
        <v>77</v>
      </c>
      <c r="D36" s="85" t="s">
        <v>78</v>
      </c>
      <c r="E36" s="85"/>
      <c r="H36" s="65" t="str">
        <f t="shared" si="4"/>
        <v>TRUNCATE TABLE R_JobPerformance;</v>
      </c>
    </row>
    <row r="37" spans="2:8">
      <c r="B37" s="84">
        <f t="shared" si="1"/>
        <v>35</v>
      </c>
      <c r="C37" s="85" t="s">
        <v>79</v>
      </c>
      <c r="D37" s="85" t="s">
        <v>80</v>
      </c>
      <c r="E37" s="85"/>
      <c r="H37" s="65" t="str">
        <f t="shared" si="4"/>
        <v>TRUNCATE TABLE R_OperHistory;</v>
      </c>
    </row>
    <row r="38" spans="2:8">
      <c r="B38" s="84" t="str">
        <f t="shared" si="1"/>
        <v/>
      </c>
      <c r="C38" s="85"/>
      <c r="D38" s="85"/>
      <c r="E38" s="85"/>
      <c r="H38" s="65" t="str">
        <f t="shared" si="4"/>
        <v>----</v>
      </c>
    </row>
    <row r="39" spans="2:8">
      <c r="B39" s="84" t="str">
        <f t="shared" si="1"/>
        <v/>
      </c>
      <c r="C39" s="85"/>
      <c r="D39" s="85"/>
      <c r="E39" s="85"/>
      <c r="H39" s="65" t="str">
        <f t="shared" si="4"/>
        <v>----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[P_ProductOrder];</v>
      </c>
    </row>
    <row r="3" spans="2:16">
      <c r="B3" s="8" t="s">
        <v>69</v>
      </c>
      <c r="C3" s="8"/>
      <c r="D3" s="8"/>
      <c r="E3" s="8"/>
      <c r="F3" s="8" t="s">
        <v>70</v>
      </c>
      <c r="G3" s="8"/>
      <c r="H3" s="8"/>
      <c r="I3" s="8"/>
      <c r="K3" s="4" t="str">
        <f>"CREATE TABLE "&amp;F3&amp;" ("</f>
        <v>CREATE TABLE P_ProductOrder (</v>
      </c>
      <c r="P3" s="5" t="str">
        <f>"ALTER TABLE "&amp;F3&amp;" ADD PRIMARY KEY CLUSTERED ("</f>
        <v>ALTER TABLE P_ProductOrder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@value=N'产品订单' , @level0type=N'SCHEMA',@level0name=N'dbo', @level1type=N'TABLE',@level1name=N'P_ProductOrder';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513</v>
      </c>
      <c r="D6" s="9" t="s">
        <v>174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Order_id BIGINT NOT NULL ,</v>
      </c>
      <c r="P6" s="5" t="str">
        <f>IF(F6&lt;&gt;"",D6&amp;" ASC "&amp;IF(F7&lt;&gt;"",",",")"),"")</f>
        <v>Order_id ASC )</v>
      </c>
      <c r="R6" s="13" t="str">
        <f t="shared" ref="R6:R14" si="1">IF(H6="","","ALTER TABLE ["&amp;$F$3&amp;"] ADD CONSTRAINT [DF_"&amp;$F$3&amp;"_"&amp;D6&amp;"] DEFAULT "&amp;H6&amp;" FOR ["&amp;D6&amp;"];")</f>
        <v/>
      </c>
      <c r="U6" s="6" t="str">
        <f t="shared" ref="U6:U14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@value=N'订单 ID' , @level0type=N'SCHEMA',@level0name=N'dbo', @level1type=N'TABLE',@level1name=N'P_ProductOrder', @level2type=N'COLUMN',@level2name=N'Order_id';</v>
      </c>
    </row>
    <row r="7" spans="2:21">
      <c r="B7" s="8">
        <f t="shared" si="0"/>
        <v>2</v>
      </c>
      <c r="C7" s="9" t="s">
        <v>175</v>
      </c>
      <c r="D7" s="9" t="s">
        <v>176</v>
      </c>
      <c r="E7" s="9" t="s">
        <v>514</v>
      </c>
      <c r="F7" s="8"/>
      <c r="G7" s="8" t="s">
        <v>192</v>
      </c>
      <c r="H7" s="8"/>
      <c r="I7" s="9"/>
      <c r="K7" s="4" t="str">
        <f t="shared" ref="K7:K14" si="3">IF(D7="","",D7&amp;" "&amp;IF(E7="decimal","decimal(18,0) IDENTITY(1,1)",E7)&amp;" "&amp;IF(G7="√","NOT NULL","")&amp;" "&amp;IF(C8&lt;&gt;"",",",");"))</f>
        <v>Order_no VARCHAR(30) NOT NULL ,</v>
      </c>
      <c r="P7" s="5" t="str">
        <f t="shared" ref="P7:P14" si="4"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@value=N'订单编号' , @level0type=N'SCHEMA',@level0name=N'dbo', @level1type=N'TABLE',@level1name=N'P_ProductOrder', @level2type=N'COLUMN',@level2name=N'Order_no';</v>
      </c>
    </row>
    <row r="8" spans="2:21">
      <c r="B8" s="8">
        <f t="shared" si="0"/>
        <v>3</v>
      </c>
      <c r="C8" s="9" t="s">
        <v>515</v>
      </c>
      <c r="D8" s="9" t="s">
        <v>516</v>
      </c>
      <c r="E8" s="9" t="s">
        <v>203</v>
      </c>
      <c r="F8" s="8"/>
      <c r="G8" s="8" t="s">
        <v>192</v>
      </c>
      <c r="H8" s="8"/>
      <c r="I8" s="9"/>
      <c r="K8" s="4" t="str">
        <f t="shared" si="3"/>
        <v>Order_dat DATETIME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@value=N'订单时间' , @level0type=N'SCHEMA',@level0name=N'dbo', @level1type=N'TABLE',@level1name=N'P_ProductOrder', @level2type=N'COLUMN',@level2name=N'Order_dat';</v>
      </c>
    </row>
    <row r="9" spans="2:21">
      <c r="B9" s="8">
        <f t="shared" si="0"/>
        <v>4</v>
      </c>
      <c r="C9" s="9" t="s">
        <v>517</v>
      </c>
      <c r="D9" s="9" t="s">
        <v>518</v>
      </c>
      <c r="E9" s="9" t="s">
        <v>284</v>
      </c>
      <c r="F9" s="8"/>
      <c r="G9" s="8" t="s">
        <v>192</v>
      </c>
      <c r="H9" s="8"/>
      <c r="I9" s="9"/>
      <c r="K9" s="4" t="str">
        <f t="shared" si="3"/>
        <v>Customer_info VARCHAR(100) NOT NULL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@value=N'客户信息' , @level0type=N'SCHEMA',@level0name=N'dbo', @level1type=N'TABLE',@level1name=N'P_ProductOrder', @level2type=N'COLUMN',@level2name=N'Customer_info';</v>
      </c>
    </row>
    <row r="10" spans="2:21">
      <c r="B10" s="8">
        <f t="shared" si="0"/>
        <v>5</v>
      </c>
      <c r="C10" s="10" t="s">
        <v>519</v>
      </c>
      <c r="D10" s="10" t="s">
        <v>520</v>
      </c>
      <c r="E10" s="10" t="s">
        <v>83</v>
      </c>
      <c r="F10" s="11"/>
      <c r="G10" s="11" t="s">
        <v>192</v>
      </c>
      <c r="H10" s="11"/>
      <c r="I10" s="10"/>
      <c r="K10" s="4" t="str">
        <f t="shared" si="3"/>
        <v>Order_qty BIGINT NOT NULL ,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@value=N'订单数量' , @level0type=N'SCHEMA',@level0name=N'dbo', @level1type=N'TABLE',@level1name=N'P_ProductOrder', @level2type=N'COLUMN',@level2name=N'Order_qty';</v>
      </c>
    </row>
    <row r="11" spans="2:21">
      <c r="B11" s="8">
        <f t="shared" si="0"/>
        <v>6</v>
      </c>
      <c r="C11" s="10" t="s">
        <v>521</v>
      </c>
      <c r="D11" s="10" t="s">
        <v>522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3"/>
        <v>Completed_qty BIGINT NOT NULL ,</v>
      </c>
      <c r="P11" s="5" t="str">
        <f t="shared" si="4"/>
        <v/>
      </c>
      <c r="R11" s="13" t="str">
        <f t="shared" si="1"/>
        <v>ALTER TABLE [P_ProductOrder] ADD CONSTRAINT [DF_P_ProductOrder_Completed_qty] DEFAULT 0 FOR [Completed_qty];</v>
      </c>
      <c r="U11" s="6" t="str">
        <f t="shared" si="2"/>
        <v>EXEC sys.sp_addextendedproperty @name=N'MS_Description', @value=N'完成数量' , @level0type=N'SCHEMA',@level0name=N'dbo', @level1type=N'TABLE',@level1name=N'P_ProductOrder', @level2type=N'COLUMN',@level2name=N'Completed_qty';</v>
      </c>
    </row>
    <row r="12" spans="2:21">
      <c r="B12" s="8">
        <f t="shared" si="0"/>
        <v>7</v>
      </c>
      <c r="C12" s="10" t="s">
        <v>523</v>
      </c>
      <c r="D12" s="10" t="s">
        <v>524</v>
      </c>
      <c r="E12" s="10" t="s">
        <v>199</v>
      </c>
      <c r="F12" s="11"/>
      <c r="G12" s="11" t="s">
        <v>192</v>
      </c>
      <c r="H12" s="11">
        <v>0</v>
      </c>
      <c r="I12" s="10" t="s">
        <v>525</v>
      </c>
      <c r="K12" s="4" t="str">
        <f t="shared" si="3"/>
        <v>Order_status SMALLINT NOT NULL ,</v>
      </c>
      <c r="P12" s="5" t="str">
        <f t="shared" si="4"/>
        <v/>
      </c>
      <c r="R12" s="13" t="str">
        <f t="shared" si="1"/>
        <v>ALTER TABLE [P_ProductOrder] ADD CONSTRAINT [DF_P_ProductOrder_Order_status] DEFAULT 0 FOR [Order_status];</v>
      </c>
      <c r="U12" s="6" t="str">
        <f t="shared" si="2"/>
        <v>EXEC sys.sp_addextendedproperty @name=N'MS_Description', @value=N'订单状态' , @level0type=N'SCHEMA',@level0name=N'dbo', @level1type=N'TABLE',@level1name=N'P_ProductOrder', @level2type=N'COLUMN',@level2name=N'Order_status';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3"/>
        <v>Inst_dat DATETIME  ,</v>
      </c>
      <c r="L13" s="3"/>
      <c r="P13" s="5" t="str">
        <f t="shared" si="4"/>
        <v/>
      </c>
      <c r="R13" s="13" t="str">
        <f t="shared" si="1"/>
        <v/>
      </c>
      <c r="U13" s="6" t="str">
        <f t="shared" si="2"/>
        <v>EXEC sys.sp_addextendedproperty @name=N'MS_Description', @value=N'登录日时' , @level0type=N'SCHEMA',@level0name=N'dbo', @level1type=N'TABLE',@level1name=N'P_ProductOrder',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3"/>
        <v>Upd_dat DATETIME  );</v>
      </c>
      <c r="L14" s="3"/>
      <c r="P14" s="5" t="str">
        <f t="shared" si="4"/>
        <v/>
      </c>
      <c r="R14" s="13" t="str">
        <f t="shared" si="1"/>
        <v/>
      </c>
      <c r="U14" s="6" t="str">
        <f t="shared" si="2"/>
        <v>EXEC sys.sp_addextendedproperty @name=N'MS_Description', @value=N'更新日时' , @level0type=N'SCHEMA',@level0name=N'dbo', @level1type=N'TABLE',@level1name=N'P_ProductOrder',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4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[P_Plan];</v>
      </c>
    </row>
    <row r="3" spans="2:16">
      <c r="B3" s="8" t="s">
        <v>71</v>
      </c>
      <c r="C3" s="8"/>
      <c r="D3" s="8"/>
      <c r="E3" s="8"/>
      <c r="F3" s="8" t="s">
        <v>72</v>
      </c>
      <c r="G3" s="8"/>
      <c r="H3" s="8"/>
      <c r="I3" s="8"/>
      <c r="K3" s="4" t="str">
        <f>"CREATE TABLE "&amp;F3&amp;" ("</f>
        <v>CREATE TABLE P_Plan (</v>
      </c>
      <c r="P3" s="5" t="str">
        <f>"ALTER TABLE "&amp;F3&amp;" ADD PRIMARY KEY CLUSTERED ("</f>
        <v>ALTER TABLE P_Plan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@value=N'生产计划' , @level0type=N'SCHEMA',@level0name=N'dbo', @level1type=N'TABLE',@level1name=N'P_Plan';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526</v>
      </c>
      <c r="D6" s="9" t="s">
        <v>178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Plan_id BIGINT NOT NULL ,</v>
      </c>
      <c r="P6" s="5" t="str">
        <f>IF(F6&lt;&gt;"",D6&amp;" ASC "&amp;IF(F7&lt;&gt;"",",",")"),"")</f>
        <v>Plan_id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@value=N'计划 ID' , @level0type=N'SCHEMA',@level0name=N'dbo', @level1type=N'TABLE',@level1name=N'P_Plan', @level2type=N'COLUMN',@level2name=N'Plan_id';</v>
      </c>
    </row>
    <row r="7" spans="2:21">
      <c r="B7" s="8">
        <f>ROW()-5</f>
        <v>2</v>
      </c>
      <c r="C7" s="9" t="s">
        <v>527</v>
      </c>
      <c r="D7" s="9" t="s">
        <v>528</v>
      </c>
      <c r="E7" s="9" t="s">
        <v>199</v>
      </c>
      <c r="F7" s="8"/>
      <c r="G7" s="8" t="s">
        <v>192</v>
      </c>
      <c r="H7" s="8"/>
      <c r="I7" s="9" t="s">
        <v>529</v>
      </c>
      <c r="K7" s="4" t="str">
        <f t="shared" ref="K7:K15" si="0">IF(D7="","",D7&amp;" "&amp;IF(E7="decimal","decimal(18,0) IDENTITY(1,1)",E7)&amp;" "&amp;IF(G7="√","NOT NULL","")&amp;" "&amp;IF(C8&lt;&gt;"",",",");"))</f>
        <v>Plan_type SMALLINT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@value=N'计划类别' , @level0type=N'SCHEMA',@level0name=N'dbo', @level1type=N'TABLE',@level1name=N'P_Plan', @level2type=N'COLUMN',@level2name=N'Plan_type';</v>
      </c>
    </row>
    <row r="8" spans="2:21">
      <c r="B8" s="8">
        <f>ROW()-5</f>
        <v>3</v>
      </c>
      <c r="C8" s="9" t="s">
        <v>513</v>
      </c>
      <c r="D8" s="9" t="s">
        <v>174</v>
      </c>
      <c r="E8" s="9" t="s">
        <v>83</v>
      </c>
      <c r="F8" s="8"/>
      <c r="G8" s="8" t="s">
        <v>192</v>
      </c>
      <c r="H8" s="8"/>
      <c r="I8" s="9"/>
      <c r="K8" s="4" t="str">
        <f t="shared" si="0"/>
        <v>Order_id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 ID' , @level0type=N'SCHEMA',@level0name=N'dbo', @level1type=N'TABLE',@level1name=N'P_Plan', @level2type=N'COLUMN',@level2name=N'Order_id';</v>
      </c>
    </row>
    <row r="9" spans="2:18">
      <c r="B9" s="8">
        <v>4</v>
      </c>
      <c r="C9" s="9" t="s">
        <v>530</v>
      </c>
      <c r="D9" s="9" t="s">
        <v>156</v>
      </c>
      <c r="E9" s="9" t="s">
        <v>83</v>
      </c>
      <c r="F9" s="16"/>
      <c r="G9" s="16" t="s">
        <v>192</v>
      </c>
      <c r="H9" s="16"/>
      <c r="I9" s="17"/>
      <c r="K9" s="4" t="str">
        <f t="shared" si="0"/>
        <v>Manual_id BIGINT NOT NULL ,</v>
      </c>
      <c r="R9" s="13"/>
    </row>
    <row r="10" spans="2:21">
      <c r="B10" s="8">
        <f t="shared" ref="B10:B15" si="1">ROW()-5</f>
        <v>5</v>
      </c>
      <c r="C10" s="9" t="s">
        <v>531</v>
      </c>
      <c r="D10" s="9" t="s">
        <v>532</v>
      </c>
      <c r="E10" s="9" t="s">
        <v>89</v>
      </c>
      <c r="F10" s="16"/>
      <c r="G10" s="16" t="s">
        <v>192</v>
      </c>
      <c r="H10" s="16"/>
      <c r="I10" s="17"/>
      <c r="K10" s="4" t="str">
        <f t="shared" si="0"/>
        <v>Lot_no VARCHAR(50) NOT NULL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@value=N'Lot编号' , @level0type=N'SCHEMA',@level0name=N'dbo', @level1type=N'TABLE',@level1name=N'P_Plan', @level2type=N'COLUMN',@level2name=N'Lot_no';</v>
      </c>
    </row>
    <row r="11" spans="2:21">
      <c r="B11" s="8">
        <f t="shared" si="1"/>
        <v>6</v>
      </c>
      <c r="C11" s="10" t="s">
        <v>533</v>
      </c>
      <c r="D11" s="10" t="s">
        <v>534</v>
      </c>
      <c r="E11" s="10" t="s">
        <v>83</v>
      </c>
      <c r="F11" s="11"/>
      <c r="G11" s="11" t="s">
        <v>192</v>
      </c>
      <c r="H11" s="11"/>
      <c r="I11" s="10"/>
      <c r="K11" s="4" t="str">
        <f t="shared" si="0"/>
        <v>Plan_qty BIGINT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@value=N'计划数' , @level0type=N'SCHEMA',@level0name=N'dbo', @level1type=N'TABLE',@level1name=N'P_Plan', @level2type=N'COLUMN',@level2name=N'Plan_qty';</v>
      </c>
    </row>
    <row r="12" spans="2:21">
      <c r="B12" s="8">
        <f t="shared" si="1"/>
        <v>7</v>
      </c>
      <c r="C12" s="10" t="s">
        <v>521</v>
      </c>
      <c r="D12" s="10" t="s">
        <v>522</v>
      </c>
      <c r="E12" s="10" t="s">
        <v>83</v>
      </c>
      <c r="F12" s="11"/>
      <c r="G12" s="11" t="s">
        <v>192</v>
      </c>
      <c r="H12" s="11">
        <v>0</v>
      </c>
      <c r="I12" s="10"/>
      <c r="K12" s="4" t="str">
        <f t="shared" si="0"/>
        <v>Completed_qty BIGINT NOT NULL ,</v>
      </c>
      <c r="P12" s="5" t="str">
        <f t="shared" si="2"/>
        <v/>
      </c>
      <c r="R12" s="13" t="str">
        <f t="shared" si="3"/>
        <v>ALTER TABLE [P_Plan] ADD CONSTRAINT [DF_P_Plan_Completed_qty] DEFAULT 0 FOR [Completed_qty];</v>
      </c>
      <c r="U12" s="6" t="str">
        <f t="shared" si="4"/>
        <v>EXEC sys.sp_addextendedproperty @name=N'MS_Description', @value=N'完成数量' , @level0type=N'SCHEMA',@level0name=N'dbo', @level1type=N'TABLE',@level1name=N'P_Plan', @level2type=N'COLUMN',@level2name=N'Completed_qty';</v>
      </c>
    </row>
    <row r="13" spans="2:21">
      <c r="B13" s="8">
        <f t="shared" si="1"/>
        <v>8</v>
      </c>
      <c r="C13" s="10" t="s">
        <v>535</v>
      </c>
      <c r="D13" s="10" t="s">
        <v>536</v>
      </c>
      <c r="E13" s="10" t="s">
        <v>199</v>
      </c>
      <c r="F13" s="11"/>
      <c r="G13" s="11" t="s">
        <v>192</v>
      </c>
      <c r="H13" s="11">
        <v>0</v>
      </c>
      <c r="I13" s="10" t="s">
        <v>537</v>
      </c>
      <c r="K13" s="4" t="str">
        <f t="shared" si="0"/>
        <v>Plan_status SMALLINT NOT NULL ,</v>
      </c>
      <c r="P13" s="5" t="str">
        <f t="shared" si="2"/>
        <v/>
      </c>
      <c r="R13" s="13" t="str">
        <f t="shared" si="3"/>
        <v>ALTER TABLE [P_Plan] ADD CONSTRAINT [DF_P_Plan_Plan_status] DEFAULT 0 FOR [Plan_status];</v>
      </c>
      <c r="U13" s="6" t="str">
        <f t="shared" si="4"/>
        <v>EXEC sys.sp_addextendedproperty @name=N'MS_Description', @value=N'计划状态' , @level0type=N'SCHEMA',@level0name=N'dbo', @level1type=N'TABLE',@level1name=N'P_Plan', @level2type=N'COLUMN',@level2name=N'Plan_status';</v>
      </c>
    </row>
    <row r="14" s="1" customFormat="1" spans="2:21">
      <c r="B14" s="14">
        <f t="shared" si="1"/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@level1type=N'TABLE',@level1name=N'P_Plan', @level2type=N'COLUMN',@level2name=N'Inst_dat';</v>
      </c>
    </row>
    <row r="15" s="1" customFormat="1" spans="2:21">
      <c r="B15" s="14">
        <f t="shared" si="1"/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@level1type=N'TABLE',@level1name=N'P_Plan',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19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[P_PlanAllocation];</v>
      </c>
    </row>
    <row r="3" spans="2:16">
      <c r="B3" s="8" t="s">
        <v>73</v>
      </c>
      <c r="C3" s="8"/>
      <c r="D3" s="8"/>
      <c r="E3" s="8"/>
      <c r="F3" s="8" t="s">
        <v>74</v>
      </c>
      <c r="G3" s="8"/>
      <c r="H3" s="8"/>
      <c r="I3" s="8"/>
      <c r="K3" s="4" t="str">
        <f>"CREATE TABLE "&amp;F3&amp;" ("</f>
        <v>CREATE TABLE P_PlanAllocation (</v>
      </c>
      <c r="P3" s="5" t="str">
        <f>"ALTER TABLE "&amp;F3&amp;" ADD PRIMARY KEY CLUSTERED ("</f>
        <v>ALTER TABLE P_PlanAllocation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@value=N'生产计划分配' , @level0type=N'SCHEMA',@level0name=N'dbo', @level1type=N'TABLE',@level1name=N'P_PlanAllocation';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538</v>
      </c>
      <c r="D6" s="9" t="s">
        <v>181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PlanAllocation_id BIGINT NOT NULL ,</v>
      </c>
      <c r="P6" s="5" t="str">
        <f>IF(F6&lt;&gt;"",D6&amp;" ASC "&amp;IF(F7&lt;&gt;"",",",")"),"")</f>
        <v>PlanAllocation_id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@value=N'生产计划分配 ID' , @level0type=N'SCHEMA',@level0name=N'dbo', @level1type=N'TABLE',@level1name=N'P_PlanAllocation', @level2type=N'COLUMN',@level2name=N'PlanAllocation_id';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3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@level1type=N'TABLE',@level1name=N'P_PlanAllocation', @level2type=N'COLUMN',@level2name=N'Workbench_id';</v>
      </c>
    </row>
    <row r="8" spans="2:18">
      <c r="B8" s="8">
        <v>3</v>
      </c>
      <c r="C8" s="9" t="s">
        <v>526</v>
      </c>
      <c r="D8" s="9" t="s">
        <v>178</v>
      </c>
      <c r="E8" s="9" t="s">
        <v>83</v>
      </c>
      <c r="F8" s="8"/>
      <c r="G8" s="8" t="s">
        <v>192</v>
      </c>
      <c r="H8" s="8"/>
      <c r="I8" s="9"/>
      <c r="K8" s="4" t="str">
        <f t="shared" si="0"/>
        <v>Plan_id BIGINT NOT NULL ,</v>
      </c>
      <c r="R8" s="13"/>
    </row>
    <row r="9" spans="2:18">
      <c r="B9" s="8">
        <v>3</v>
      </c>
      <c r="C9" s="9" t="s">
        <v>539</v>
      </c>
      <c r="D9" s="9" t="s">
        <v>540</v>
      </c>
      <c r="E9" s="9" t="s">
        <v>128</v>
      </c>
      <c r="F9" s="8"/>
      <c r="G9" s="8" t="s">
        <v>192</v>
      </c>
      <c r="H9" s="8"/>
      <c r="I9" s="9"/>
      <c r="K9" s="4" t="str">
        <f t="shared" si="0"/>
        <v>Workorder VARCHAR(20) NOT NULL ,</v>
      </c>
      <c r="R9" s="13"/>
    </row>
    <row r="10" spans="2:21">
      <c r="B10" s="8">
        <f>ROW()-5</f>
        <v>5</v>
      </c>
      <c r="C10" s="10" t="s">
        <v>533</v>
      </c>
      <c r="D10" s="10" t="s">
        <v>534</v>
      </c>
      <c r="E10" s="10" t="s">
        <v>83</v>
      </c>
      <c r="F10" s="11"/>
      <c r="G10" s="11" t="s">
        <v>192</v>
      </c>
      <c r="H10" s="11"/>
      <c r="I10" s="10"/>
      <c r="K10" s="4" t="str">
        <f t="shared" si="0"/>
        <v>Plan_qty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@value=N'计划数' , @level0type=N'SCHEMA',@level0name=N'dbo', @level1type=N'TABLE',@level1name=N'P_PlanAllocation', @level2type=N'COLUMN',@level2name=N'Plan_qty';</v>
      </c>
    </row>
    <row r="11" spans="2:21">
      <c r="B11" s="8">
        <f>ROW()-5</f>
        <v>6</v>
      </c>
      <c r="C11" s="10" t="s">
        <v>521</v>
      </c>
      <c r="D11" s="10" t="s">
        <v>522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0"/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[P_PlanAllocation] ADD CONSTRAINT [DF_P_PlanAllocation_Completed_qty]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@level1type=N'TABLE',@level1name=N'P_PlanAllocation', @level2type=N'COLUMN',@level2name=N'Completed_qty';</v>
      </c>
    </row>
    <row r="12" s="1" customFormat="1" spans="2:21">
      <c r="B12" s="14">
        <f>ROW()-5</f>
        <v>7</v>
      </c>
      <c r="C12" s="15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0"/>
        <v>Inst_dat DATETIME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@level1type=N'TABLE',@level1name=N'P_PlanAllocation', @level2type=N'COLUMN',@level2name=N'Inst_dat';</v>
      </c>
    </row>
    <row r="13" s="1" customFormat="1" spans="2:21">
      <c r="B13" s="14">
        <f>ROW()-5</f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0"/>
        <v>Upd_dat DATETIME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@level1type=N'TABLE',@level1name=N'P_PlanAllocation',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[R_OperPerformance];</v>
      </c>
    </row>
    <row r="3" spans="2:16">
      <c r="B3" s="8" t="s">
        <v>75</v>
      </c>
      <c r="C3" s="8"/>
      <c r="D3" s="8"/>
      <c r="E3" s="8"/>
      <c r="F3" s="8" t="s">
        <v>76</v>
      </c>
      <c r="G3" s="8"/>
      <c r="H3" s="8"/>
      <c r="I3" s="8"/>
      <c r="K3" s="4" t="str">
        <f>"CREATE TABLE "&amp;F3&amp;" ("</f>
        <v>CREATE TABLE R_OperPerformance (</v>
      </c>
      <c r="P3" s="5" t="str">
        <f>"ALTER TABLE "&amp;F3&amp;" ADD PRIMARY KEY CLUSTERED ("</f>
        <v>ALTER TABLE R_OperPerformance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@value=N'操作实绩信息' , @level0type=N'SCHEMA',@level0name=N'dbo', @level1type=N'TABLE',@level1name=N'R_OperPerformance';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507</v>
      </c>
      <c r="D6" s="9" t="s">
        <v>541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OperPerformance_id BIGINT NOT NULL ,</v>
      </c>
      <c r="P6" s="5" t="str">
        <f>IF(F6&lt;&gt;"",D6&amp;" ASC "&amp;IF(F7&lt;&gt;"",",",")"),"")</f>
        <v>OperPerformance_id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@level1type=N'TABLE',@level1name=N'R_OperPerformance', @level2type=N'COLUMN',@level2name=N'OperPerformance_id';</v>
      </c>
    </row>
    <row r="7" spans="2:21">
      <c r="B7" s="8">
        <f t="shared" si="0"/>
        <v>2</v>
      </c>
      <c r="C7" s="10" t="s">
        <v>542</v>
      </c>
      <c r="D7" s="10" t="s">
        <v>543</v>
      </c>
      <c r="E7" s="10" t="s">
        <v>501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@level1type=N'TABLE',@level1name=N'R_OperPerformance',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@level1type=N'TABLE',@level1name=N'R_OperPerformance', @level2type=N'COLUMN',@level2name=N'Workbench_id';</v>
      </c>
    </row>
    <row r="9" spans="2:21">
      <c r="B9" s="8">
        <f t="shared" si="0"/>
        <v>4</v>
      </c>
      <c r="C9" s="9" t="s">
        <v>494</v>
      </c>
      <c r="D9" s="9" t="s">
        <v>495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@level1type=N'TABLE',@level1name=N'R_OperPerformance', @level2type=N'COLUMN',@level2name=N'Oper_id';</v>
      </c>
    </row>
    <row r="10" spans="2:21">
      <c r="B10" s="8">
        <f t="shared" si="0"/>
        <v>5</v>
      </c>
      <c r="C10" s="9" t="s">
        <v>526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@level1type=N'TABLE',@level1name=N'R_OperPerformance', @level2type=N'COLUMN',@level2name=N'Plan_id';</v>
      </c>
    </row>
    <row r="11" spans="2:21">
      <c r="B11" s="8">
        <f t="shared" si="0"/>
        <v>6</v>
      </c>
      <c r="C11" s="9" t="s">
        <v>544</v>
      </c>
      <c r="D11" s="9" t="s">
        <v>545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@level1type=N'TABLE',@level1name=N'R_OperPerformance', @level2type=N'COLUMN',@level2name=N'Sub_lot_id';</v>
      </c>
    </row>
    <row r="12" spans="2:21">
      <c r="B12" s="8">
        <f t="shared" si="0"/>
        <v>7</v>
      </c>
      <c r="C12" s="9" t="s">
        <v>546</v>
      </c>
      <c r="D12" s="9" t="s">
        <v>163</v>
      </c>
      <c r="E12" s="9" t="s">
        <v>547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@level1type=N'TABLE',@level1name=N'R_OperPerformance', @level2type=N'COLUMN',@level2name=N'Step_seq';</v>
      </c>
    </row>
    <row r="13" s="1" customFormat="1" spans="2:21">
      <c r="B13" s="8">
        <f t="shared" si="0"/>
        <v>8</v>
      </c>
      <c r="C13" s="9" t="s">
        <v>548</v>
      </c>
      <c r="D13" s="9" t="s">
        <v>549</v>
      </c>
      <c r="E13" s="9" t="s">
        <v>547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@level1type=N'TABLE',@level1name=N'R_OperPerformance', @level2type=N'COLUMN',@level2name=N'Process_seq';</v>
      </c>
    </row>
    <row r="14" s="1" customFormat="1" spans="2:21">
      <c r="B14" s="8">
        <f t="shared" si="0"/>
        <v>9</v>
      </c>
      <c r="C14" s="9" t="s">
        <v>550</v>
      </c>
      <c r="D14" s="9" t="s">
        <v>551</v>
      </c>
      <c r="E14" s="9" t="s">
        <v>199</v>
      </c>
      <c r="F14" s="8"/>
      <c r="G14" s="8" t="s">
        <v>192</v>
      </c>
      <c r="H14" s="11"/>
      <c r="I14" s="10" t="s">
        <v>552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@level1type=N'TABLE',@level1name=N'R_OperPerformance', @level2type=N'COLUMN',@level2name=N'Result';</v>
      </c>
    </row>
    <row r="15" s="1" customFormat="1" spans="2:21">
      <c r="B15" s="8">
        <f t="shared" si="0"/>
        <v>10</v>
      </c>
      <c r="C15" s="9" t="s">
        <v>553</v>
      </c>
      <c r="D15" s="9" t="s">
        <v>554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@level1type=N'TABLE',@level1name=N'R_OperPerformance', @level2type=N'COLUMN',@level2name=N'Collect_content1';</v>
      </c>
    </row>
    <row r="16" s="1" customFormat="1" spans="2:21">
      <c r="B16" s="8">
        <f t="shared" si="0"/>
        <v>11</v>
      </c>
      <c r="C16" s="9" t="s">
        <v>555</v>
      </c>
      <c r="D16" s="9" t="s">
        <v>556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@level1type=N'TABLE',@level1name=N'R_OperPerformance', @level2type=N'COLUMN',@level2name=N'Collect_content2';</v>
      </c>
    </row>
    <row r="17" s="1" customFormat="1" spans="2:21">
      <c r="B17" s="8">
        <f t="shared" si="0"/>
        <v>12</v>
      </c>
      <c r="C17" s="9" t="s">
        <v>557</v>
      </c>
      <c r="D17" s="9" t="s">
        <v>558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@level1type=N'TABLE',@level1name=N'R_OperPerformance',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A23" sqref="A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[R_JobPerformance];</v>
      </c>
    </row>
    <row r="3" spans="2:16">
      <c r="B3" s="8" t="s">
        <v>77</v>
      </c>
      <c r="C3" s="8"/>
      <c r="D3" s="8"/>
      <c r="E3" s="8"/>
      <c r="F3" s="8" t="s">
        <v>78</v>
      </c>
      <c r="G3" s="8"/>
      <c r="H3" s="8"/>
      <c r="I3" s="8"/>
      <c r="K3" s="4" t="str">
        <f>"CREATE TABLE "&amp;F3&amp;" ("</f>
        <v>CREATE TABLE R_JobPerformance (</v>
      </c>
      <c r="P3" s="5" t="str">
        <f>"ALTER TABLE "&amp;F3&amp;" ADD PRIMARY KEY CLUSTERED ("</f>
        <v>ALTER TABLE R_JobPerformance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@value=N'作业实绩信息' , @level0type=N'SCHEMA',@level0name=N'dbo', @level1type=N'TABLE',@level1name=N'R_JobPerformance';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507</v>
      </c>
      <c r="D6" s="9" t="s">
        <v>559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JobPerformance_id BIGINT NOT NULL ,</v>
      </c>
      <c r="P6" s="5" t="str">
        <f t="shared" ref="P6:P13" si="2">IF(F6&lt;&gt;"",D6&amp;" ASC "&amp;IF(F7&lt;&gt;"",",",")"),"")</f>
        <v>JobPerformance_id ASC )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@level1type=N'TABLE',@level1name=N'R_JobPerformance', @level2type=N'COLUMN',@level2name=N'JobPerformance_id';</v>
      </c>
    </row>
    <row r="7" spans="2:21">
      <c r="B7" s="8">
        <f t="shared" si="0"/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si="1"/>
        <v>Workbench_id BIGINT NOT NULL ,</v>
      </c>
      <c r="P7" s="5" t="str">
        <f t="shared" si="2"/>
        <v/>
      </c>
      <c r="R7" s="13" t="str">
        <f t="shared" si="3"/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@level1type=N'TABLE',@level1name=N'R_JobPerformance', @level2type=N'COLUMN',@level2name=N'Workbench_id';</v>
      </c>
    </row>
    <row r="8" spans="2:21">
      <c r="B8" s="8">
        <f t="shared" si="0"/>
        <v>3</v>
      </c>
      <c r="C8" s="9" t="s">
        <v>494</v>
      </c>
      <c r="D8" s="9" t="s">
        <v>495</v>
      </c>
      <c r="E8" s="9" t="s">
        <v>83</v>
      </c>
      <c r="F8" s="8"/>
      <c r="G8" s="8" t="s">
        <v>192</v>
      </c>
      <c r="H8" s="8"/>
      <c r="I8" s="9"/>
      <c r="K8" s="4" t="str">
        <f t="shared" si="1"/>
        <v>Oper_id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@value=N'作业员ID' , @level0type=N'SCHEMA',@level0name=N'dbo', @level1type=N'TABLE',@level1name=N'R_JobPerformance', @level2type=N'COLUMN',@level2name=N'Oper_id';</v>
      </c>
    </row>
    <row r="9" spans="2:21">
      <c r="B9" s="8">
        <f t="shared" si="0"/>
        <v>4</v>
      </c>
      <c r="C9" s="9" t="s">
        <v>526</v>
      </c>
      <c r="D9" s="9" t="s">
        <v>178</v>
      </c>
      <c r="E9" s="9" t="s">
        <v>83</v>
      </c>
      <c r="F9" s="11"/>
      <c r="G9" s="11" t="s">
        <v>192</v>
      </c>
      <c r="H9" s="11"/>
      <c r="I9" s="10"/>
      <c r="K9" s="4" t="str">
        <f t="shared" si="1"/>
        <v>Plan_id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@value=N'计划 ID' , @level0type=N'SCHEMA',@level0name=N'dbo', @level1type=N'TABLE',@level1name=N'R_JobPerformance', @level2type=N'COLUMN',@level2name=N'Plan_id';</v>
      </c>
    </row>
    <row r="10" spans="2:21">
      <c r="B10" s="8">
        <f t="shared" si="0"/>
        <v>5</v>
      </c>
      <c r="C10" s="9" t="s">
        <v>544</v>
      </c>
      <c r="D10" s="9" t="s">
        <v>545</v>
      </c>
      <c r="E10" s="9" t="s">
        <v>89</v>
      </c>
      <c r="F10" s="11"/>
      <c r="G10" s="11" t="s">
        <v>192</v>
      </c>
      <c r="H10" s="11"/>
      <c r="I10" s="10"/>
      <c r="K10" s="4" t="str">
        <f t="shared" si="1"/>
        <v>Sub_lot_id VARCHAR(50)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@value=N'产品序列号' , @level0type=N'SCHEMA',@level0name=N'dbo', @level1type=N'TABLE',@level1name=N'R_JobPerformance', @level2type=N'COLUMN',@level2name=N'Sub_lot_id';</v>
      </c>
    </row>
    <row r="11" spans="2:21">
      <c r="B11" s="8">
        <f t="shared" si="0"/>
        <v>6</v>
      </c>
      <c r="C11" s="9" t="s">
        <v>560</v>
      </c>
      <c r="D11" s="9" t="s">
        <v>561</v>
      </c>
      <c r="E11" s="10" t="s">
        <v>501</v>
      </c>
      <c r="F11" s="11"/>
      <c r="G11" s="11" t="s">
        <v>192</v>
      </c>
      <c r="H11" s="11"/>
      <c r="I11" s="10" t="s">
        <v>204</v>
      </c>
      <c r="K11" s="4" t="str">
        <f t="shared" si="1"/>
        <v>Start_time TIMESTAMP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@value=N'开始时间' , @level0type=N'SCHEMA',@level0name=N'dbo', @level1type=N'TABLE',@level1name=N'R_JobPerformance', @level2type=N'COLUMN',@level2name=N'Start_time';</v>
      </c>
    </row>
    <row r="12" s="1" customFormat="1" spans="2:21">
      <c r="B12" s="8">
        <f t="shared" si="0"/>
        <v>7</v>
      </c>
      <c r="C12" s="9" t="s">
        <v>562</v>
      </c>
      <c r="D12" s="9" t="s">
        <v>563</v>
      </c>
      <c r="E12" s="10" t="s">
        <v>501</v>
      </c>
      <c r="F12" s="11"/>
      <c r="G12" s="11"/>
      <c r="H12" s="11"/>
      <c r="I12" s="10" t="s">
        <v>204</v>
      </c>
      <c r="K12" s="4" t="str">
        <f t="shared" si="1"/>
        <v>End_time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@value=N'结束时间' , @level0type=N'SCHEMA',@level0name=N'dbo', @level1type=N'TABLE',@level1name=N'R_JobPerformance', @level2type=N'COLUMN',@level2name=N'End_time';</v>
      </c>
    </row>
    <row r="13" s="1" customFormat="1" spans="2:21">
      <c r="B13" s="8">
        <f t="shared" si="0"/>
        <v>8</v>
      </c>
      <c r="C13" s="9" t="s">
        <v>564</v>
      </c>
      <c r="D13" s="9" t="s">
        <v>565</v>
      </c>
      <c r="E13" s="9" t="s">
        <v>83</v>
      </c>
      <c r="F13" s="8"/>
      <c r="G13" s="8" t="s">
        <v>192</v>
      </c>
      <c r="H13" s="11">
        <v>0</v>
      </c>
      <c r="I13" s="10"/>
      <c r="K13" s="4" t="str">
        <f t="shared" si="1"/>
        <v>Ng_count BIGINT NOT NULL );</v>
      </c>
      <c r="P13" s="5" t="str">
        <f t="shared" si="2"/>
        <v/>
      </c>
      <c r="R13" s="13" t="str">
        <f t="shared" si="3"/>
        <v>ALTER TABLE [R_JobPerformance] ADD CONSTRAINT [DF_R_JobPerformance_Ng_count] DEFAULT 0 FOR [Ng_count];</v>
      </c>
      <c r="U13" s="6" t="str">
        <f t="shared" si="4"/>
        <v>EXEC sys.sp_addextendedproperty @name=N'MS_Description', @value=N'NG次数' , @level0type=N'SCHEMA',@level0name=N'dbo', @level1type=N'TABLE',@level1name=N'R_JobPerformance', @level2type=N'COLUMN',@level2name=N'Ng_count';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[R_OperHistory];</v>
      </c>
    </row>
    <row r="3" spans="2:16">
      <c r="B3" s="8" t="s">
        <v>79</v>
      </c>
      <c r="C3" s="8"/>
      <c r="D3" s="8"/>
      <c r="E3" s="8"/>
      <c r="F3" s="8" t="s">
        <v>80</v>
      </c>
      <c r="G3" s="8"/>
      <c r="H3" s="8"/>
      <c r="I3" s="8"/>
      <c r="K3" s="4" t="str">
        <f>"CREATE TABLE "&amp;F3&amp;" ("</f>
        <v>CREATE TABLE R_OperHistory (</v>
      </c>
      <c r="P3" s="5" t="str">
        <f>"ALTER TABLE "&amp;F3&amp;" ADD PRIMARY KEY CLUSTERED ("</f>
        <v>ALTER TABLE R_OperHistory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@value=N'操作履历信息' , @level0type=N'SCHEMA',@level0name=N'dbo', @level1type=N'TABLE',@level1name=N'R_OperHistory';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507</v>
      </c>
      <c r="D6" s="9" t="s">
        <v>566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OperHistory_id BIGINT NOT NULL ,</v>
      </c>
      <c r="P6" s="5" t="str">
        <f>IF(F6&lt;&gt;"",D6&amp;" ASC "&amp;IF(F7&lt;&gt;"",",",")"),"")</f>
        <v>OperHistory_id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@level1type=N'TABLE',@level1name=N'R_OperHistory', @level2type=N'COLUMN',@level2name=N'OperHistory_id';</v>
      </c>
    </row>
    <row r="7" spans="2:21">
      <c r="B7" s="8">
        <f t="shared" si="0"/>
        <v>2</v>
      </c>
      <c r="C7" s="10" t="s">
        <v>542</v>
      </c>
      <c r="D7" s="10" t="s">
        <v>543</v>
      </c>
      <c r="E7" s="10" t="s">
        <v>501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@level1type=N'TABLE',@level1name=N'R_OperHistory',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@level1type=N'TABLE',@level1name=N'R_OperHistory', @level2type=N'COLUMN',@level2name=N'Workbench_id';</v>
      </c>
    </row>
    <row r="9" spans="2:21">
      <c r="B9" s="8">
        <f t="shared" si="0"/>
        <v>4</v>
      </c>
      <c r="C9" s="9" t="s">
        <v>494</v>
      </c>
      <c r="D9" s="9" t="s">
        <v>495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@level1type=N'TABLE',@level1name=N'R_OperHistory', @level2type=N'COLUMN',@level2name=N'Oper_id';</v>
      </c>
    </row>
    <row r="10" spans="2:21">
      <c r="B10" s="8">
        <f t="shared" si="0"/>
        <v>5</v>
      </c>
      <c r="C10" s="9" t="s">
        <v>526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@level1type=N'TABLE',@level1name=N'R_OperHistory', @level2type=N'COLUMN',@level2name=N'Plan_id';</v>
      </c>
    </row>
    <row r="11" spans="2:21">
      <c r="B11" s="8">
        <f t="shared" si="0"/>
        <v>6</v>
      </c>
      <c r="C11" s="9" t="s">
        <v>544</v>
      </c>
      <c r="D11" s="9" t="s">
        <v>545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@level1type=N'TABLE',@level1name=N'R_OperHistory', @level2type=N'COLUMN',@level2name=N'Sub_lot_id';</v>
      </c>
    </row>
    <row r="12" spans="2:21">
      <c r="B12" s="8">
        <f t="shared" si="0"/>
        <v>7</v>
      </c>
      <c r="C12" s="9" t="s">
        <v>546</v>
      </c>
      <c r="D12" s="9" t="s">
        <v>163</v>
      </c>
      <c r="E12" s="9" t="s">
        <v>547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@level1type=N'TABLE',@level1name=N'R_OperHistory', @level2type=N'COLUMN',@level2name=N'Step_seq';</v>
      </c>
    </row>
    <row r="13" s="1" customFormat="1" spans="2:21">
      <c r="B13" s="8">
        <f t="shared" si="0"/>
        <v>8</v>
      </c>
      <c r="C13" s="9" t="s">
        <v>548</v>
      </c>
      <c r="D13" s="9" t="s">
        <v>549</v>
      </c>
      <c r="E13" s="9" t="s">
        <v>547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@level1type=N'TABLE',@level1name=N'R_OperHistory', @level2type=N'COLUMN',@level2name=N'Process_seq';</v>
      </c>
    </row>
    <row r="14" s="1" customFormat="1" spans="2:21">
      <c r="B14" s="8">
        <f t="shared" si="0"/>
        <v>9</v>
      </c>
      <c r="C14" s="9" t="s">
        <v>550</v>
      </c>
      <c r="D14" s="9" t="s">
        <v>551</v>
      </c>
      <c r="E14" s="9" t="s">
        <v>199</v>
      </c>
      <c r="F14" s="8"/>
      <c r="G14" s="8" t="s">
        <v>192</v>
      </c>
      <c r="H14" s="11"/>
      <c r="I14" s="10" t="s">
        <v>552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@level1type=N'TABLE',@level1name=N'R_OperHistory', @level2type=N'COLUMN',@level2name=N'Result';</v>
      </c>
    </row>
    <row r="15" s="1" customFormat="1" spans="2:21">
      <c r="B15" s="8">
        <f t="shared" si="0"/>
        <v>10</v>
      </c>
      <c r="C15" s="9" t="s">
        <v>553</v>
      </c>
      <c r="D15" s="9" t="s">
        <v>554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@level1type=N'TABLE',@level1name=N'R_OperHistory', @level2type=N'COLUMN',@level2name=N'Collect_content1';</v>
      </c>
    </row>
    <row r="16" s="1" customFormat="1" spans="2:21">
      <c r="B16" s="8">
        <f t="shared" si="0"/>
        <v>11</v>
      </c>
      <c r="C16" s="9" t="s">
        <v>555</v>
      </c>
      <c r="D16" s="9" t="s">
        <v>556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@level1type=N'TABLE',@level1name=N'R_OperHistory', @level2type=N'COLUMN',@level2name=N'Collect_content2';</v>
      </c>
    </row>
    <row r="17" s="1" customFormat="1" spans="2:21">
      <c r="B17" s="8">
        <f t="shared" si="0"/>
        <v>12</v>
      </c>
      <c r="C17" s="9" t="s">
        <v>557</v>
      </c>
      <c r="D17" s="9" t="s">
        <v>558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@level1type=N'TABLE',@level1name=N'R_OperHistory',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9"/>
  <sheetViews>
    <sheetView topLeftCell="A31" workbookViewId="0">
      <selection activeCell="G60" sqref="G60"/>
    </sheetView>
  </sheetViews>
  <sheetFormatPr defaultColWidth="9" defaultRowHeight="14.5"/>
  <cols>
    <col min="1" max="2" width="3.625" style="53" customWidth="1"/>
    <col min="3" max="3" width="19.5" style="53" customWidth="1"/>
    <col min="4" max="4" width="19.75" style="53" customWidth="1"/>
    <col min="5" max="5" width="15.625" style="53" customWidth="1"/>
    <col min="6" max="7" width="12.625" style="53" customWidth="1"/>
    <col min="8" max="9" width="9" style="53"/>
    <col min="10" max="10" width="9.25" style="53" customWidth="1"/>
    <col min="11" max="11" width="16.25" style="53" customWidth="1"/>
    <col min="12" max="16384" width="9" style="53"/>
  </cols>
  <sheetData>
    <row r="2" spans="2:2">
      <c r="B2" s="53" t="s">
        <v>15</v>
      </c>
    </row>
    <row r="3" spans="3:11">
      <c r="C3" s="54" t="s">
        <v>81</v>
      </c>
      <c r="D3" s="54" t="s">
        <v>82</v>
      </c>
      <c r="E3" s="54" t="s">
        <v>83</v>
      </c>
      <c r="F3" s="53" t="s">
        <v>84</v>
      </c>
      <c r="J3" s="53" t="s">
        <v>85</v>
      </c>
      <c r="K3" s="53" t="s">
        <v>86</v>
      </c>
    </row>
    <row r="4" spans="3:6">
      <c r="C4" s="54" t="s">
        <v>87</v>
      </c>
      <c r="D4" s="54" t="s">
        <v>88</v>
      </c>
      <c r="E4" s="54" t="s">
        <v>89</v>
      </c>
      <c r="F4" s="53" t="s">
        <v>90</v>
      </c>
    </row>
    <row r="6" spans="2:2">
      <c r="B6" s="53" t="s">
        <v>17</v>
      </c>
    </row>
    <row r="7" spans="3:6">
      <c r="C7" s="54" t="s">
        <v>91</v>
      </c>
      <c r="D7" s="54" t="s">
        <v>92</v>
      </c>
      <c r="E7" s="54" t="s">
        <v>83</v>
      </c>
      <c r="F7" s="53" t="s">
        <v>84</v>
      </c>
    </row>
    <row r="8" spans="3:6">
      <c r="C8" s="54" t="s">
        <v>93</v>
      </c>
      <c r="D8" s="54" t="s">
        <v>94</v>
      </c>
      <c r="E8" s="54" t="s">
        <v>89</v>
      </c>
      <c r="F8" s="53" t="s">
        <v>90</v>
      </c>
    </row>
    <row r="10" spans="2:2">
      <c r="B10" s="53" t="s">
        <v>19</v>
      </c>
    </row>
    <row r="11" spans="3:6">
      <c r="C11" s="54" t="s">
        <v>95</v>
      </c>
      <c r="D11" s="54" t="s">
        <v>96</v>
      </c>
      <c r="E11" s="54" t="s">
        <v>83</v>
      </c>
      <c r="F11" s="53" t="s">
        <v>84</v>
      </c>
    </row>
    <row r="12" spans="3:6">
      <c r="C12" s="54" t="s">
        <v>97</v>
      </c>
      <c r="D12" s="54" t="s">
        <v>98</v>
      </c>
      <c r="E12" s="54" t="s">
        <v>89</v>
      </c>
      <c r="F12" s="53" t="s">
        <v>90</v>
      </c>
    </row>
    <row r="13" spans="3:7">
      <c r="C13" s="54" t="s">
        <v>81</v>
      </c>
      <c r="D13" s="54" t="s">
        <v>82</v>
      </c>
      <c r="E13" s="54" t="s">
        <v>83</v>
      </c>
      <c r="F13" s="53" t="s">
        <v>90</v>
      </c>
      <c r="G13" s="53" t="s">
        <v>99</v>
      </c>
    </row>
    <row r="15" spans="2:2">
      <c r="B15" s="53" t="s">
        <v>21</v>
      </c>
    </row>
    <row r="16" spans="3:6">
      <c r="C16" s="54" t="s">
        <v>100</v>
      </c>
      <c r="D16" s="54" t="s">
        <v>101</v>
      </c>
      <c r="E16" s="54" t="s">
        <v>83</v>
      </c>
      <c r="F16" s="53" t="s">
        <v>84</v>
      </c>
    </row>
    <row r="17" spans="3:7">
      <c r="C17" s="54" t="s">
        <v>95</v>
      </c>
      <c r="D17" s="54" t="s">
        <v>96</v>
      </c>
      <c r="E17" s="54" t="s">
        <v>83</v>
      </c>
      <c r="F17" s="53" t="s">
        <v>90</v>
      </c>
      <c r="G17" s="53" t="s">
        <v>102</v>
      </c>
    </row>
    <row r="18" spans="3:7">
      <c r="C18" s="54" t="s">
        <v>91</v>
      </c>
      <c r="D18" s="54" t="s">
        <v>92</v>
      </c>
      <c r="E18" s="54" t="s">
        <v>83</v>
      </c>
      <c r="F18" s="53" t="s">
        <v>90</v>
      </c>
      <c r="G18" s="53" t="s">
        <v>103</v>
      </c>
    </row>
    <row r="20" spans="2:2">
      <c r="B20" s="53" t="s">
        <v>24</v>
      </c>
    </row>
    <row r="21" spans="3:6">
      <c r="C21" s="54" t="s">
        <v>104</v>
      </c>
      <c r="D21" s="54" t="s">
        <v>105</v>
      </c>
      <c r="E21" s="54" t="s">
        <v>83</v>
      </c>
      <c r="F21" s="53" t="s">
        <v>84</v>
      </c>
    </row>
    <row r="22" spans="3:6">
      <c r="C22" s="54" t="s">
        <v>106</v>
      </c>
      <c r="D22" s="54" t="s">
        <v>107</v>
      </c>
      <c r="E22" s="54" t="s">
        <v>89</v>
      </c>
      <c r="F22" s="53" t="s">
        <v>90</v>
      </c>
    </row>
    <row r="24" spans="2:2">
      <c r="B24" s="53" t="s">
        <v>26</v>
      </c>
    </row>
    <row r="25" spans="3:6">
      <c r="C25" s="55" t="s">
        <v>108</v>
      </c>
      <c r="D25" s="55" t="s">
        <v>109</v>
      </c>
      <c r="E25" s="54" t="s">
        <v>83</v>
      </c>
      <c r="F25" s="53" t="s">
        <v>84</v>
      </c>
    </row>
    <row r="26" spans="3:7">
      <c r="C26" s="54" t="s">
        <v>104</v>
      </c>
      <c r="D26" s="54" t="s">
        <v>105</v>
      </c>
      <c r="E26" s="54" t="s">
        <v>83</v>
      </c>
      <c r="F26" s="53" t="s">
        <v>90</v>
      </c>
      <c r="G26" s="53" t="s">
        <v>110</v>
      </c>
    </row>
    <row r="27" spans="3:6">
      <c r="C27" s="54" t="s">
        <v>111</v>
      </c>
      <c r="D27" s="54" t="s">
        <v>112</v>
      </c>
      <c r="E27" s="54" t="s">
        <v>113</v>
      </c>
      <c r="F27" s="53" t="s">
        <v>90</v>
      </c>
    </row>
    <row r="29" spans="2:2">
      <c r="B29" s="53" t="s">
        <v>29</v>
      </c>
    </row>
    <row r="30" spans="3:6">
      <c r="C30" s="54" t="s">
        <v>114</v>
      </c>
      <c r="D30" s="54" t="s">
        <v>115</v>
      </c>
      <c r="E30" s="54" t="s">
        <v>83</v>
      </c>
      <c r="F30" s="53" t="s">
        <v>84</v>
      </c>
    </row>
    <row r="31" spans="3:7">
      <c r="C31" s="54" t="s">
        <v>95</v>
      </c>
      <c r="D31" s="54" t="s">
        <v>96</v>
      </c>
      <c r="E31" s="54" t="s">
        <v>83</v>
      </c>
      <c r="F31" s="53" t="s">
        <v>90</v>
      </c>
      <c r="G31" s="53" t="s">
        <v>102</v>
      </c>
    </row>
    <row r="32" spans="3:7">
      <c r="C32" s="54" t="s">
        <v>104</v>
      </c>
      <c r="D32" s="54" t="s">
        <v>105</v>
      </c>
      <c r="E32" s="54" t="s">
        <v>83</v>
      </c>
      <c r="F32" s="53" t="s">
        <v>90</v>
      </c>
      <c r="G32" s="53" t="s">
        <v>110</v>
      </c>
    </row>
    <row r="34" spans="2:2">
      <c r="B34" s="53" t="s">
        <v>31</v>
      </c>
    </row>
    <row r="35" spans="3:6">
      <c r="C35" s="54" t="s">
        <v>116</v>
      </c>
      <c r="D35" s="54" t="s">
        <v>117</v>
      </c>
      <c r="E35" s="54" t="s">
        <v>83</v>
      </c>
      <c r="F35" s="53" t="s">
        <v>84</v>
      </c>
    </row>
    <row r="36" spans="3:7">
      <c r="C36" s="54" t="s">
        <v>114</v>
      </c>
      <c r="D36" s="54" t="s">
        <v>115</v>
      </c>
      <c r="E36" s="54" t="s">
        <v>83</v>
      </c>
      <c r="G36" s="53" t="s">
        <v>118</v>
      </c>
    </row>
    <row r="37" spans="3:7">
      <c r="C37" s="54" t="s">
        <v>100</v>
      </c>
      <c r="D37" s="54" t="s">
        <v>101</v>
      </c>
      <c r="E37" s="54" t="s">
        <v>83</v>
      </c>
      <c r="F37" s="53" t="s">
        <v>90</v>
      </c>
      <c r="G37" s="53" t="s">
        <v>119</v>
      </c>
    </row>
    <row r="38" spans="3:7">
      <c r="C38" s="54" t="s">
        <v>108</v>
      </c>
      <c r="D38" s="54" t="s">
        <v>109</v>
      </c>
      <c r="E38" s="54" t="s">
        <v>83</v>
      </c>
      <c r="F38" s="53" t="s">
        <v>90</v>
      </c>
      <c r="G38" s="53" t="s">
        <v>120</v>
      </c>
    </row>
    <row r="40" spans="2:2">
      <c r="B40" s="53" t="s">
        <v>33</v>
      </c>
    </row>
    <row r="41" spans="3:12">
      <c r="C41" s="54" t="s">
        <v>121</v>
      </c>
      <c r="D41" s="54" t="s">
        <v>122</v>
      </c>
      <c r="E41" s="54" t="s">
        <v>83</v>
      </c>
      <c r="F41" s="53" t="s">
        <v>84</v>
      </c>
      <c r="J41" s="53" t="s">
        <v>123</v>
      </c>
      <c r="K41" s="53" t="s">
        <v>124</v>
      </c>
      <c r="L41" s="53" t="s">
        <v>125</v>
      </c>
    </row>
    <row r="42" spans="3:6">
      <c r="C42" s="54" t="s">
        <v>126</v>
      </c>
      <c r="D42" s="54" t="s">
        <v>127</v>
      </c>
      <c r="E42" s="54" t="s">
        <v>128</v>
      </c>
      <c r="F42" s="53" t="s">
        <v>90</v>
      </c>
    </row>
    <row r="44" spans="2:2">
      <c r="B44" s="53" t="s">
        <v>35</v>
      </c>
    </row>
    <row r="45" spans="3:6">
      <c r="C45" s="54" t="s">
        <v>129</v>
      </c>
      <c r="D45" s="54" t="s">
        <v>130</v>
      </c>
      <c r="E45" s="54" t="s">
        <v>83</v>
      </c>
      <c r="F45" s="53" t="s">
        <v>84</v>
      </c>
    </row>
    <row r="46" spans="3:7">
      <c r="C46" s="54" t="s">
        <v>121</v>
      </c>
      <c r="D46" s="54" t="s">
        <v>122</v>
      </c>
      <c r="E46" s="54" t="s">
        <v>83</v>
      </c>
      <c r="G46" s="53" t="s">
        <v>131</v>
      </c>
    </row>
    <row r="47" spans="3:6">
      <c r="C47" s="54" t="s">
        <v>132</v>
      </c>
      <c r="D47" s="54" t="s">
        <v>133</v>
      </c>
      <c r="E47" s="54" t="s">
        <v>89</v>
      </c>
      <c r="F47" s="53" t="s">
        <v>90</v>
      </c>
    </row>
    <row r="49" spans="2:2">
      <c r="B49" s="53" t="s">
        <v>37</v>
      </c>
    </row>
    <row r="50" spans="3:6">
      <c r="C50" s="54" t="s">
        <v>134</v>
      </c>
      <c r="D50" s="54" t="s">
        <v>135</v>
      </c>
      <c r="E50" s="54" t="s">
        <v>83</v>
      </c>
      <c r="F50" s="53" t="s">
        <v>84</v>
      </c>
    </row>
    <row r="52" spans="2:2">
      <c r="B52" s="53" t="s">
        <v>39</v>
      </c>
    </row>
    <row r="53" spans="3:6">
      <c r="C53" s="54" t="s">
        <v>136</v>
      </c>
      <c r="D53" s="54" t="s">
        <v>137</v>
      </c>
      <c r="E53" s="54" t="s">
        <v>83</v>
      </c>
      <c r="F53" s="53" t="s">
        <v>84</v>
      </c>
    </row>
    <row r="54" spans="3:6">
      <c r="C54" s="54" t="s">
        <v>138</v>
      </c>
      <c r="D54" s="54" t="s">
        <v>139</v>
      </c>
      <c r="E54" s="54" t="s">
        <v>89</v>
      </c>
      <c r="F54" s="53" t="s">
        <v>90</v>
      </c>
    </row>
    <row r="56" spans="2:2">
      <c r="B56" s="53" t="s">
        <v>41</v>
      </c>
    </row>
    <row r="57" spans="3:6">
      <c r="C57" s="54" t="s">
        <v>140</v>
      </c>
      <c r="D57" s="54" t="s">
        <v>141</v>
      </c>
      <c r="E57" s="54" t="s">
        <v>83</v>
      </c>
      <c r="F57" s="53" t="s">
        <v>84</v>
      </c>
    </row>
    <row r="58" spans="3:7">
      <c r="C58" s="54" t="s">
        <v>136</v>
      </c>
      <c r="D58" s="54" t="s">
        <v>137</v>
      </c>
      <c r="E58" s="54" t="s">
        <v>83</v>
      </c>
      <c r="G58" s="53" t="s">
        <v>142</v>
      </c>
    </row>
    <row r="59" spans="3:7">
      <c r="C59" s="54" t="s">
        <v>104</v>
      </c>
      <c r="D59" s="54" t="s">
        <v>105</v>
      </c>
      <c r="E59" s="54" t="s">
        <v>83</v>
      </c>
      <c r="G59" s="53" t="s">
        <v>110</v>
      </c>
    </row>
    <row r="60" spans="3:6">
      <c r="C60" s="54" t="s">
        <v>143</v>
      </c>
      <c r="D60" s="54" t="s">
        <v>144</v>
      </c>
      <c r="E60" s="54" t="s">
        <v>128</v>
      </c>
      <c r="F60" s="53" t="s">
        <v>90</v>
      </c>
    </row>
    <row r="62" spans="2:2">
      <c r="B62" s="53" t="s">
        <v>43</v>
      </c>
    </row>
    <row r="63" spans="3:6">
      <c r="C63" s="54" t="s">
        <v>145</v>
      </c>
      <c r="D63" s="54" t="s">
        <v>146</v>
      </c>
      <c r="E63" s="54" t="s">
        <v>83</v>
      </c>
      <c r="F63" s="53" t="s">
        <v>84</v>
      </c>
    </row>
    <row r="64" spans="3:7">
      <c r="C64" s="54" t="s">
        <v>140</v>
      </c>
      <c r="D64" s="54" t="s">
        <v>141</v>
      </c>
      <c r="E64" s="54" t="s">
        <v>83</v>
      </c>
      <c r="F64" s="53" t="s">
        <v>90</v>
      </c>
      <c r="G64" s="53" t="s">
        <v>147</v>
      </c>
    </row>
    <row r="65" spans="3:7">
      <c r="C65" s="54" t="s">
        <v>129</v>
      </c>
      <c r="D65" s="54" t="s">
        <v>130</v>
      </c>
      <c r="E65" s="54" t="s">
        <v>83</v>
      </c>
      <c r="F65" s="53" t="s">
        <v>90</v>
      </c>
      <c r="G65" s="53" t="s">
        <v>148</v>
      </c>
    </row>
    <row r="66" spans="3:7">
      <c r="C66" s="54" t="s">
        <v>134</v>
      </c>
      <c r="D66" s="54" t="s">
        <v>135</v>
      </c>
      <c r="E66" s="54" t="s">
        <v>83</v>
      </c>
      <c r="G66" s="53" t="s">
        <v>149</v>
      </c>
    </row>
    <row r="68" spans="2:2">
      <c r="B68" s="53" t="s">
        <v>45</v>
      </c>
    </row>
    <row r="69" spans="3:6">
      <c r="C69" s="54" t="s">
        <v>150</v>
      </c>
      <c r="D69" s="54" t="s">
        <v>151</v>
      </c>
      <c r="E69" s="54" t="s">
        <v>83</v>
      </c>
      <c r="F69" s="53" t="s">
        <v>84</v>
      </c>
    </row>
    <row r="70" spans="3:6">
      <c r="C70" s="54" t="s">
        <v>152</v>
      </c>
      <c r="D70" s="54" t="s">
        <v>153</v>
      </c>
      <c r="E70" s="54" t="s">
        <v>154</v>
      </c>
      <c r="F70" s="53" t="s">
        <v>90</v>
      </c>
    </row>
    <row r="72" spans="2:2">
      <c r="B72" s="53" t="s">
        <v>47</v>
      </c>
    </row>
    <row r="73" spans="3:6">
      <c r="C73" s="54" t="s">
        <v>155</v>
      </c>
      <c r="D73" s="54" t="s">
        <v>156</v>
      </c>
      <c r="E73" s="54" t="s">
        <v>83</v>
      </c>
      <c r="F73" s="53" t="s">
        <v>84</v>
      </c>
    </row>
    <row r="74" spans="3:6">
      <c r="C74" s="54" t="s">
        <v>157</v>
      </c>
      <c r="D74" s="54" t="s">
        <v>158</v>
      </c>
      <c r="E74" s="54" t="s">
        <v>128</v>
      </c>
      <c r="F74" s="53" t="s">
        <v>90</v>
      </c>
    </row>
    <row r="75" spans="3:6">
      <c r="C75" s="54" t="s">
        <v>159</v>
      </c>
      <c r="D75" s="54" t="s">
        <v>160</v>
      </c>
      <c r="E75" s="54" t="s">
        <v>128</v>
      </c>
      <c r="F75" s="53" t="s">
        <v>90</v>
      </c>
    </row>
    <row r="76" spans="3:7">
      <c r="C76" s="54" t="s">
        <v>95</v>
      </c>
      <c r="D76" s="54" t="s">
        <v>96</v>
      </c>
      <c r="E76" s="54" t="s">
        <v>83</v>
      </c>
      <c r="G76" s="53" t="s">
        <v>102</v>
      </c>
    </row>
    <row r="78" spans="2:2">
      <c r="B78" s="53" t="s">
        <v>49</v>
      </c>
    </row>
    <row r="79" spans="3:7">
      <c r="C79" s="54" t="s">
        <v>155</v>
      </c>
      <c r="D79" s="54" t="s">
        <v>156</v>
      </c>
      <c r="E79" s="54" t="s">
        <v>83</v>
      </c>
      <c r="F79" s="53" t="s">
        <v>84</v>
      </c>
      <c r="G79" s="53" t="s">
        <v>161</v>
      </c>
    </row>
    <row r="80" spans="3:6">
      <c r="C80" s="55" t="s">
        <v>162</v>
      </c>
      <c r="D80" s="55" t="s">
        <v>163</v>
      </c>
      <c r="E80" s="55" t="s">
        <v>113</v>
      </c>
      <c r="F80" s="53" t="s">
        <v>84</v>
      </c>
    </row>
    <row r="81" spans="3:7">
      <c r="C81" s="54" t="s">
        <v>150</v>
      </c>
      <c r="D81" s="54" t="s">
        <v>151</v>
      </c>
      <c r="E81" s="54" t="s">
        <v>83</v>
      </c>
      <c r="G81" s="53" t="s">
        <v>164</v>
      </c>
    </row>
    <row r="83" spans="2:2">
      <c r="B83" s="53" t="s">
        <v>51</v>
      </c>
    </row>
    <row r="84" spans="3:6">
      <c r="C84" s="54" t="s">
        <v>155</v>
      </c>
      <c r="D84" s="54" t="s">
        <v>156</v>
      </c>
      <c r="E84" s="54" t="s">
        <v>83</v>
      </c>
      <c r="F84" s="53" t="s">
        <v>84</v>
      </c>
    </row>
    <row r="85" spans="3:6">
      <c r="C85" s="55" t="s">
        <v>162</v>
      </c>
      <c r="D85" s="55" t="s">
        <v>163</v>
      </c>
      <c r="E85" s="55" t="s">
        <v>113</v>
      </c>
      <c r="F85" s="53" t="s">
        <v>84</v>
      </c>
    </row>
    <row r="86" spans="3:7">
      <c r="C86" s="54" t="s">
        <v>100</v>
      </c>
      <c r="D86" s="54" t="s">
        <v>101</v>
      </c>
      <c r="E86" s="54" t="s">
        <v>83</v>
      </c>
      <c r="F86" s="53" t="s">
        <v>84</v>
      </c>
      <c r="G86" s="53" t="s">
        <v>119</v>
      </c>
    </row>
    <row r="88" spans="2:2">
      <c r="B88" s="53" t="s">
        <v>53</v>
      </c>
    </row>
    <row r="89" spans="3:6">
      <c r="C89" s="54" t="s">
        <v>155</v>
      </c>
      <c r="D89" s="54" t="s">
        <v>156</v>
      </c>
      <c r="E89" s="54" t="s">
        <v>83</v>
      </c>
      <c r="F89" s="53" t="s">
        <v>84</v>
      </c>
    </row>
    <row r="90" spans="3:6">
      <c r="C90" s="55" t="s">
        <v>162</v>
      </c>
      <c r="D90" s="55" t="s">
        <v>163</v>
      </c>
      <c r="E90" s="55" t="s">
        <v>113</v>
      </c>
      <c r="F90" s="53" t="s">
        <v>84</v>
      </c>
    </row>
    <row r="91" spans="3:7">
      <c r="C91" s="54" t="s">
        <v>121</v>
      </c>
      <c r="D91" s="54" t="s">
        <v>122</v>
      </c>
      <c r="E91" s="54" t="s">
        <v>83</v>
      </c>
      <c r="F91" s="53" t="s">
        <v>84</v>
      </c>
      <c r="G91" s="53" t="s">
        <v>131</v>
      </c>
    </row>
    <row r="93" spans="2:2">
      <c r="B93" s="53" t="s">
        <v>55</v>
      </c>
    </row>
    <row r="94" spans="3:6">
      <c r="C94" s="56" t="s">
        <v>165</v>
      </c>
      <c r="D94" s="56" t="s">
        <v>166</v>
      </c>
      <c r="E94" s="56" t="s">
        <v>83</v>
      </c>
      <c r="F94" s="53" t="s">
        <v>84</v>
      </c>
    </row>
    <row r="95" spans="3:6">
      <c r="C95" s="56" t="s">
        <v>155</v>
      </c>
      <c r="D95" s="56" t="s">
        <v>156</v>
      </c>
      <c r="E95" s="56" t="s">
        <v>83</v>
      </c>
      <c r="F95" s="53" t="s">
        <v>84</v>
      </c>
    </row>
    <row r="96" spans="3:6">
      <c r="C96" s="56" t="s">
        <v>162</v>
      </c>
      <c r="D96" s="56" t="s">
        <v>163</v>
      </c>
      <c r="E96" s="56" t="s">
        <v>113</v>
      </c>
      <c r="F96" s="53" t="s">
        <v>84</v>
      </c>
    </row>
    <row r="98" spans="2:2">
      <c r="B98" s="53" t="s">
        <v>57</v>
      </c>
    </row>
    <row r="99" spans="3:6">
      <c r="C99" s="56" t="s">
        <v>167</v>
      </c>
      <c r="D99" s="56" t="s">
        <v>168</v>
      </c>
      <c r="E99" s="56" t="s">
        <v>83</v>
      </c>
      <c r="F99" s="53" t="s">
        <v>84</v>
      </c>
    </row>
    <row r="100" spans="3:6">
      <c r="C100" s="56" t="s">
        <v>155</v>
      </c>
      <c r="D100" s="56" t="s">
        <v>156</v>
      </c>
      <c r="E100" s="56" t="s">
        <v>83</v>
      </c>
      <c r="F100" s="53" t="s">
        <v>84</v>
      </c>
    </row>
    <row r="102" spans="2:2">
      <c r="B102" s="53" t="s">
        <v>169</v>
      </c>
    </row>
    <row r="103" spans="3:6">
      <c r="C103" s="56" t="s">
        <v>170</v>
      </c>
      <c r="D103" s="56" t="s">
        <v>171</v>
      </c>
      <c r="E103" s="56" t="s">
        <v>83</v>
      </c>
      <c r="F103" s="53" t="s">
        <v>84</v>
      </c>
    </row>
    <row r="104" spans="3:6">
      <c r="C104" s="56" t="s">
        <v>172</v>
      </c>
      <c r="D104" s="56" t="s">
        <v>156</v>
      </c>
      <c r="E104" s="56" t="s">
        <v>83</v>
      </c>
      <c r="F104" s="53" t="s">
        <v>84</v>
      </c>
    </row>
    <row r="105" spans="3:6">
      <c r="C105" s="56" t="s">
        <v>162</v>
      </c>
      <c r="D105" s="56" t="s">
        <v>163</v>
      </c>
      <c r="E105" s="56" t="s">
        <v>113</v>
      </c>
      <c r="F105" s="53" t="s">
        <v>84</v>
      </c>
    </row>
    <row r="107" spans="2:2">
      <c r="B107" s="53" t="s">
        <v>69</v>
      </c>
    </row>
    <row r="108" spans="3:6">
      <c r="C108" s="56" t="s">
        <v>173</v>
      </c>
      <c r="D108" s="56" t="s">
        <v>174</v>
      </c>
      <c r="E108" s="56" t="s">
        <v>83</v>
      </c>
      <c r="F108" s="53" t="s">
        <v>84</v>
      </c>
    </row>
    <row r="109" spans="3:6">
      <c r="C109" s="56" t="s">
        <v>175</v>
      </c>
      <c r="D109" s="56" t="s">
        <v>176</v>
      </c>
      <c r="E109" s="56" t="s">
        <v>83</v>
      </c>
      <c r="F109" s="53" t="s">
        <v>90</v>
      </c>
    </row>
    <row r="111" spans="2:2">
      <c r="B111" s="53" t="s">
        <v>71</v>
      </c>
    </row>
    <row r="112" spans="3:6">
      <c r="C112" s="56" t="s">
        <v>177</v>
      </c>
      <c r="D112" s="56" t="s">
        <v>178</v>
      </c>
      <c r="E112" s="56" t="s">
        <v>83</v>
      </c>
      <c r="F112" s="53" t="s">
        <v>84</v>
      </c>
    </row>
    <row r="113" spans="3:7">
      <c r="C113" s="56" t="s">
        <v>173</v>
      </c>
      <c r="D113" s="56" t="s">
        <v>174</v>
      </c>
      <c r="E113" s="56" t="s">
        <v>83</v>
      </c>
      <c r="G113" s="53" t="s">
        <v>179</v>
      </c>
    </row>
    <row r="114" spans="3:7">
      <c r="C114" s="56" t="s">
        <v>172</v>
      </c>
      <c r="D114" s="56" t="s">
        <v>156</v>
      </c>
      <c r="E114" s="56" t="s">
        <v>83</v>
      </c>
      <c r="G114" s="53" t="s">
        <v>161</v>
      </c>
    </row>
    <row r="116" spans="2:2">
      <c r="B116" s="53" t="s">
        <v>73</v>
      </c>
    </row>
    <row r="117" spans="3:6">
      <c r="C117" s="56" t="s">
        <v>180</v>
      </c>
      <c r="D117" s="56" t="s">
        <v>181</v>
      </c>
      <c r="E117" s="56" t="s">
        <v>83</v>
      </c>
      <c r="F117" s="53" t="s">
        <v>84</v>
      </c>
    </row>
    <row r="118" spans="3:7">
      <c r="C118" s="56" t="s">
        <v>182</v>
      </c>
      <c r="D118" s="56" t="s">
        <v>141</v>
      </c>
      <c r="E118" s="56" t="s">
        <v>83</v>
      </c>
      <c r="G118" s="53" t="s">
        <v>147</v>
      </c>
    </row>
    <row r="119" spans="3:7">
      <c r="C119" s="56" t="s">
        <v>177</v>
      </c>
      <c r="D119" s="56" t="s">
        <v>178</v>
      </c>
      <c r="E119" s="56" t="s">
        <v>83</v>
      </c>
      <c r="G119" s="53" t="s">
        <v>183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[M_Products];</v>
      </c>
    </row>
    <row r="3" spans="2:16">
      <c r="B3" s="8" t="s">
        <v>15</v>
      </c>
      <c r="C3" s="8"/>
      <c r="D3" s="8"/>
      <c r="E3" s="8"/>
      <c r="F3" s="8" t="s">
        <v>16</v>
      </c>
      <c r="G3" s="8"/>
      <c r="H3" s="8"/>
      <c r="I3" s="8"/>
      <c r="K3" s="4" t="str">
        <f>"CREATE TABLE "&amp;F3&amp;" ("</f>
        <v>CREATE TABLE M_Products (</v>
      </c>
      <c r="P3" s="5" t="str">
        <f>"ALTER TABLE "&amp;F3&amp;" ADD PRIMARY KEY CLUSTERED ("</f>
        <v>ALTER TABLE M_Products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@value=N'产品信息' , @level0type=N'SCHEMA',@level0name=N'dbo', @level1type=N'TABLE',@level1name=N'M_Products';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81</v>
      </c>
      <c r="D6" s="9" t="s">
        <v>82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Product_id BIGINT NOT NULL ,</v>
      </c>
      <c r="P6" s="5" t="str">
        <f>IF(F6&lt;&gt;"",D6&amp;" ASC "&amp;IF(F7&lt;&gt;"",",",")"),"")</f>
        <v>Product_id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@value=N'产品ID' , @level0type=N'SCHEMA',@level0name=N'dbo', @level1type=N'TABLE',@level1name=N'M_Products', @level2type=N'COLUMN',@level2name=N'Product_id';</v>
      </c>
    </row>
    <row r="7" spans="2:21">
      <c r="B7" s="8">
        <f t="shared" ref="B7:B12" si="0">ROW()-5</f>
        <v>2</v>
      </c>
      <c r="C7" s="9" t="s">
        <v>87</v>
      </c>
      <c r="D7" s="9" t="s">
        <v>88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2" si="1">IF(D7="","",D7&amp;" "&amp;IF(E7="decimal","decimal(18,0) IDENTITY(1,1)",E7)&amp;" "&amp;IF(G7="√","NOT NULL","")&amp;" "&amp;IF(C8&lt;&gt;"",",",");"))</f>
        <v>Product_code VARCHAR(50) NOT NULL ,</v>
      </c>
      <c r="P7" s="5" t="str">
        <f t="shared" ref="P7:P12" si="2">IF(F7&lt;&gt;"",D7&amp;" ASC "&amp;IF(F8&lt;&gt;"",",",")"),"")</f>
        <v/>
      </c>
      <c r="R7" s="13" t="str">
        <f t="shared" ref="R7:R12" si="3">IF(H7="","","ALTER TABLE ["&amp;$F$3&amp;"] ADD CONSTRAINT [DF_"&amp;$F$3&amp;"_"&amp;D7&amp;"] DEFAULT "&amp;H7&amp;" FOR ["&amp;D7&amp;"];")</f>
        <v/>
      </c>
      <c r="U7" s="6" t="str">
        <f t="shared" ref="U7:U12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@value=N'产品编号' , @level0type=N'SCHEMA',@level0name=N'dbo', @level1type=N'TABLE',@level1name=N'M_Products', @level2type=N'COLUMN',@level2name=N'Product_code';</v>
      </c>
    </row>
    <row r="8" spans="2:21">
      <c r="B8" s="8">
        <f t="shared" si="0"/>
        <v>3</v>
      </c>
      <c r="C8" s="9" t="s">
        <v>193</v>
      </c>
      <c r="D8" s="9" t="s">
        <v>194</v>
      </c>
      <c r="E8" s="9" t="s">
        <v>89</v>
      </c>
      <c r="F8" s="8"/>
      <c r="G8" s="8" t="s">
        <v>192</v>
      </c>
      <c r="H8" s="8"/>
      <c r="I8" s="9"/>
      <c r="K8" s="4" t="str">
        <f t="shared" si="1"/>
        <v>Product_name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@value=N'产品名称' , @level0type=N'SCHEMA',@level0name=N'dbo', @level1type=N'TABLE',@level1name=N'M_Products', @level2type=N'COLUMN',@level2name=N'Product_name';</v>
      </c>
    </row>
    <row r="9" spans="2:21">
      <c r="B9" s="8">
        <f t="shared" si="0"/>
        <v>4</v>
      </c>
      <c r="C9" s="17" t="s">
        <v>15</v>
      </c>
      <c r="D9" s="17" t="s">
        <v>195</v>
      </c>
      <c r="E9" s="17" t="s">
        <v>196</v>
      </c>
      <c r="F9" s="16"/>
      <c r="G9" s="16"/>
      <c r="H9" s="16"/>
      <c r="I9" s="17"/>
      <c r="K9" s="4" t="str">
        <f t="shared" si="1"/>
        <v>Product_info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@value=N'产品信息' , @level0type=N'SCHEMA',@level0name=N'dbo', @level1type=N'TABLE',@level1name=N'M_Products', @level2type=N'COLUMN',@level2name=N'Product_info';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[M_Products] ADD CONSTRAINT [DF_M_Products_Using_flg]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@level1type=N'TABLE',@level1name=N'M_Products',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@level1type=N'TABLE',@level1name=N'M_Products',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@level1type=N'TABLE',@level1name=N'M_Products',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  <row r="19" spans="3:4">
      <c r="C19" s="50" t="s">
        <v>207</v>
      </c>
      <c r="D19" s="51"/>
    </row>
    <row r="20" spans="3:4">
      <c r="C20" s="52" t="s">
        <v>85</v>
      </c>
      <c r="D20" s="51" t="s">
        <v>86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3"/>
  <sheetViews>
    <sheetView showGridLines="0" zoomScale="85" zoomScaleNormal="85" workbookViewId="0">
      <selection activeCell="E17" sqref="E1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[M_Materiel];</v>
      </c>
    </row>
    <row r="3" spans="2:16">
      <c r="B3" s="8" t="s">
        <v>17</v>
      </c>
      <c r="C3" s="8"/>
      <c r="D3" s="8"/>
      <c r="E3" s="8"/>
      <c r="F3" s="8" t="s">
        <v>18</v>
      </c>
      <c r="G3" s="8"/>
      <c r="H3" s="8"/>
      <c r="I3" s="8"/>
      <c r="K3" s="4" t="str">
        <f>"CREATE TABLE "&amp;F3&amp;" ("</f>
        <v>CREATE TABLE M_Materiel (</v>
      </c>
      <c r="P3" s="5" t="str">
        <f>"ALTER TABLE "&amp;F3&amp;" ADD PRIMARY KEY CLUSTERED ("</f>
        <v>ALTER TABLE M_Materiel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@value=N'物料信息' , @level0type=N'SCHEMA',@level0name=N'dbo', @level1type=N'TABLE',@level1name=N'M_Materiel';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91</v>
      </c>
      <c r="D6" s="9" t="s">
        <v>92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Material_id BIGINT NOT NULL ,</v>
      </c>
      <c r="P6" s="5" t="str">
        <f>IF(F6&lt;&gt;"",D6&amp;" ASC "&amp;IF(F7&lt;&gt;"",",",")"),"")</f>
        <v>Material_id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@value=N'物料信息ID' , @level0type=N'SCHEMA',@level0name=N'dbo', @level1type=N'TABLE',@level1name=N'M_Materiel', @level2type=N'COLUMN',@level2name=N'Material_id';</v>
      </c>
    </row>
    <row r="7" spans="2:21">
      <c r="B7" s="8">
        <f t="shared" si="0"/>
        <v>2</v>
      </c>
      <c r="C7" s="9" t="s">
        <v>93</v>
      </c>
      <c r="D7" s="9" t="s">
        <v>94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7" si="1">IF(D7="","",D7&amp;" "&amp;IF(E7="decimal","decimal(18,0) IDENTITY(1,1)",E7)&amp;" "&amp;IF(G7="√","NOT NULL","")&amp;" "&amp;IF(C8&lt;&gt;"",",",");"))</f>
        <v>Material_code VARCHAR(50)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@value=N'物料编号' , @level0type=N'SCHEMA',@level0name=N'dbo', @level1type=N'TABLE',@level1name=N'M_Materiel', @level2type=N'COLUMN',@level2name=N'Material_code';</v>
      </c>
    </row>
    <row r="8" spans="2:21">
      <c r="B8" s="8">
        <f t="shared" si="0"/>
        <v>3</v>
      </c>
      <c r="C8" s="9" t="s">
        <v>208</v>
      </c>
      <c r="D8" s="9" t="s">
        <v>209</v>
      </c>
      <c r="E8" s="9" t="s">
        <v>89</v>
      </c>
      <c r="F8" s="8"/>
      <c r="G8" s="8" t="s">
        <v>192</v>
      </c>
      <c r="H8" s="8"/>
      <c r="I8" s="9"/>
      <c r="K8" s="4" t="str">
        <f t="shared" si="1"/>
        <v>Material_name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@value=N'物料名称' , @level0type=N'SCHEMA',@level0name=N'dbo', @level1type=N'TABLE',@level1name=N'M_Materiel', @level2type=N'COLUMN',@level2name=N'Material_name';</v>
      </c>
    </row>
    <row r="9" spans="2:21">
      <c r="B9" s="16">
        <f t="shared" si="0"/>
        <v>4</v>
      </c>
      <c r="C9" s="17" t="s">
        <v>17</v>
      </c>
      <c r="D9" s="17" t="s">
        <v>210</v>
      </c>
      <c r="E9" s="17" t="s">
        <v>196</v>
      </c>
      <c r="F9" s="16"/>
      <c r="G9" s="16"/>
      <c r="H9" s="16"/>
      <c r="I9" s="17"/>
      <c r="K9" s="4" t="str">
        <f t="shared" si="1"/>
        <v>Material_info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@value=N'物料信息' , @level0type=N'SCHEMA',@level0name=N'dbo', @level1type=N'TABLE',@level1name=N'M_Materiel', @level2type=N'COLUMN',@level2name=N'Material_info';</v>
      </c>
    </row>
    <row r="10" spans="2:21">
      <c r="B10" s="16">
        <f t="shared" si="0"/>
        <v>5</v>
      </c>
      <c r="C10" s="10" t="s">
        <v>211</v>
      </c>
      <c r="D10" s="10" t="s">
        <v>212</v>
      </c>
      <c r="E10" s="10" t="s">
        <v>196</v>
      </c>
      <c r="F10" s="11"/>
      <c r="G10" s="11"/>
      <c r="H10" s="11"/>
      <c r="I10" s="10"/>
      <c r="K10" s="4" t="str">
        <f t="shared" si="1"/>
        <v>Supplier VERCHAR(200)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@value=N'供应商' , @level0type=N'SCHEMA',@level0name=N'dbo', @level1type=N'TABLE',@level1name=N'M_Materiel', @level2type=N'COLUMN',@level2name=N'Supplier';</v>
      </c>
    </row>
    <row r="11" spans="2:21">
      <c r="B11" s="16">
        <f t="shared" si="0"/>
        <v>6</v>
      </c>
      <c r="C11" s="10" t="s">
        <v>213</v>
      </c>
      <c r="D11" s="10" t="s">
        <v>214</v>
      </c>
      <c r="E11" s="10" t="s">
        <v>196</v>
      </c>
      <c r="F11" s="11"/>
      <c r="G11" s="11"/>
      <c r="H11" s="11"/>
      <c r="I11" s="10"/>
      <c r="K11" s="4" t="str">
        <f t="shared" si="1"/>
        <v>Origin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@value=N'产地' , @level0type=N'SCHEMA',@level0name=N'dbo', @level1type=N'TABLE',@level1name=N'M_Materiel', @level2type=N'COLUMN',@level2name=N'Origin';</v>
      </c>
    </row>
    <row r="12" spans="2:21">
      <c r="B12" s="16">
        <f t="shared" si="0"/>
        <v>7</v>
      </c>
      <c r="C12" s="10" t="s">
        <v>215</v>
      </c>
      <c r="D12" s="10" t="s">
        <v>216</v>
      </c>
      <c r="E12" s="10" t="s">
        <v>217</v>
      </c>
      <c r="F12" s="11"/>
      <c r="G12" s="11"/>
      <c r="H12" s="11"/>
      <c r="I12" s="10"/>
      <c r="K12" s="4" t="str">
        <f t="shared" si="1"/>
        <v>Price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@value=N'价格' , @level0type=N'SCHEMA',@level0name=N'dbo', @level1type=N'TABLE',@level1name=N'M_Materiel', @level2type=N'COLUMN',@level2name=N'Price';</v>
      </c>
    </row>
    <row r="13" spans="2:21">
      <c r="B13" s="16">
        <f t="shared" si="0"/>
        <v>8</v>
      </c>
      <c r="C13" s="10" t="s">
        <v>218</v>
      </c>
      <c r="D13" s="10" t="s">
        <v>219</v>
      </c>
      <c r="E13" s="10" t="s">
        <v>128</v>
      </c>
      <c r="F13" s="11"/>
      <c r="G13" s="11"/>
      <c r="H13" s="11"/>
      <c r="I13" s="10"/>
      <c r="K13" s="4" t="str">
        <f t="shared" si="1"/>
        <v>Weight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@value=N'重量（克）' , @level0type=N'SCHEMA',@level0name=N'dbo', @level1type=N'TABLE',@level1name=N'M_Materiel', @level2type=N'COLUMN',@level2name=N'Weight';</v>
      </c>
    </row>
    <row r="14" spans="2:21">
      <c r="B14" s="16">
        <f t="shared" si="0"/>
        <v>9</v>
      </c>
      <c r="C14" s="10" t="s">
        <v>220</v>
      </c>
      <c r="D14" s="10" t="s">
        <v>221</v>
      </c>
      <c r="E14" s="10" t="s">
        <v>128</v>
      </c>
      <c r="F14" s="11"/>
      <c r="G14" s="11"/>
      <c r="H14" s="11"/>
      <c r="I14" s="10"/>
      <c r="K14" s="4" t="str">
        <f t="shared" si="1"/>
        <v>Measurement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@value=N'尺寸（毫米）' , @level0type=N'SCHEMA',@level0name=N'dbo', @level1type=N'TABLE',@level1name=N'M_Materiel', @level2type=N'COLUMN',@level2name=N'Measurement';</v>
      </c>
    </row>
    <row r="15" spans="2:21">
      <c r="B15" s="16">
        <f t="shared" si="0"/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1"/>
        <v>Using_flg SMALLINT NOT NULL ,</v>
      </c>
      <c r="P15" s="5" t="str">
        <f t="shared" si="2"/>
        <v/>
      </c>
      <c r="R15" s="13" t="str">
        <f t="shared" si="3"/>
        <v>ALTER TABLE [M_Materiel] ADD CONSTRAINT [DF_M_Materiel_Using_flg] DEFAULT 0 FOR [Using_flg];</v>
      </c>
      <c r="U15" s="6" t="str">
        <f t="shared" si="4"/>
        <v>EXEC sys.sp_addextendedproperty @name=N'MS_Description', @value=N'启用Flg' , @level0type=N'SCHEMA',@level0name=N'dbo', @level1type=N'TABLE',@level1name=N'M_Materiel', @level2type=N'COLUMN',@level2name=N'Using_flg';</v>
      </c>
    </row>
    <row r="16" s="1" customFormat="1" spans="2:21">
      <c r="B16" s="14">
        <f t="shared" si="0"/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Inst_dat DATETIME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@value=N'登录日时' , @level0type=N'SCHEMA',@level0name=N'dbo', @level1type=N'TABLE',@level1name=N'M_Materiel', @level2type=N'COLUMN',@level2name=N'Inst_dat';</v>
      </c>
    </row>
    <row r="17" s="1" customFormat="1" spans="2:21">
      <c r="B17" s="14">
        <f t="shared" si="0"/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1"/>
        <v>Upd_dat DATETIME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@value=N'更新日时' , @level0type=N'SCHEMA',@level0name=N'dbo', @level1type=N'TABLE',@level1name=N'M_Materiel',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[M_Bom];</v>
      </c>
    </row>
    <row r="3" spans="2:16">
      <c r="B3" s="8" t="s">
        <v>19</v>
      </c>
      <c r="C3" s="8"/>
      <c r="D3" s="8"/>
      <c r="E3" s="8"/>
      <c r="F3" s="8" t="s">
        <v>20</v>
      </c>
      <c r="G3" s="8"/>
      <c r="H3" s="8"/>
      <c r="I3" s="8"/>
      <c r="K3" s="4" t="str">
        <f>"CREATE TABLE "&amp;F3&amp;" ("</f>
        <v>CREATE TABLE M_Bom (</v>
      </c>
      <c r="P3" s="5" t="str">
        <f>"ALTER TABLE "&amp;F3&amp;" ADD PRIMARY KEY CLUSTERED ("</f>
        <v>ALTER TABLE M_Bom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@value=N'BOM信息' , @level0type=N'SCHEMA',@level0name=N'dbo', @level1type=N'TABLE',@level1name=N'M_Bom';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95</v>
      </c>
      <c r="D6" s="9" t="s">
        <v>96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Bom_id BIGINT NOT NULL ,</v>
      </c>
      <c r="P6" s="5" t="str">
        <f>IF(F6&lt;&gt;"",D6&amp;" ASC "&amp;IF(F7&lt;&gt;"",",",")"),"")</f>
        <v>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 ID' , @level0type=N'SCHEMA',@level0name=N'dbo', @level1type=N'TABLE',@level1name=N'M_Bom', @level2type=N'COLUMN',@level2name=N'Bom_id';</v>
      </c>
    </row>
    <row r="7" spans="2:21">
      <c r="B7" s="8">
        <f t="shared" si="0"/>
        <v>2</v>
      </c>
      <c r="C7" s="9" t="s">
        <v>222</v>
      </c>
      <c r="D7" s="9" t="s">
        <v>223</v>
      </c>
      <c r="E7" s="9" t="s">
        <v>154</v>
      </c>
      <c r="F7" s="8"/>
      <c r="G7" s="8" t="s">
        <v>192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Bom_no VARCHAR(10) NOT NULL ,</v>
      </c>
      <c r="P7" s="5" t="str">
        <f t="shared" ref="P7:P14" si="2">IF(F7&lt;&gt;"",D7&amp;" ASC "&amp;IF(F8&lt;&gt;"",",",")"),"")</f>
        <v/>
      </c>
      <c r="R7" s="13" t="str">
        <f t="shared" ref="R7:R14" si="3">IF(H7="","","ALTER TABLE ["&amp;$F$3&amp;"] ADD CONSTRAINT [DF_"&amp;$F$3&amp;"_"&amp;D7&amp;"] DEFAULT "&amp;H7&amp;" FOR ["&amp;D7&amp;"];")</f>
        <v/>
      </c>
      <c r="U7" s="6" t="str">
        <f t="shared" ref="U7:U14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@value=N'BOM编号' , @level0type=N'SCHEMA',@level0name=N'dbo', @level1type=N'TABLE',@level1name=N'M_Bom', @level2type=N'COLUMN',@level2name=N'Bom_no';</v>
      </c>
    </row>
    <row r="8" spans="2:21">
      <c r="B8" s="8">
        <f t="shared" si="0"/>
        <v>3</v>
      </c>
      <c r="C8" s="9" t="s">
        <v>97</v>
      </c>
      <c r="D8" s="9" t="s">
        <v>98</v>
      </c>
      <c r="E8" s="9" t="s">
        <v>89</v>
      </c>
      <c r="F8" s="8"/>
      <c r="G8" s="8" t="s">
        <v>192</v>
      </c>
      <c r="H8" s="8"/>
      <c r="I8" s="9" t="s">
        <v>224</v>
      </c>
      <c r="K8" s="4" t="str">
        <f t="shared" si="1"/>
        <v>Bom_version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@value=N'BOM版本号' , @level0type=N'SCHEMA',@level0name=N'dbo', @level1type=N'TABLE',@level1name=N'M_Bom', @level2type=N'COLUMN',@level2name=N'Bom_version';</v>
      </c>
    </row>
    <row r="9" spans="2:21">
      <c r="B9" s="16">
        <f t="shared" si="0"/>
        <v>4</v>
      </c>
      <c r="C9" s="9" t="s">
        <v>81</v>
      </c>
      <c r="D9" s="9" t="s">
        <v>82</v>
      </c>
      <c r="E9" s="9" t="s">
        <v>83</v>
      </c>
      <c r="F9" s="16"/>
      <c r="G9" s="16" t="s">
        <v>192</v>
      </c>
      <c r="H9" s="16"/>
      <c r="I9" s="17"/>
      <c r="K9" s="4" t="str">
        <f t="shared" si="1"/>
        <v>Product_id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@value=N'产品ID' , @level0type=N'SCHEMA',@level0name=N'dbo', @level1type=N'TABLE',@level1name=N'M_Bom', @level2type=N'COLUMN',@level2name=N'Product_id';</v>
      </c>
    </row>
    <row r="10" spans="2:21">
      <c r="B10" s="16">
        <f t="shared" si="0"/>
        <v>5</v>
      </c>
      <c r="C10" s="17" t="s">
        <v>225</v>
      </c>
      <c r="D10" s="17" t="s">
        <v>226</v>
      </c>
      <c r="E10" s="17" t="s">
        <v>89</v>
      </c>
      <c r="F10" s="16"/>
      <c r="G10" s="16"/>
      <c r="H10" s="16"/>
      <c r="I10" s="17"/>
      <c r="K10" s="4" t="str">
        <f t="shared" si="1"/>
        <v>Bom_name VARCHAR(50)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@value=N'BOM名称' , @level0type=N'SCHEMA',@level0name=N'dbo', @level1type=N'TABLE',@level1name=N'M_Bom', @level2type=N'COLUMN',@level2name=N'Bom_name';</v>
      </c>
    </row>
    <row r="11" spans="2:21">
      <c r="B11" s="16">
        <f t="shared" si="0"/>
        <v>6</v>
      </c>
      <c r="C11" s="17" t="s">
        <v>227</v>
      </c>
      <c r="D11" s="17" t="s">
        <v>228</v>
      </c>
      <c r="E11" s="17" t="s">
        <v>196</v>
      </c>
      <c r="F11" s="16"/>
      <c r="G11" s="16"/>
      <c r="H11" s="16"/>
      <c r="I11" s="17"/>
      <c r="K11" s="4" t="str">
        <f t="shared" si="1"/>
        <v>Bom_desc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@value=N'BOM备注' , @level0type=N'SCHEMA',@level0name=N'dbo', @level1type=N'TABLE',@level1name=N'M_Bom', @level2type=N'COLUMN',@level2name=N'Bom_desc';</v>
      </c>
    </row>
    <row r="12" spans="2:21">
      <c r="B12" s="16">
        <f t="shared" si="0"/>
        <v>7</v>
      </c>
      <c r="C12" s="10" t="s">
        <v>229</v>
      </c>
      <c r="D12" s="10" t="s">
        <v>230</v>
      </c>
      <c r="E12" s="10" t="s">
        <v>199</v>
      </c>
      <c r="F12" s="11"/>
      <c r="G12" s="11" t="s">
        <v>192</v>
      </c>
      <c r="H12" s="11">
        <v>1</v>
      </c>
      <c r="I12" s="10" t="s">
        <v>231</v>
      </c>
      <c r="K12" s="4" t="str">
        <f t="shared" si="1"/>
        <v>Bom_state SMALLINT NOT NULL ,</v>
      </c>
      <c r="P12" s="5" t="str">
        <f t="shared" si="2"/>
        <v/>
      </c>
      <c r="R12" s="13" t="str">
        <f t="shared" si="3"/>
        <v>ALTER TABLE [M_Bom] ADD CONSTRAINT [DF_M_Bom_Bom_state] DEFAULT 1 FOR [Bom_state];</v>
      </c>
      <c r="U12" s="6" t="str">
        <f t="shared" si="4"/>
        <v>EXEC sys.sp_addextendedproperty @name=N'MS_Description', @value=N'BOM状态' , @level0type=N'SCHEMA',@level0name=N'dbo', @level1type=N'TABLE',@level1name=N'M_Bom', @level2type=N'COLUMN',@level2name=N'Bom_state';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Inst_dat DATETIME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@value=N'登录日时' , @level0type=N'SCHEMA',@level0name=N'dbo', @level1type=N'TABLE',@level1name=N'M_Bom',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Upd_dat DATETIME  );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@value=N'更新日时' , @level0type=N'SCHEMA',@level0name=N'dbo', @level1type=N'TABLE',@level1name=N'M_Bom',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16"/>
  <sheetViews>
    <sheetView showGridLines="0" zoomScale="85" zoomScaleNormal="85" workbookViewId="0">
      <selection activeCell="E10" sqref="E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[M_BomDetails];</v>
      </c>
    </row>
    <row r="3" spans="2:16">
      <c r="B3" s="8" t="s">
        <v>21</v>
      </c>
      <c r="C3" s="8"/>
      <c r="D3" s="8"/>
      <c r="E3" s="8"/>
      <c r="F3" s="8" t="s">
        <v>232</v>
      </c>
      <c r="G3" s="8"/>
      <c r="H3" s="8"/>
      <c r="I3" s="8"/>
      <c r="K3" s="4" t="str">
        <f>"CREATE TABLE "&amp;F3&amp;" ("</f>
        <v>CREATE TABLE M_BomDetails (</v>
      </c>
      <c r="P3" s="5" t="str">
        <f>"ALTER TABLE "&amp;F3&amp;" ADD PRIMARY KEY CLUSTERED ("</f>
        <v>ALTER TABLE M_BomDetails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@value=N'BOM详细' , @level0type=N'SCHEMA',@level0name=N'dbo', @level1type=N'TABLE',@level1name=N'M_BomDetails';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0" si="0">ROW()-5</f>
        <v>1</v>
      </c>
      <c r="C6" s="9" t="s">
        <v>100</v>
      </c>
      <c r="D6" s="9" t="s">
        <v>101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BomDetails_id BIGINT NOT NULL ,</v>
      </c>
      <c r="P6" s="5" t="str">
        <f>IF(F6&lt;&gt;"",D6&amp;" ASC "&amp;IF(F8&lt;&gt;"",",",")"),"")</f>
        <v>BomDetails_id ASC )</v>
      </c>
      <c r="R6" s="13" t="str">
        <f t="shared" ref="R6:R10" si="1">IF(H6="","","ALTER TABLE ["&amp;$F$3&amp;"] ADD CONSTRAINT [DF_"&amp;$F$3&amp;"_"&amp;D6&amp;"] DEFAULT "&amp;H6&amp;" FOR ["&amp;D6&amp;"];")</f>
        <v/>
      </c>
      <c r="U6" s="6" t="str">
        <f t="shared" ref="U6:U10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@value=N'BOM详细ID' , @level0type=N'SCHEMA',@level0name=N'dbo', @level1type=N'TABLE',@level1name=N'M_BomDetails', @level2type=N'COLUMN',@level2name=N'BomDetails_id';</v>
      </c>
    </row>
    <row r="7" spans="2:21">
      <c r="B7" s="8">
        <f t="shared" si="0"/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/>
      <c r="K7" s="4" t="str">
        <f t="shared" ref="K7:K10" si="3">IF(D7="","",D7&amp;" "&amp;IF(E7="decimal","decimal(18,0) IDENTITY(1,1)",E7)&amp;" "&amp;IF(G7="√","NOT NULL","")&amp;" "&amp;IF(C8&lt;&gt;"",",",");"))</f>
        <v>Bom_id BIGINT NOT NULL ,</v>
      </c>
      <c r="P7" s="5" t="str">
        <f t="shared" ref="P7:P10" si="4">IF(F7&lt;&gt;"",D7&amp;" ASC "&amp;IF(F9&lt;&gt;"",",",")"),"")</f>
        <v/>
      </c>
      <c r="R7" s="13" t="str">
        <f t="shared" si="1"/>
        <v/>
      </c>
      <c r="U7" s="6" t="str">
        <f t="shared" si="2"/>
        <v>EXEC sys.sp_addextendedproperty @name=N'MS_Description', @value=N'BOM ID' , @level0type=N'SCHEMA',@level0name=N'dbo', @level1type=N'TABLE',@level1name=N'M_BomDetails', @level2type=N'COLUMN',@level2name=N'Bom_id';</v>
      </c>
    </row>
    <row r="8" spans="2:21">
      <c r="B8" s="8">
        <f t="shared" si="0"/>
        <v>3</v>
      </c>
      <c r="C8" s="9" t="s">
        <v>91</v>
      </c>
      <c r="D8" s="9" t="s">
        <v>92</v>
      </c>
      <c r="E8" s="9" t="s">
        <v>83</v>
      </c>
      <c r="F8" s="8"/>
      <c r="G8" s="8" t="s">
        <v>192</v>
      </c>
      <c r="H8" s="8"/>
      <c r="I8" s="9"/>
      <c r="K8" s="4" t="str">
        <f t="shared" si="3"/>
        <v>Material_id BIGINT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@value=N'物料信息ID' , @level0type=N'SCHEMA',@level0name=N'dbo', @level1type=N'TABLE',@level1name=N'M_BomDetails', @level2type=N'COLUMN',@level2name=N'Material_id';</v>
      </c>
    </row>
    <row r="9" s="1" customFormat="1" spans="2:21">
      <c r="B9" s="14">
        <f t="shared" si="0"/>
        <v>4</v>
      </c>
      <c r="C9" s="15" t="s">
        <v>201</v>
      </c>
      <c r="D9" s="15" t="s">
        <v>202</v>
      </c>
      <c r="E9" s="15" t="s">
        <v>203</v>
      </c>
      <c r="F9" s="14"/>
      <c r="G9" s="14"/>
      <c r="H9" s="14"/>
      <c r="I9" s="15" t="s">
        <v>204</v>
      </c>
      <c r="K9" s="4" t="str">
        <f t="shared" si="3"/>
        <v>Inst_dat DATETIME 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@value=N'登录日时' , @level0type=N'SCHEMA',@level0name=N'dbo', @level1type=N'TABLE',@level1name=N'M_BomDetails', @level2type=N'COLUMN',@level2name=N'Inst_dat';</v>
      </c>
    </row>
    <row r="10" s="1" customFormat="1" spans="2:21">
      <c r="B10" s="14">
        <f t="shared" si="0"/>
        <v>5</v>
      </c>
      <c r="C10" s="15" t="s">
        <v>205</v>
      </c>
      <c r="D10" s="15" t="s">
        <v>206</v>
      </c>
      <c r="E10" s="15" t="s">
        <v>203</v>
      </c>
      <c r="F10" s="14"/>
      <c r="G10" s="14"/>
      <c r="H10" s="14"/>
      <c r="I10" s="15" t="s">
        <v>204</v>
      </c>
      <c r="K10" s="4" t="str">
        <f t="shared" si="3"/>
        <v>Upd_dat DATETIME  );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@value=N'更新日时' , @level0type=N'SCHEMA',@level0name=N'dbo', @level1type=N'TABLE',@level1name=N'M_BomDetails',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18"/>
  <sheetViews>
    <sheetView showGridLines="0" zoomScale="85" zoomScaleNormal="85" workbookViewId="0">
      <selection activeCell="C6" sqref="C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[M_OperModel];</v>
      </c>
    </row>
    <row r="3" spans="2:16">
      <c r="B3" s="8" t="s">
        <v>24</v>
      </c>
      <c r="C3" s="8"/>
      <c r="D3" s="8"/>
      <c r="E3" s="8"/>
      <c r="F3" s="8" t="s">
        <v>25</v>
      </c>
      <c r="G3" s="8"/>
      <c r="H3" s="8"/>
      <c r="I3" s="8"/>
      <c r="K3" s="4" t="str">
        <f>"CREATE TABLE "&amp;F3&amp;" ("</f>
        <v>CREATE TABLE M_OperModel (</v>
      </c>
      <c r="P3" s="5" t="str">
        <f>"ALTER TABLE "&amp;F3&amp;" ADD PRIMARY KEY CLUSTERED ("</f>
        <v>ALTER TABLE M_OperModel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@value=N'作业台模型' , @level0type=N'SCHEMA',@level0name=N'dbo', @level1type=N'TABLE',@level1name=N'M_OperModel';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104</v>
      </c>
      <c r="D6" s="9" t="s">
        <v>105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OperModel_id BIGINT NOT NULL ,</v>
      </c>
      <c r="P6" s="5" t="str">
        <f>IF(F6&lt;&gt;"",D6&amp;" ASC "&amp;IF(F7&lt;&gt;"",",",")"),"")</f>
        <v>OperModel_id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@value=N'作业台模型ID' , @level0type=N'SCHEMA',@level0name=N'dbo', @level1type=N'TABLE',@level1name=N'M_OperModel', @level2type=N'COLUMN',@level2name=N'OperModel_id';</v>
      </c>
    </row>
    <row r="7" spans="2:21">
      <c r="B7" s="8">
        <f t="shared" ref="B7:B12" si="0">ROW()-5</f>
        <v>2</v>
      </c>
      <c r="C7" s="9" t="s">
        <v>106</v>
      </c>
      <c r="D7" s="9" t="s">
        <v>107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>IF(D7="","",D7&amp;" "&amp;IF(E7="decimal","decimal(18,0) IDENTITY(1,1)",E7)&amp;" "&amp;IF(G7="√","NOT NULL","")&amp;" "&amp;IF(C8&lt;&gt;"",",",");"))</f>
        <v>OperModel_no VARCHAR(50) NOT NULL ,</v>
      </c>
      <c r="P7" s="5" t="str">
        <f t="shared" ref="P7:P12" si="1">IF(F7&lt;&gt;"",D7&amp;" ASC "&amp;IF(F8&lt;&gt;"",",",")"),"")</f>
        <v/>
      </c>
      <c r="R7" s="13" t="str">
        <f t="shared" ref="R7:R12" si="2">IF(H7="","","ALTER TABLE ["&amp;$F$3&amp;"] ADD CONSTRAINT [DF_"&amp;$F$3&amp;"_"&amp;D7&amp;"] DEFAULT "&amp;H7&amp;" FOR ["&amp;D7&amp;"];")</f>
        <v/>
      </c>
      <c r="U7" s="6" t="str">
        <f t="shared" ref="U7:U12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@value=N'作业台模型编号' , @level0type=N'SCHEMA',@level0name=N'dbo', @level1type=N'TABLE',@level1name=N'M_OperModel', @level2type=N'COLUMN',@level2name=N'OperModel_no';</v>
      </c>
    </row>
    <row r="8" spans="2:21">
      <c r="B8" s="8">
        <f t="shared" si="0"/>
        <v>3</v>
      </c>
      <c r="C8" s="9" t="s">
        <v>233</v>
      </c>
      <c r="D8" s="9" t="s">
        <v>234</v>
      </c>
      <c r="E8" s="9" t="s">
        <v>113</v>
      </c>
      <c r="F8" s="8"/>
      <c r="G8" s="8" t="s">
        <v>192</v>
      </c>
      <c r="H8" s="8"/>
      <c r="I8" s="9"/>
      <c r="K8" s="4" t="str">
        <f t="shared" ref="K8:K12" si="4">IF(D8="","",D8&amp;" "&amp;IF(E8="decimal","decimal(18,0) IDENTITY(1,1)",E8)&amp;" "&amp;IF(G8="√","NOT NULL","")&amp;" "&amp;IF(C9&lt;&gt;"",",",");"))</f>
        <v>MaterialBox_count INT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@value=N'物料盒数量' , @level0type=N'SCHEMA',@level0name=N'dbo', @level1type=N'TABLE',@level1name=N'M_OperModel', @level2type=N'COLUMN',@level2name=N'MaterialBox_count';</v>
      </c>
    </row>
    <row r="9" spans="2:21">
      <c r="B9" s="8">
        <f t="shared" si="0"/>
        <v>4</v>
      </c>
      <c r="C9" s="9" t="s">
        <v>235</v>
      </c>
      <c r="D9" s="9" t="s">
        <v>236</v>
      </c>
      <c r="E9" s="9" t="s">
        <v>237</v>
      </c>
      <c r="F9" s="8"/>
      <c r="G9" s="8"/>
      <c r="H9" s="8"/>
      <c r="I9" s="9"/>
      <c r="K9" s="4" t="str">
        <f t="shared" si="4"/>
        <v>OperModel_desc VARCHAR(200) 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@value=N'作业台模型说明' , @level0type=N'SCHEMA',@level0name=N'dbo', @level1type=N'TABLE',@level1name=N'M_OperModel', @level2type=N'COLUMN',@level2name=N'OperModel_desc';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4"/>
        <v>Using_flg SMALLINT NOT NULL ,</v>
      </c>
      <c r="P10" s="5" t="str">
        <f t="shared" si="1"/>
        <v/>
      </c>
      <c r="R10" s="13" t="str">
        <f t="shared" si="2"/>
        <v>ALTER TABLE [M_OperModel] ADD CONSTRAINT [DF_M_OperModel_Using_flg] DEFAULT 0 FOR [Using_flg];</v>
      </c>
      <c r="U10" s="6" t="str">
        <f t="shared" si="3"/>
        <v>EXEC sys.sp_addextendedproperty @name=N'MS_Description', @value=N'启用Flg' , @level0type=N'SCHEMA',@level0name=N'dbo', @level1type=N'TABLE',@level1name=N'M_OperModel',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238</v>
      </c>
      <c r="E11" s="15" t="s">
        <v>203</v>
      </c>
      <c r="F11" s="14"/>
      <c r="G11" s="14"/>
      <c r="H11" s="14"/>
      <c r="I11" s="15" t="s">
        <v>204</v>
      </c>
      <c r="K11" s="4" t="str">
        <f t="shared" si="4"/>
        <v>inst_dat DATETIME  ,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@value=N'登录日时' , @level0type=N'SCHEMA',@level0name=N'dbo', @level1type=N'TABLE',@level1name=N'M_OperModel',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239</v>
      </c>
      <c r="E12" s="15" t="s">
        <v>203</v>
      </c>
      <c r="F12" s="14"/>
      <c r="G12" s="14"/>
      <c r="H12" s="14"/>
      <c r="I12" s="15" t="s">
        <v>204</v>
      </c>
      <c r="K12" s="4" t="str">
        <f t="shared" si="4"/>
        <v>upd_dat DATETIME  );</v>
      </c>
      <c r="P12" s="5" t="str">
        <f t="shared" si="1"/>
        <v/>
      </c>
      <c r="R12" s="13" t="str">
        <f t="shared" si="2"/>
        <v/>
      </c>
      <c r="U12" s="6" t="str">
        <f t="shared" si="3"/>
        <v>EXEC sys.sp_addextendedproperty @name=N'MS_Description', @value=N'更新日时' , @level0type=N'SCHEMA',@level0name=N'dbo', @level1type=N'TABLE',@level1name=N'M_OperModel',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表紙</vt:lpstr>
      <vt:lpstr>改版履歴</vt:lpstr>
      <vt:lpstr>DB一览表</vt:lpstr>
      <vt:lpstr>PK・FK</vt:lpstr>
      <vt:lpstr>产品信息</vt:lpstr>
      <vt:lpstr>物料信息</vt:lpstr>
      <vt:lpstr>BOM信息</vt:lpstr>
      <vt:lpstr>BOM详细</vt:lpstr>
      <vt:lpstr>作业台模型</vt:lpstr>
      <vt:lpstr>作业台模型详细</vt:lpstr>
      <vt:lpstr>作业台模型BOM</vt:lpstr>
      <vt:lpstr>作业台模型BOM详细</vt:lpstr>
      <vt:lpstr>硬件信息</vt:lpstr>
      <vt:lpstr>硬件管理详细</vt:lpstr>
      <vt:lpstr>硬件通讯协议</vt:lpstr>
      <vt:lpstr>作业区域信息</vt:lpstr>
      <vt:lpstr>作业台信息</vt:lpstr>
      <vt:lpstr>作业台硬件设定</vt:lpstr>
      <vt:lpstr>操作类型</vt:lpstr>
      <vt:lpstr>作业手顺信息</vt:lpstr>
      <vt:lpstr>作业步骤信息</vt:lpstr>
      <vt:lpstr>作业步骤物料</vt:lpstr>
      <vt:lpstr>作业步骤工具</vt:lpstr>
      <vt:lpstr>作业手顺校验图</vt:lpstr>
      <vt:lpstr>作业步骤分配</vt:lpstr>
      <vt:lpstr>作业步骤逻辑处理</vt:lpstr>
      <vt:lpstr>作业员信息</vt:lpstr>
      <vt:lpstr>等级信息</vt:lpstr>
      <vt:lpstr>操作权限</vt:lpstr>
      <vt:lpstr>产品订单</vt:lpstr>
      <vt:lpstr>生产计划</vt:lpstr>
      <vt:lpstr>生产计划分配</vt:lpstr>
      <vt:lpstr>操作实绩信息</vt:lpstr>
      <vt:lpstr>作业实绩信息</vt:lpstr>
      <vt:lpstr>操作履历信息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MEACH</cp:lastModifiedBy>
  <dcterms:created xsi:type="dcterms:W3CDTF">2015-06-05T18:19:00Z</dcterms:created>
  <dcterms:modified xsi:type="dcterms:W3CDTF">2019-08-20T10:49:45Z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