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rn Sheet" sheetId="1" r:id="rId3"/>
    <sheet state="visible" name="Settings" sheetId="2" r:id="rId4"/>
    <sheet state="visible" name="Timecards" sheetId="3" r:id="rId5"/>
  </sheets>
  <definedNames>
    <definedName name="TOCK_API_KEY">Settings!$B$3:$C$3</definedName>
    <definedName name="GradeRates">Settings!$B$12:$C$17</definedName>
    <definedName name="PROJECT_PREFIX_FILTER">Settings!$B$6:$C$6</definedName>
  </definedNames>
  <calcPr/>
</workbook>
</file>

<file path=xl/sharedStrings.xml><?xml version="1.0" encoding="utf-8"?>
<sst xmlns="http://schemas.openxmlformats.org/spreadsheetml/2006/main" count="73" uniqueCount="56">
  <si>
    <t>start_date</t>
  </si>
  <si>
    <t>user</t>
  </si>
  <si>
    <t>project_name</t>
  </si>
  <si>
    <t>hours_spent</t>
  </si>
  <si>
    <t>grade</t>
  </si>
  <si>
    <t>amount_billed</t>
  </si>
  <si>
    <t>george.washington</t>
  </si>
  <si>
    <t>Custom Partner Solutions / OPP / FOIA FCSF</t>
  </si>
  <si>
    <t>john.adams</t>
  </si>
  <si>
    <t>susan.b.anthony</t>
  </si>
  <si>
    <t>alexander.hamilton</t>
  </si>
  <si>
    <t>abraham.lincoln</t>
  </si>
  <si>
    <t>eleanor.roosevelt</t>
  </si>
  <si>
    <t>thomas.jefferson</t>
  </si>
  <si>
    <t>Custom Partner Solutions / USDA / Forest Service Design Consulting</t>
  </si>
  <si>
    <t>jane.adams</t>
  </si>
  <si>
    <t>james.monroe</t>
  </si>
  <si>
    <t>Settings</t>
  </si>
  <si>
    <t>Tock API key:</t>
  </si>
  <si>
    <t>abcd123</t>
  </si>
  <si>
    <t>This is a string of letters and numbers that gives this spreadsheet access to Tock.</t>
  </si>
  <si>
    <t>Project prefix filter:</t>
  </si>
  <si>
    <t>Custom Partner Solutions</t>
  </si>
  <si>
    <t>This is optional. Set it to automatically filter out any timecard entries whose project name doesn't start with the value you provide.</t>
  </si>
  <si>
    <t>Hourly rates</t>
  </si>
  <si>
    <t>name</t>
  </si>
  <si>
    <t>rate</t>
  </si>
  <si>
    <t>GS-11</t>
  </si>
  <si>
    <t>GS-12</t>
  </si>
  <si>
    <t>GS-13</t>
  </si>
  <si>
    <t>GS-14</t>
  </si>
  <si>
    <t>GS-15</t>
  </si>
  <si>
    <t>SES</t>
  </si>
  <si>
    <t>Additional documentation</t>
  </si>
  <si>
    <t>For additional documentation on this spreadsheet, see:</t>
  </si>
  <si>
    <t>https://github.com/18F/tock-gas-ts</t>
  </si>
  <si>
    <t>Project</t>
  </si>
  <si>
    <t>Budget</t>
  </si>
  <si>
    <t>Average hourly rate (used for estimates):</t>
  </si>
  <si>
    <t>per hour</t>
  </si>
  <si>
    <t>Project participants</t>
  </si>
  <si>
    <t>Copy and paste the previous two columns here and adjust the date to add more weeks to the project.</t>
  </si>
  <si>
    <t>If you need to add columns past this point, be sure to change the formula for "Total Projected Hours" as needed.</t>
  </si>
  <si>
    <t>Est</t>
  </si>
  <si>
    <t>Actual</t>
  </si>
  <si>
    <t>To add more project participants, copy the latest participant's row, insert a row beneath it, paste into the new row, and adjust the participant name as needed.</t>
  </si>
  <si>
    <t>Total hours</t>
  </si>
  <si>
    <t>Budget remaining</t>
  </si>
  <si>
    <t>Total projected hours</t>
  </si>
  <si>
    <t>Total hours used to date</t>
  </si>
  <si>
    <t>Total spent to date</t>
  </si>
  <si>
    <t>Sanity checks</t>
  </si>
  <si>
    <t>Other project participants</t>
  </si>
  <si>
    <t>If the above row is not empty, it means that people who are not listed as project participants have billed time for this project.</t>
  </si>
  <si>
    <t>Other project weeks</t>
  </si>
  <si>
    <t>If the above row is not empty, it means that there are weeks in which people have billed time for this project that are not reflected in the table above.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</si>
</sst>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$&quot;#,##0"/>
    <numFmt numFmtId="166" formatCode="&quot;$&quot;#,##0.00"/>
  </numFmts>
  <fonts count="15">
    <font>
      <sz val="10.0"/>
      <color rgb="FF000000"/>
      <name val="Arial"/>
    </font>
    <font>
      <b/>
    </font>
    <font/>
    <font>
      <b/>
      <sz val="18.0"/>
    </font>
    <font>
      <name val="Courier New"/>
    </font>
    <font>
      <sz val="9.0"/>
    </font>
    <font>
      <u/>
      <color rgb="FF0000FF"/>
    </font>
    <font>
      <sz val="18.0"/>
      <color rgb="FF000000"/>
      <name val="Arial"/>
    </font>
    <font>
      <sz val="18.0"/>
    </font>
    <font>
      <sz val="18.0"/>
      <name val="Arial"/>
    </font>
    <font>
      <name val="Arial"/>
    </font>
    <font>
      <b/>
      <color rgb="FF6AA84F"/>
    </font>
    <font>
      <sz val="11.0"/>
      <color rgb="FF000000"/>
      <name val="Inconsolata"/>
    </font>
    <font>
      <color rgb="FF980000"/>
    </font>
    <font>
      <sz val="9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165" xfId="0" applyAlignment="1" applyFont="1" applyNumberForma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165" xfId="0" applyAlignment="1" applyFont="1" applyNumberForma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top" wrapText="1"/>
    </xf>
    <xf borderId="0" fillId="2" fontId="7" numFmtId="0" xfId="0" applyAlignment="1" applyFill="1" applyFont="1">
      <alignment horizontal="left" readingOrder="0" shrinkToFit="0" wrapText="1"/>
    </xf>
    <xf borderId="0" fillId="0" fontId="8" numFmtId="0" xfId="0" applyAlignment="1" applyFont="1">
      <alignment shrinkToFit="0" wrapText="1"/>
    </xf>
    <xf borderId="0" fillId="0" fontId="9" numFmtId="0" xfId="0" applyAlignment="1" applyFont="1">
      <alignment shrinkToFit="0" vertical="bottom" wrapText="1"/>
    </xf>
    <xf borderId="0" fillId="0" fontId="2" numFmtId="164" xfId="0" applyAlignment="1" applyFont="1" applyNumberFormat="1">
      <alignment readingOrder="0" shrinkToFit="0" wrapText="1"/>
    </xf>
    <xf borderId="0" fillId="0" fontId="10" numFmtId="0" xfId="0" applyAlignment="1" applyFont="1">
      <alignment shrinkToFit="0" vertical="bottom" wrapText="1"/>
    </xf>
    <xf borderId="0" fillId="0" fontId="2" numFmtId="165" xfId="0" applyAlignment="1" applyFont="1" applyNumberFormat="1">
      <alignment readingOrder="0" shrinkToFit="0" wrapText="1"/>
    </xf>
    <xf borderId="0" fillId="0" fontId="2" numFmtId="165" xfId="0" applyAlignment="1" applyFont="1" applyNumberForma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3" fontId="1" numFmtId="0" xfId="0" applyAlignment="1" applyFont="1">
      <alignment horizontal="center" readingOrder="0" shrinkToFit="0" wrapText="1"/>
    </xf>
    <xf borderId="0" fillId="3" fontId="1" numFmtId="164" xfId="0" applyAlignment="1" applyFont="1" applyNumberFormat="1">
      <alignment horizontal="center" readingOrder="0" shrinkToFit="0" wrapText="1"/>
    </xf>
    <xf borderId="0" fillId="2" fontId="11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shrinkToFit="0" wrapText="1"/>
    </xf>
    <xf borderId="0" fillId="3" fontId="2" numFmtId="0" xfId="0" applyAlignment="1" applyFont="1">
      <alignment horizontal="center" readingOrder="0" shrinkToFit="0" wrapText="1"/>
    </xf>
    <xf borderId="0" fillId="0" fontId="11" numFmtId="0" xfId="0" applyAlignment="1" applyFont="1">
      <alignment readingOrder="0" shrinkToFit="0" wrapText="1"/>
    </xf>
    <xf borderId="0" fillId="2" fontId="12" numFmtId="0" xfId="0" applyAlignment="1" applyFont="1">
      <alignment shrinkToFit="0" wrapText="1"/>
    </xf>
    <xf borderId="0" fillId="0" fontId="2" numFmtId="165" xfId="0" applyAlignment="1" applyFont="1" applyNumberFormat="1">
      <alignment shrinkToFit="0" wrapText="1"/>
    </xf>
    <xf borderId="0" fillId="0" fontId="2" numFmtId="166" xfId="0" applyAlignment="1" applyFont="1" applyNumberFormat="1">
      <alignment shrinkToFit="0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18F/tock-gas-t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2.75"/>
  <cols>
    <col customWidth="1" min="1" max="1" width="30.14"/>
    <col customWidth="1" min="2" max="2" width="19.57"/>
  </cols>
  <sheetData>
    <row r="1" ht="41.25">
      <c r="A1" s="14" t="s">
        <v>36</v>
      </c>
      <c r="B1" s="15" t="s">
        <v>7</v>
      </c>
      <c r="F1" s="15"/>
      <c r="G1" s="15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</row>
    <row r="2">
      <c r="A2" s="1"/>
      <c r="B2" s="12"/>
      <c r="C2" s="18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</row>
    <row r="3">
      <c r="A3" s="1" t="s">
        <v>37</v>
      </c>
      <c r="B3" s="12">
        <v>50000.0</v>
      </c>
      <c r="C3" s="18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</row>
    <row r="4" ht="23.25">
      <c r="A4" s="1" t="s">
        <v>38</v>
      </c>
      <c r="B4" s="20" t="s">
        <v>30</v>
      </c>
      <c r="C4" s="21">
        <f>VLOOKUP(B4, Settings!A12:C989, 3)</f>
        <v>40</v>
      </c>
      <c r="D4" s="10" t="s">
        <v>39</v>
      </c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</row>
    <row r="5">
      <c r="A5" s="1"/>
      <c r="B5" s="20"/>
      <c r="C5" s="18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</row>
    <row r="6">
      <c r="A6" s="22" t="s">
        <v>40</v>
      </c>
      <c r="B6" s="23"/>
      <c r="C6" s="23"/>
      <c r="D6" s="24">
        <v>43037.0</v>
      </c>
      <c r="F6" s="24">
        <v>43044.0</v>
      </c>
      <c r="H6" s="25" t="s">
        <v>41</v>
      </c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25" t="s">
        <v>42</v>
      </c>
    </row>
    <row r="7">
      <c r="A7" s="26"/>
      <c r="B7" s="27"/>
      <c r="C7" s="27"/>
      <c r="D7" s="27" t="s">
        <v>43</v>
      </c>
      <c r="E7" s="27" t="s">
        <v>44</v>
      </c>
      <c r="F7" s="27" t="s">
        <v>43</v>
      </c>
      <c r="G7" s="27" t="s">
        <v>44</v>
      </c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</row>
    <row r="8">
      <c r="A8" s="10" t="s">
        <v>6</v>
      </c>
      <c r="B8" s="10"/>
      <c r="D8" s="10">
        <v>32.0</v>
      </c>
      <c r="E8">
        <f>SUMIFS(Timecards!$D$1:$D989, Timecards!$A$1:$A989, D$6, Timecards!$B$1:$B989, $A8, Timecards!$C$1:$C989, $B$1)</f>
        <v>28</v>
      </c>
      <c r="F8" s="10">
        <v>32.0</v>
      </c>
      <c r="G8">
        <f>SUMIFS(Timecards!$D$1:$D989, Timecards!$A$1:$A989, F$6, Timecards!$B$1:$B989, $A8, Timecards!$C$1:$C989, $B$1)</f>
        <v>0</v>
      </c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</row>
    <row r="9">
      <c r="A9" s="10" t="s">
        <v>8</v>
      </c>
      <c r="B9" s="10"/>
      <c r="D9" s="10">
        <v>32.0</v>
      </c>
      <c r="E9">
        <f>SUMIFS(Timecards!$D$1:$D989, Timecards!$A$1:$A989, D$6, Timecards!$B$1:$B989, $A9, Timecards!$C$1:$C989, $B$1)</f>
        <v>26</v>
      </c>
      <c r="F9" s="10">
        <v>32.0</v>
      </c>
      <c r="G9">
        <f>SUMIFS(Timecards!$D$1:$D989, Timecards!$A$1:$A989, F$6, Timecards!$B$1:$B989, $A9, Timecards!$C$1:$C989, $B$1)</f>
        <v>0</v>
      </c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</row>
    <row r="10">
      <c r="A10" s="10" t="s">
        <v>9</v>
      </c>
      <c r="B10" s="10"/>
      <c r="D10" s="10">
        <v>32.0</v>
      </c>
      <c r="E10">
        <f>SUMIFS(Timecards!$D$1:$D989, Timecards!$A$1:$A989, D$6, Timecards!$B$1:$B989, $A10, Timecards!$C$1:$C989, $B$1)</f>
        <v>29</v>
      </c>
      <c r="F10" s="10">
        <v>32.0</v>
      </c>
      <c r="G10">
        <f>SUMIFS(Timecards!$D$1:$D989, Timecards!$A$1:$A989, F$6, Timecards!$B$1:$B989, $A10, Timecards!$C$1:$C989, $B$1)</f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</row>
    <row r="11">
      <c r="A11" s="10" t="s">
        <v>10</v>
      </c>
      <c r="B11" s="10"/>
      <c r="D11" s="10">
        <v>32.0</v>
      </c>
      <c r="E11">
        <f>SUMIFS(Timecards!$D$1:$D989, Timecards!$A$1:$A989, D$6, Timecards!$B$1:$B989, $A11, Timecards!$C$1:$C989, $B$1)</f>
        <v>32</v>
      </c>
      <c r="F11" s="10">
        <v>32.0</v>
      </c>
      <c r="G11">
        <f>SUMIFS(Timecards!$D$1:$D989, Timecards!$A$1:$A989, F$6, Timecards!$B$1:$B989, $A11, Timecards!$C$1:$C989, $B$1)</f>
        <v>0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</row>
    <row r="12">
      <c r="A12" s="10" t="s">
        <v>12</v>
      </c>
      <c r="B12" s="10"/>
      <c r="D12" s="10">
        <v>32.0</v>
      </c>
      <c r="E12">
        <f>SUMIFS(Timecards!$D$1:$D989, Timecards!$A$1:$A989, D$6, Timecards!$B$1:$B989, $A12, Timecards!$C$1:$C989, $B$1)</f>
        <v>32</v>
      </c>
      <c r="F12" s="10">
        <v>32.0</v>
      </c>
      <c r="G12">
        <f>SUMIFS(Timecards!$D$1:$D989, Timecards!$A$1:$A989, F$6, Timecards!$B$1:$B989, $A12, Timecards!$C$1:$C989, $B$1)</f>
        <v>0</v>
      </c>
      <c r="H12" s="25"/>
      <c r="I12" s="25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</row>
    <row r="13">
      <c r="A13" s="10"/>
      <c r="B13" s="10"/>
      <c r="D13" s="10"/>
      <c r="F13" s="10"/>
      <c r="H13" s="25"/>
      <c r="I13" s="25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</row>
    <row r="14" ht="68.25">
      <c r="A14" s="28" t="s">
        <v>45</v>
      </c>
      <c r="B14" s="10"/>
      <c r="D14" s="10"/>
      <c r="F14" s="10"/>
      <c r="H14" s="25"/>
      <c r="I14" s="25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</row>
    <row r="15">
      <c r="H15" s="25"/>
      <c r="I15" s="25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</row>
    <row r="16">
      <c r="A16" s="1" t="s">
        <v>46</v>
      </c>
      <c r="C16" s="29"/>
      <c r="D16">
        <f>SUM(D8:D15)</f>
        <v>160</v>
      </c>
      <c r="E16" s="29">
        <f>SUMIFS(Timecards!$D$1:$D989, Timecards!$A$1:$A989, D$6, Timecards!$C$1:$C989, $B$1)</f>
        <v>177</v>
      </c>
      <c r="F16">
        <f>SUM(F8:F15)</f>
        <v>160</v>
      </c>
      <c r="G16" s="29">
        <f>SUMIFS(Timecards!$D$1:$D989, Timecards!$A$1:$A989, F$6, Timecards!$C$1:$C989, $B$1)</f>
        <v>0</v>
      </c>
      <c r="H16" s="25"/>
      <c r="I16" s="25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</row>
    <row r="17">
      <c r="A17" s="1" t="s">
        <v>47</v>
      </c>
      <c r="C17" s="30">
        <f>B3</f>
        <v>50000</v>
      </c>
      <c r="D17" s="30">
        <f>C17 - $C$4 * D16</f>
        <v>43600</v>
      </c>
      <c r="E17" s="30">
        <f>$B$3 - SUMIFS(Timecards!$F$1:$F989, Timecards!$A$1:$A989, "&lt;=" &amp; D$6, Timecards!$C$1:$C989, $B$1)</f>
        <v>43220</v>
      </c>
      <c r="F17" s="30">
        <f>E17 - $C$4 * F16</f>
        <v>36820</v>
      </c>
      <c r="G17" s="30">
        <f>$B$3 - SUMIFS(Timecards!$F$1:$F989, Timecards!$A$1:$A989, "&lt;=" &amp; F$6, Timecards!$C$1:$C989, $B$1)</f>
        <v>43220</v>
      </c>
      <c r="H17" s="25"/>
      <c r="I17" s="25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</row>
    <row r="18"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</row>
    <row r="19">
      <c r="A19" s="1" t="s">
        <v>48</v>
      </c>
      <c r="B19">
        <f>SUMPRODUCT(--(MOD(COLUMN($B$16:$AX$16),2)=0),$B$16:$AX$16)</f>
        <v>320</v>
      </c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</row>
    <row r="20">
      <c r="A20" s="1" t="s">
        <v>49</v>
      </c>
      <c r="B20">
        <f>SUMIFS(Timecards!$D$1:$D989, Timecards!$C$1:$C989, $B$1)</f>
        <v>177</v>
      </c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</row>
    <row r="21"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</row>
    <row r="22">
      <c r="A22" s="1" t="s">
        <v>50</v>
      </c>
      <c r="B22" s="31">
        <f>SUMIFS(Timecards!$F$1:$F989, Timecards!$C$1:$C989, $B$1)</f>
        <v>6780</v>
      </c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</row>
    <row r="23"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</row>
    <row r="24" ht="21.0">
      <c r="A24" s="5" t="s">
        <v>51</v>
      </c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</row>
    <row r="25"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</row>
    <row r="26">
      <c r="A26" s="1" t="s">
        <v>52</v>
      </c>
      <c r="B26" s="32" t="str">
        <f>IFERROR(__xludf.DUMMYFUNCTION("listDifferences($A$8:$A$15, UNIQUE(FILTER(Timecards!$B$1:$B989,Timecards!$C$1:$C989=$B$1)))"),"abraham.lincoln")</f>
        <v>abraham.lincoln</v>
      </c>
      <c r="F26" s="32"/>
      <c r="G26" s="32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</row>
    <row r="27" ht="30.75">
      <c r="A27" s="1"/>
      <c r="B27" s="33" t="s">
        <v>53</v>
      </c>
      <c r="D27" s="32"/>
      <c r="E27" s="32"/>
      <c r="F27" s="32"/>
      <c r="G27" s="32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</row>
    <row r="28">
      <c r="A28" s="1"/>
      <c r="B28" s="32"/>
      <c r="C28" s="32"/>
      <c r="D28" s="32"/>
      <c r="E28" s="32"/>
      <c r="F28" s="32"/>
      <c r="G28" s="32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</row>
    <row r="29">
      <c r="A29" s="1" t="s">
        <v>54</v>
      </c>
      <c r="B29" s="32" t="str">
        <f>IFERROR(__xludf.DUMMYFUNCTION("listDifferences($B$6:$AAZ$6, UNIQUE(FILTER(Timecards!$A$1:$A989,Timecards!$C$1:$C989=$B$1)))"),"")</f>
        <v/>
      </c>
      <c r="F29" s="32"/>
      <c r="G29" s="32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</row>
    <row r="30" ht="41.25">
      <c r="B30" s="33" t="s">
        <v>55</v>
      </c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</row>
    <row r="31"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</row>
    <row r="32"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</row>
    <row r="33"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</row>
    <row r="34"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</row>
    <row r="35"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</row>
    <row r="36"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</row>
    <row r="37"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</row>
    <row r="38"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</row>
    <row r="39"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</row>
    <row r="40"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</row>
    <row r="41"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</row>
    <row r="42"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</row>
    <row r="43"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</row>
    <row r="44"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</row>
    <row r="45"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</row>
    <row r="46"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</row>
    <row r="47"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</row>
    <row r="48"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</row>
    <row r="49"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</row>
    <row r="50"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</row>
    <row r="51"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</row>
    <row r="52"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</row>
    <row r="53"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</row>
    <row r="54"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</row>
    <row r="55"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</row>
    <row r="56"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</row>
    <row r="57"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</row>
    <row r="58"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</row>
    <row r="59"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</row>
    <row r="60"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</row>
    <row r="61"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</row>
    <row r="62"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</row>
    <row r="63"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</row>
    <row r="64"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</row>
    <row r="65"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</row>
    <row r="66"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</row>
    <row r="67"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</row>
    <row r="68"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</row>
    <row r="69"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</row>
    <row r="70"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</row>
    <row r="71"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</row>
    <row r="72"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</row>
    <row r="73"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</row>
    <row r="74"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</row>
    <row r="75"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</row>
    <row r="76"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</row>
    <row r="77"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</row>
    <row r="78"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</row>
    <row r="79"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</row>
    <row r="80"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</row>
    <row r="81"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</row>
    <row r="82"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</row>
    <row r="83"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</row>
    <row r="84"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</row>
    <row r="85"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</row>
    <row r="86"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</row>
    <row r="87"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</row>
    <row r="88"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</row>
    <row r="89"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</row>
    <row r="90"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</row>
    <row r="91"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</row>
    <row r="92"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</row>
    <row r="93"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</row>
    <row r="94"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</row>
    <row r="95"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</row>
    <row r="96"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</row>
    <row r="97"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</row>
    <row r="98"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</row>
    <row r="99"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</row>
    <row r="100"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</row>
    <row r="101"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</row>
    <row r="102"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</row>
    <row r="103"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</row>
    <row r="104"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</row>
    <row r="105"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</row>
    <row r="106"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</row>
    <row r="107"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</row>
    <row r="108"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</row>
    <row r="109"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</row>
    <row r="110"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</row>
    <row r="111"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</row>
    <row r="112"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</row>
    <row r="113"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</row>
    <row r="114"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</row>
    <row r="115"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</row>
    <row r="116"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</row>
    <row r="117"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</row>
    <row r="118"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</row>
    <row r="119"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</row>
    <row r="120"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</row>
    <row r="121"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</row>
    <row r="122"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</row>
    <row r="123"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</row>
    <row r="124"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</row>
    <row r="125"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</row>
    <row r="126"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</row>
    <row r="127"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</row>
    <row r="128"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</row>
    <row r="129"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</row>
    <row r="130"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</row>
    <row r="131"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</row>
    <row r="132"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</row>
    <row r="133"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</row>
    <row r="134"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</row>
    <row r="135"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</row>
    <row r="136"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</row>
    <row r="137"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</row>
    <row r="138"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</row>
    <row r="139"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</row>
    <row r="140"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</row>
    <row r="141"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</row>
    <row r="142"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</row>
    <row r="143"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</row>
    <row r="144"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</row>
    <row r="145"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</row>
    <row r="146"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</row>
    <row r="147"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</row>
    <row r="148"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</row>
    <row r="149"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</row>
    <row r="150"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</row>
    <row r="151"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</row>
    <row r="152"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</row>
    <row r="153"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</row>
    <row r="154"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</row>
    <row r="155"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</row>
    <row r="156"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</row>
    <row r="157"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</row>
    <row r="158"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</row>
    <row r="159"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</row>
    <row r="160"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</row>
    <row r="161"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</row>
    <row r="162"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</row>
    <row r="163"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</row>
    <row r="164"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</row>
    <row r="165"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</row>
    <row r="166"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</row>
    <row r="167"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</row>
    <row r="168"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</row>
    <row r="169"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</row>
    <row r="170"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</row>
    <row r="171"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</row>
    <row r="172"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</row>
    <row r="173"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</row>
    <row r="174"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</row>
    <row r="175"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</row>
    <row r="176"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</row>
    <row r="177"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</row>
    <row r="178"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</row>
    <row r="179"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</row>
    <row r="180"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</row>
    <row r="181"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</row>
    <row r="182"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</row>
    <row r="183"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</row>
    <row r="184"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</row>
    <row r="185"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</row>
    <row r="186"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</row>
    <row r="187"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</row>
    <row r="188"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</row>
    <row r="189"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</row>
    <row r="190"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</row>
    <row r="191"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</row>
    <row r="192"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</row>
    <row r="193"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</row>
    <row r="194"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</row>
    <row r="195"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</row>
    <row r="196"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</row>
    <row r="197"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</row>
    <row r="198"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</row>
    <row r="199"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</row>
    <row r="200"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</row>
    <row r="201"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</row>
    <row r="202"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</row>
    <row r="203"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</row>
    <row r="204"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</row>
    <row r="205"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</row>
    <row r="206"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</row>
    <row r="207"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</row>
    <row r="208"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</row>
    <row r="209"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</row>
    <row r="210"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</row>
    <row r="211"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</row>
    <row r="212"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</row>
    <row r="213"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</row>
    <row r="214"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</row>
    <row r="215"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</row>
    <row r="216"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</row>
    <row r="217"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</row>
    <row r="218"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</row>
    <row r="219"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</row>
    <row r="220"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</row>
    <row r="221"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</row>
    <row r="222"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</row>
    <row r="223"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</row>
    <row r="224"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</row>
    <row r="225"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</row>
    <row r="226"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</row>
    <row r="227"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</row>
    <row r="228"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</row>
    <row r="229"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</row>
    <row r="230"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</row>
    <row r="231"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</row>
    <row r="232"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</row>
    <row r="233"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</row>
    <row r="234"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</row>
    <row r="235"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</row>
    <row r="236"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</row>
    <row r="237"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</row>
    <row r="238"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</row>
    <row r="239"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</row>
    <row r="240"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</row>
    <row r="241"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</row>
    <row r="242"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</row>
    <row r="243"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</row>
    <row r="244"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</row>
    <row r="245"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</row>
    <row r="246"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</row>
    <row r="247"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</row>
    <row r="248"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</row>
    <row r="249"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</row>
    <row r="250"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</row>
    <row r="251"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</row>
    <row r="252"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</row>
    <row r="253"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</row>
    <row r="254"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</row>
    <row r="255"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</row>
    <row r="256"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</row>
    <row r="257"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</row>
    <row r="258"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</row>
    <row r="259"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</row>
    <row r="260"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</row>
    <row r="261"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</row>
    <row r="262"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</row>
    <row r="263"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</row>
    <row r="264"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</row>
    <row r="265"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</row>
    <row r="266"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</row>
    <row r="267"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</row>
    <row r="268"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</row>
    <row r="269"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</row>
    <row r="270"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</row>
    <row r="271"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</row>
    <row r="272"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</row>
    <row r="273"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</row>
    <row r="274"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</row>
    <row r="275"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</row>
    <row r="276"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</row>
    <row r="277"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</row>
    <row r="278"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</row>
    <row r="279"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</row>
    <row r="280"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</row>
    <row r="281"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</row>
    <row r="282"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</row>
    <row r="283"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</row>
    <row r="284"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</row>
    <row r="285"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</row>
    <row r="286"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</row>
    <row r="287"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</row>
    <row r="288"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</row>
    <row r="289"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</row>
    <row r="290"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</row>
    <row r="291"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</row>
    <row r="292"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</row>
    <row r="293"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</row>
    <row r="294"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</row>
    <row r="295"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</row>
    <row r="296"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</row>
    <row r="297"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</row>
    <row r="298"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</row>
    <row r="299"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</row>
    <row r="300"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</row>
    <row r="301"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</row>
    <row r="302"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</row>
    <row r="303"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</row>
    <row r="304"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</row>
    <row r="305"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</row>
    <row r="306"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</row>
    <row r="307"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</row>
    <row r="308"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</row>
    <row r="309"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</row>
    <row r="310"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</row>
    <row r="311"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</row>
    <row r="312"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</row>
    <row r="313"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</row>
    <row r="314"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</row>
    <row r="315"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</row>
    <row r="316"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</row>
    <row r="317"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</row>
    <row r="318"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</row>
    <row r="319"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</row>
    <row r="320"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</row>
    <row r="321"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</row>
    <row r="322"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</row>
    <row r="323"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</row>
    <row r="324"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</row>
    <row r="325"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</row>
    <row r="326"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</row>
    <row r="327"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</row>
    <row r="328"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</row>
    <row r="329"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</row>
    <row r="330"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</row>
    <row r="331"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</row>
    <row r="332"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</row>
    <row r="333"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</row>
    <row r="334"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</row>
    <row r="335"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</row>
    <row r="336"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</row>
    <row r="337"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</row>
    <row r="338"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</row>
    <row r="339"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</row>
    <row r="340"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</row>
    <row r="341"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</row>
    <row r="342"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</row>
    <row r="343"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</row>
    <row r="344"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</row>
    <row r="345"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</row>
    <row r="346"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</row>
    <row r="347"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</row>
    <row r="348"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</row>
    <row r="349"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</row>
    <row r="350"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</row>
    <row r="351"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</row>
    <row r="352"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</row>
    <row r="353"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</row>
    <row r="354"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</row>
    <row r="355"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</row>
    <row r="356"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</row>
    <row r="357"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</row>
    <row r="358"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</row>
    <row r="359"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</row>
    <row r="360"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</row>
    <row r="361"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</row>
    <row r="362"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</row>
    <row r="363"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</row>
    <row r="364"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</row>
    <row r="365"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</row>
    <row r="366"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</row>
    <row r="367"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</row>
    <row r="368"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</row>
    <row r="369"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</row>
    <row r="370"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</row>
    <row r="371"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</row>
    <row r="372"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</row>
    <row r="373"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</row>
    <row r="374"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</row>
    <row r="375"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</row>
    <row r="376"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</row>
    <row r="377"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</row>
    <row r="378"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</row>
    <row r="379"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</row>
    <row r="380"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</row>
    <row r="381"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</row>
    <row r="382"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</row>
    <row r="383"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</row>
    <row r="384"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</row>
    <row r="385"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</row>
    <row r="386"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</row>
    <row r="387"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</row>
    <row r="388"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</row>
    <row r="389"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</row>
    <row r="390"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</row>
    <row r="391"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</row>
    <row r="392"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</row>
    <row r="393"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</row>
    <row r="394"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</row>
    <row r="395"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</row>
    <row r="396"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</row>
    <row r="397"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</row>
    <row r="398"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</row>
    <row r="399"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</row>
    <row r="400"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</row>
    <row r="401"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</row>
    <row r="402"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</row>
    <row r="403"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</row>
    <row r="404"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</row>
    <row r="405"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</row>
    <row r="406"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</row>
    <row r="407"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</row>
    <row r="408"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</row>
    <row r="409"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</row>
    <row r="410"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</row>
    <row r="411"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</row>
    <row r="412"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</row>
    <row r="413"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</row>
    <row r="414"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</row>
    <row r="415"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</row>
    <row r="416"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</row>
    <row r="417"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</row>
    <row r="418"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</row>
    <row r="419"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</row>
    <row r="420"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</row>
    <row r="421"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</row>
    <row r="422"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</row>
    <row r="423"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</row>
    <row r="424"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</row>
    <row r="425"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</row>
    <row r="426"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</row>
    <row r="427"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</row>
    <row r="428"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</row>
    <row r="429"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</row>
    <row r="430"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</row>
    <row r="431"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</row>
    <row r="432"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</row>
    <row r="433"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</row>
    <row r="434"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</row>
    <row r="435"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</row>
    <row r="436"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</row>
    <row r="437"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</row>
    <row r="438"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</row>
    <row r="439"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</row>
    <row r="440"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</row>
    <row r="441"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</row>
    <row r="442"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</row>
    <row r="443"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</row>
    <row r="444"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</row>
    <row r="445"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</row>
    <row r="446"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</row>
    <row r="447"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</row>
    <row r="448"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</row>
    <row r="449"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</row>
    <row r="450"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</row>
    <row r="451"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</row>
    <row r="452"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</row>
    <row r="453"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</row>
    <row r="454"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</row>
    <row r="455"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</row>
    <row r="456"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</row>
    <row r="457"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</row>
    <row r="458"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</row>
    <row r="459"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</row>
    <row r="460"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</row>
    <row r="461"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</row>
    <row r="462"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</row>
    <row r="463"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</row>
    <row r="464"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</row>
    <row r="465"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</row>
    <row r="466"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</row>
    <row r="467"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</row>
    <row r="468"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</row>
    <row r="469"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</row>
    <row r="470"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</row>
    <row r="471"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</row>
    <row r="472"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</row>
    <row r="473"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</row>
    <row r="474"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</row>
    <row r="475"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</row>
    <row r="476"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</row>
    <row r="477"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</row>
    <row r="478"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</row>
    <row r="479"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</row>
    <row r="480"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</row>
    <row r="481"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</row>
    <row r="482"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</row>
    <row r="483"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</row>
    <row r="484"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</row>
    <row r="485"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</row>
    <row r="486"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</row>
    <row r="487"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</row>
    <row r="488"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</row>
    <row r="489"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</row>
    <row r="490"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</row>
    <row r="491"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</row>
    <row r="492"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</row>
    <row r="493"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</row>
    <row r="494"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</row>
    <row r="495"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</row>
    <row r="496"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</row>
    <row r="497"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</row>
    <row r="498"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</row>
    <row r="499"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</row>
    <row r="500"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</row>
    <row r="501"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</row>
    <row r="502"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</row>
    <row r="503"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</row>
    <row r="504"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</row>
    <row r="505"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</row>
    <row r="506"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</row>
    <row r="507"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</row>
    <row r="508"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</row>
    <row r="509"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</row>
    <row r="510"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</row>
    <row r="511"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</row>
    <row r="512"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</row>
    <row r="513"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</row>
    <row r="514"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</row>
    <row r="515"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</row>
    <row r="516"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</row>
    <row r="517"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</row>
    <row r="518"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</row>
    <row r="519"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</row>
    <row r="520"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</row>
    <row r="521"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</row>
    <row r="522"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</row>
    <row r="523"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</row>
    <row r="524"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</row>
    <row r="525"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</row>
    <row r="526"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</row>
    <row r="527"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</row>
    <row r="528"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</row>
    <row r="529"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</row>
    <row r="530"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</row>
    <row r="531"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</row>
    <row r="532"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</row>
    <row r="533"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</row>
    <row r="534"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</row>
    <row r="535"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</row>
    <row r="536"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</row>
    <row r="537"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</row>
    <row r="538"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</row>
    <row r="539"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</row>
    <row r="540"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</row>
    <row r="541"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</row>
    <row r="542"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</row>
    <row r="543"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</row>
    <row r="544"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</row>
    <row r="545"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</row>
    <row r="546"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</row>
    <row r="547"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</row>
    <row r="548"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</row>
    <row r="549"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</row>
    <row r="550"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</row>
    <row r="551"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</row>
    <row r="552"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</row>
    <row r="553"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</row>
    <row r="554"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</row>
    <row r="555"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</row>
    <row r="556"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</row>
    <row r="557"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</row>
    <row r="558"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</row>
    <row r="559"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</row>
    <row r="560"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</row>
    <row r="561"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</row>
    <row r="562"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</row>
    <row r="563"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</row>
    <row r="564"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</row>
    <row r="565"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</row>
    <row r="566"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</row>
    <row r="567"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</row>
    <row r="568"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</row>
    <row r="569"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</row>
    <row r="570"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</row>
    <row r="571"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</row>
    <row r="572"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</row>
    <row r="573"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</row>
    <row r="574"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</row>
    <row r="575"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</row>
    <row r="576"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</row>
    <row r="577"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</row>
    <row r="578"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</row>
    <row r="579"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</row>
    <row r="580"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</row>
    <row r="581"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</row>
    <row r="582"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</row>
    <row r="583"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</row>
    <row r="584"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</row>
    <row r="585"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</row>
    <row r="586"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</row>
    <row r="587"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</row>
    <row r="588"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</row>
    <row r="589"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</row>
    <row r="590"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</row>
    <row r="591"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</row>
    <row r="592"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</row>
    <row r="593"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</row>
    <row r="594"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</row>
    <row r="595"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</row>
    <row r="596"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</row>
    <row r="597"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</row>
    <row r="598"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</row>
    <row r="599"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</row>
    <row r="600"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</row>
    <row r="601"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</row>
    <row r="602"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</row>
    <row r="603"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</row>
    <row r="604"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</row>
    <row r="605"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</row>
    <row r="606"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</row>
    <row r="607"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</row>
    <row r="608"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</row>
    <row r="609"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</row>
    <row r="610"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</row>
    <row r="611"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</row>
    <row r="612"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</row>
    <row r="613"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</row>
    <row r="614"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</row>
    <row r="615"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</row>
    <row r="616"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</row>
    <row r="617"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</row>
    <row r="618"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</row>
    <row r="619"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</row>
    <row r="620"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</row>
    <row r="621"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</row>
    <row r="622"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</row>
    <row r="623"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</row>
    <row r="624"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</row>
    <row r="625"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</row>
    <row r="626"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</row>
    <row r="627"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</row>
    <row r="628"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</row>
    <row r="629"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</row>
    <row r="630"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</row>
    <row r="631"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</row>
    <row r="632"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</row>
    <row r="633"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</row>
    <row r="634"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</row>
    <row r="635"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</row>
    <row r="636"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</row>
    <row r="637"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</row>
    <row r="638"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</row>
    <row r="639"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</row>
    <row r="640"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</row>
    <row r="641"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</row>
    <row r="642"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</row>
    <row r="643"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</row>
    <row r="644"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</row>
    <row r="645"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</row>
    <row r="646"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</row>
    <row r="647"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</row>
    <row r="648"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</row>
    <row r="649"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</row>
    <row r="650"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</row>
    <row r="651"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</row>
    <row r="652"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</row>
    <row r="653"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</row>
    <row r="654"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</row>
    <row r="655"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</row>
    <row r="656"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</row>
    <row r="657"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</row>
    <row r="658"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</row>
    <row r="659"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</row>
    <row r="660"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</row>
    <row r="661"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</row>
    <row r="662"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</row>
    <row r="663"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</row>
    <row r="664"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</row>
    <row r="665"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</row>
    <row r="666"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</row>
    <row r="667"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</row>
    <row r="668"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</row>
    <row r="669"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</row>
    <row r="670"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</row>
    <row r="671"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</row>
    <row r="672"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</row>
    <row r="673"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</row>
    <row r="674"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</row>
    <row r="675"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</row>
    <row r="676"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</row>
    <row r="677"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</row>
    <row r="678"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</row>
    <row r="679"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</row>
    <row r="680"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</row>
    <row r="681"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</row>
    <row r="682"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</row>
    <row r="683"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</row>
    <row r="684"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</row>
    <row r="685"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</row>
    <row r="686"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</row>
    <row r="687"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</row>
    <row r="688"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</row>
    <row r="689"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</row>
    <row r="690"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</row>
    <row r="691"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</row>
    <row r="692"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</row>
    <row r="693"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</row>
    <row r="694"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</row>
    <row r="695"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</row>
    <row r="696"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</row>
    <row r="697"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</row>
    <row r="698"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</row>
    <row r="699"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</row>
    <row r="700"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</row>
    <row r="701"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</row>
    <row r="702"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</row>
    <row r="703"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</row>
    <row r="704"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</row>
    <row r="705"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</row>
    <row r="706"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</row>
    <row r="707"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</row>
    <row r="708"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</row>
    <row r="709"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</row>
    <row r="710"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</row>
    <row r="711"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</row>
    <row r="712"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</row>
    <row r="713"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</row>
    <row r="714"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</row>
    <row r="715"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</row>
    <row r="716"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</row>
    <row r="717"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</row>
    <row r="718"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</row>
    <row r="719"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</row>
    <row r="720"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</row>
    <row r="721"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</row>
    <row r="722"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</row>
    <row r="723"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</row>
    <row r="724"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</row>
    <row r="725"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</row>
    <row r="726"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</row>
    <row r="727"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</row>
    <row r="728"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</row>
    <row r="729"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</row>
    <row r="730"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</row>
    <row r="731"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</row>
    <row r="732"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</row>
    <row r="733"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</row>
    <row r="734"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</row>
    <row r="735"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</row>
    <row r="736"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</row>
    <row r="737"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</row>
    <row r="738"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</row>
    <row r="739"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</row>
    <row r="740"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</row>
    <row r="741"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</row>
    <row r="742"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</row>
    <row r="743"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</row>
    <row r="744"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</row>
    <row r="745"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</row>
    <row r="746"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</row>
    <row r="747"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</row>
    <row r="748"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</row>
    <row r="749"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</row>
    <row r="750"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</row>
    <row r="751"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</row>
    <row r="752"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</row>
    <row r="753"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</row>
    <row r="754"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</row>
    <row r="755"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</row>
    <row r="756"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</row>
    <row r="757"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</row>
    <row r="758"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</row>
    <row r="759"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</row>
    <row r="760"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</row>
    <row r="761"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</row>
    <row r="762"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</row>
    <row r="763"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</row>
    <row r="764"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</row>
    <row r="765"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</row>
    <row r="766"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</row>
    <row r="767"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</row>
    <row r="768"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</row>
    <row r="769"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</row>
    <row r="770"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</row>
    <row r="771"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</row>
    <row r="772"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</row>
    <row r="773"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</row>
    <row r="774"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</row>
    <row r="775"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</row>
    <row r="776"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</row>
    <row r="777"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</row>
    <row r="778"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</row>
    <row r="779"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</row>
    <row r="780"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</row>
    <row r="781"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</row>
    <row r="782"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</row>
    <row r="783"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</row>
    <row r="784"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</row>
    <row r="785"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</row>
    <row r="786"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</row>
    <row r="787"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</row>
    <row r="788"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</row>
    <row r="789"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</row>
    <row r="790"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</row>
    <row r="791"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</row>
    <row r="792"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</row>
    <row r="793"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</row>
    <row r="794"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</row>
    <row r="795"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</row>
    <row r="796"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</row>
    <row r="797"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</row>
    <row r="798"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</row>
    <row r="799"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</row>
    <row r="800"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</row>
    <row r="801"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</row>
    <row r="802"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</row>
    <row r="803"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</row>
    <row r="804"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</row>
    <row r="805"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</row>
    <row r="806"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</row>
    <row r="807"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</row>
    <row r="808"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</row>
    <row r="809"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</row>
    <row r="810"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</row>
    <row r="811"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</row>
    <row r="812"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</row>
    <row r="813"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</row>
    <row r="814"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</row>
    <row r="815"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</row>
    <row r="816"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</row>
    <row r="817"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</row>
    <row r="818"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</row>
    <row r="819"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</row>
    <row r="820"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</row>
    <row r="821"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</row>
    <row r="822"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</row>
    <row r="823"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</row>
    <row r="824"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</row>
    <row r="825"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</row>
    <row r="826"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</row>
    <row r="827"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</row>
    <row r="828"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</row>
    <row r="829"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</row>
    <row r="830"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</row>
    <row r="831"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</row>
    <row r="832"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</row>
    <row r="833"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</row>
    <row r="834"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</row>
    <row r="835"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</row>
    <row r="836"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</row>
    <row r="837"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</row>
    <row r="838"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</row>
    <row r="839"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</row>
    <row r="840"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</row>
    <row r="841"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</row>
    <row r="842"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</row>
    <row r="843"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</row>
    <row r="844"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</row>
    <row r="845"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</row>
    <row r="846"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</row>
    <row r="847"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</row>
    <row r="848"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</row>
    <row r="849"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</row>
    <row r="850"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</row>
    <row r="851"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</row>
    <row r="852"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</row>
    <row r="853"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</row>
    <row r="854"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</row>
    <row r="855"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</row>
    <row r="856"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</row>
    <row r="857"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</row>
    <row r="858"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</row>
    <row r="859"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</row>
    <row r="860"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</row>
    <row r="861"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</row>
    <row r="862"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</row>
    <row r="863"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</row>
    <row r="864"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</row>
    <row r="865"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</row>
    <row r="866"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</row>
    <row r="867"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</row>
    <row r="868"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</row>
    <row r="869"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</row>
    <row r="870"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</row>
    <row r="871"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</row>
    <row r="872"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</row>
    <row r="873"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</row>
    <row r="874"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</row>
    <row r="875"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</row>
    <row r="876"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</row>
    <row r="877"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</row>
    <row r="878"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</row>
    <row r="879"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</row>
    <row r="880"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</row>
    <row r="881"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</row>
    <row r="882"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</row>
    <row r="883"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</row>
    <row r="884"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</row>
    <row r="885"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</row>
    <row r="886"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</row>
    <row r="887"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</row>
    <row r="888"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</row>
    <row r="889"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</row>
    <row r="890"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</row>
    <row r="891"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</row>
    <row r="892"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</row>
    <row r="893"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</row>
    <row r="894"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</row>
    <row r="895"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</row>
    <row r="896"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</row>
    <row r="897"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</row>
    <row r="898"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</row>
    <row r="899"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</row>
    <row r="900"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</row>
    <row r="901"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</row>
    <row r="902"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</row>
    <row r="903"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</row>
    <row r="904"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</row>
    <row r="905"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</row>
    <row r="906"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</row>
    <row r="907"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</row>
    <row r="908"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</row>
    <row r="909"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</row>
    <row r="910"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</row>
    <row r="911"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</row>
    <row r="912"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</row>
    <row r="913"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</row>
    <row r="914"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</row>
    <row r="915"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</row>
    <row r="916"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</row>
    <row r="917"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</row>
    <row r="918"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</row>
    <row r="919"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</row>
    <row r="920"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</row>
    <row r="921"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</row>
    <row r="922"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</row>
    <row r="923"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</row>
    <row r="924"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</row>
    <row r="925"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</row>
    <row r="926"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</row>
    <row r="927"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</row>
    <row r="928"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</row>
    <row r="929"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</row>
    <row r="930"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</row>
    <row r="931"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</row>
    <row r="932"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</row>
    <row r="933"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</row>
    <row r="934"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</row>
    <row r="935"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</row>
    <row r="936"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</row>
    <row r="937"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</row>
    <row r="938"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</row>
    <row r="939"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</row>
    <row r="940"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</row>
    <row r="941"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</row>
    <row r="942"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</row>
    <row r="943"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</row>
    <row r="944"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</row>
    <row r="945"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</row>
    <row r="946"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</row>
    <row r="947"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</row>
    <row r="948"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</row>
    <row r="949"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</row>
    <row r="950"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</row>
    <row r="951"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</row>
    <row r="952"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</row>
    <row r="953"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</row>
    <row r="954"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</row>
    <row r="955"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</row>
    <row r="956"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</row>
    <row r="957"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</row>
    <row r="958"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</row>
    <row r="959"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</row>
    <row r="960"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</row>
    <row r="961"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</row>
    <row r="962"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</row>
    <row r="963"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</row>
    <row r="964"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</row>
    <row r="965"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</row>
    <row r="966"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</row>
    <row r="967"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</row>
    <row r="968"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</row>
    <row r="969"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</row>
    <row r="970"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</row>
    <row r="971"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</row>
    <row r="972"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</row>
    <row r="973"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</row>
    <row r="974"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</row>
    <row r="975"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</row>
    <row r="976"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</row>
    <row r="977"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</row>
    <row r="978"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</row>
    <row r="979"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</row>
    <row r="980"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</row>
    <row r="981"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</row>
    <row r="982"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</row>
    <row r="983"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</row>
    <row r="984"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</row>
    <row r="985"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</row>
    <row r="986"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</row>
    <row r="987"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</row>
    <row r="988"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</row>
    <row r="989"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</row>
  </sheetData>
  <mergeCells count="9">
    <mergeCell ref="H6:I11"/>
    <mergeCell ref="AY6:AZ11"/>
    <mergeCell ref="B1:E1"/>
    <mergeCell ref="F6:G6"/>
    <mergeCell ref="D6:E6"/>
    <mergeCell ref="B26:E26"/>
    <mergeCell ref="B29:E29"/>
    <mergeCell ref="B27:C27"/>
    <mergeCell ref="B30:C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2.75"/>
  <cols>
    <col customWidth="1" min="1" max="1" width="29.57"/>
    <col customWidth="1" min="2" max="2" width="20.86"/>
    <col customWidth="1" min="3" max="3" width="52.71"/>
  </cols>
  <sheetData>
    <row r="1" ht="21.0">
      <c r="A1" s="5" t="s">
        <v>17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/>
      <c r="B2" s="7"/>
      <c r="C2" s="7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" t="s">
        <v>18</v>
      </c>
      <c r="B3" s="7" t="s">
        <v>19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8" t="s">
        <v>20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"/>
      <c r="B5" s="1"/>
      <c r="C5" s="1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" t="s">
        <v>21</v>
      </c>
      <c r="B6" s="7" t="s">
        <v>22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8" t="s">
        <v>23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"/>
      <c r="B8" s="1"/>
      <c r="C8" s="1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1.0">
      <c r="A9" s="5" t="s">
        <v>24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"/>
      <c r="B10" s="1"/>
      <c r="C10" s="1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9" t="s">
        <v>25</v>
      </c>
      <c r="B11" s="9" t="s">
        <v>4</v>
      </c>
      <c r="C11" s="9" t="s">
        <v>26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0" t="s">
        <v>27</v>
      </c>
      <c r="B12" s="11">
        <v>11.0</v>
      </c>
      <c r="C12" s="12">
        <v>10.0</v>
      </c>
    </row>
    <row r="13">
      <c r="A13" s="10" t="s">
        <v>28</v>
      </c>
      <c r="B13" s="11">
        <v>12.0</v>
      </c>
      <c r="C13" s="12">
        <v>20.0</v>
      </c>
    </row>
    <row r="14">
      <c r="A14" s="10" t="s">
        <v>29</v>
      </c>
      <c r="B14" s="11">
        <v>13.0</v>
      </c>
      <c r="C14" s="12">
        <v>30.0</v>
      </c>
    </row>
    <row r="15">
      <c r="A15" s="10" t="s">
        <v>30</v>
      </c>
      <c r="B15" s="11">
        <v>14.0</v>
      </c>
      <c r="C15" s="12">
        <v>40.0</v>
      </c>
    </row>
    <row r="16">
      <c r="A16" s="10" t="s">
        <v>31</v>
      </c>
      <c r="B16" s="11">
        <v>15.0</v>
      </c>
      <c r="C16" s="12">
        <v>50.0</v>
      </c>
    </row>
    <row r="17">
      <c r="A17" s="10" t="s">
        <v>32</v>
      </c>
      <c r="B17" s="11">
        <v>16.0</v>
      </c>
      <c r="C17" s="12">
        <v>60.0</v>
      </c>
    </row>
    <row r="19" ht="21.0">
      <c r="A19" s="5" t="s">
        <v>33</v>
      </c>
    </row>
    <row r="20">
      <c r="A20" s="10"/>
      <c r="B20" s="10"/>
      <c r="C20" s="10"/>
    </row>
    <row r="21">
      <c r="A21" s="10" t="s">
        <v>34</v>
      </c>
      <c r="C21" s="13" t="s">
        <v>35</v>
      </c>
      <c r="D21" s="10"/>
      <c r="E21" s="10"/>
    </row>
  </sheetData>
  <mergeCells count="8">
    <mergeCell ref="B3:C3"/>
    <mergeCell ref="A1:C1"/>
    <mergeCell ref="A4:C4"/>
    <mergeCell ref="A7:C7"/>
    <mergeCell ref="B6:C6"/>
    <mergeCell ref="A19:C19"/>
    <mergeCell ref="A9:C9"/>
    <mergeCell ref="A21:B21"/>
  </mergeCells>
  <hyperlinks>
    <hyperlink r:id="rId1" ref="C2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4.43"/>
    <col customWidth="1" min="2" max="2" width="28.71"/>
    <col customWidth="1" min="3" max="3" width="57.29"/>
    <col customWidth="1" min="4" max="4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43037.0</v>
      </c>
      <c r="B2" s="3" t="s">
        <v>6</v>
      </c>
      <c r="C2" s="3" t="s">
        <v>7</v>
      </c>
      <c r="D2" s="3">
        <v>28.0</v>
      </c>
      <c r="E2" s="3">
        <v>14.0</v>
      </c>
      <c r="F2" s="4">
        <f>D2 * VLOOKUP(E2, GradeRates, 2)</f>
        <v>1120</v>
      </c>
    </row>
    <row r="3">
      <c r="A3" s="2">
        <v>43037.0</v>
      </c>
      <c r="B3" s="3" t="s">
        <v>8</v>
      </c>
      <c r="C3" s="3" t="s">
        <v>7</v>
      </c>
      <c r="D3" s="3">
        <v>26.0</v>
      </c>
      <c r="E3" s="3">
        <v>15.0</v>
      </c>
      <c r="F3" s="4">
        <f>D3 * VLOOKUP(E3, GradeRates, 2)</f>
        <v>1300</v>
      </c>
    </row>
    <row r="4">
      <c r="A4" s="2">
        <v>43037.0</v>
      </c>
      <c r="B4" s="3" t="s">
        <v>9</v>
      </c>
      <c r="C4" s="3" t="s">
        <v>7</v>
      </c>
      <c r="D4" s="3">
        <v>29.0</v>
      </c>
      <c r="E4" s="3">
        <v>12.0</v>
      </c>
      <c r="F4" s="4">
        <f>D4 * VLOOKUP(E4, GradeRates, 2)</f>
        <v>580</v>
      </c>
    </row>
    <row r="5">
      <c r="A5" s="2">
        <v>43037.0</v>
      </c>
      <c r="B5" s="3" t="s">
        <v>10</v>
      </c>
      <c r="C5" s="3" t="s">
        <v>7</v>
      </c>
      <c r="D5" s="3">
        <v>32.0</v>
      </c>
      <c r="E5" s="3">
        <v>15.0</v>
      </c>
      <c r="F5" s="4">
        <f>D5 * VLOOKUP(E5, GradeRates, 2)</f>
        <v>1600</v>
      </c>
    </row>
    <row r="6">
      <c r="A6" s="2">
        <v>43037.0</v>
      </c>
      <c r="B6" s="3" t="s">
        <v>11</v>
      </c>
      <c r="C6" s="3" t="s">
        <v>7</v>
      </c>
      <c r="D6" s="3">
        <v>30.0</v>
      </c>
      <c r="E6" s="3">
        <v>13.0</v>
      </c>
      <c r="F6" s="4">
        <f>D6 * VLOOKUP(E6, GradeRates, 2)</f>
        <v>900</v>
      </c>
    </row>
    <row r="7">
      <c r="A7" s="2">
        <v>43037.0</v>
      </c>
      <c r="B7" s="3" t="s">
        <v>12</v>
      </c>
      <c r="C7" s="3" t="s">
        <v>7</v>
      </c>
      <c r="D7" s="3">
        <v>32.0</v>
      </c>
      <c r="E7" s="3">
        <v>14.0</v>
      </c>
      <c r="F7" s="4">
        <f>D7 * VLOOKUP(E7, GradeRates, 2)</f>
        <v>1280</v>
      </c>
    </row>
    <row r="8" ht="23.25">
      <c r="A8" s="2">
        <v>43037.0</v>
      </c>
      <c r="B8" s="3" t="s">
        <v>13</v>
      </c>
      <c r="C8" s="3" t="s">
        <v>14</v>
      </c>
      <c r="D8" s="3">
        <v>12.0</v>
      </c>
      <c r="E8" s="3">
        <v>13.0</v>
      </c>
      <c r="F8" s="4">
        <f>D8 * VLOOKUP(E8, GradeRates, 2)</f>
        <v>360</v>
      </c>
    </row>
    <row r="9" ht="23.25">
      <c r="A9" s="2">
        <v>43037.0</v>
      </c>
      <c r="B9" s="3" t="s">
        <v>15</v>
      </c>
      <c r="C9" s="3" t="s">
        <v>14</v>
      </c>
      <c r="D9" s="3">
        <v>1.0</v>
      </c>
      <c r="E9" s="3">
        <v>12.0</v>
      </c>
      <c r="F9" s="4">
        <f>D9 * VLOOKUP(E9, GradeRates, 2)</f>
        <v>20</v>
      </c>
    </row>
    <row r="10" ht="23.25">
      <c r="A10" s="2">
        <v>43037.0</v>
      </c>
      <c r="B10" s="3" t="s">
        <v>16</v>
      </c>
      <c r="C10" s="3" t="s">
        <v>14</v>
      </c>
      <c r="D10" s="3">
        <v>11.5</v>
      </c>
      <c r="E10" s="3">
        <v>13.0</v>
      </c>
      <c r="F10" s="4">
        <f>D10 * VLOOKUP(E10, GradeRates, 2)</f>
        <v>345</v>
      </c>
    </row>
  </sheetData>
  <drawing r:id="rId1"/>
</worksheet>
</file>