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rnon\Desktop\工作交接-李文龙\基金净值表\更新净值表\发送投资人\"/>
    </mc:Choice>
  </mc:AlternateContent>
  <bookViews>
    <workbookView xWindow="0" yWindow="0" windowWidth="29070" windowHeight="15870" tabRatio="601" activeTab="3"/>
  </bookViews>
  <sheets>
    <sheet name="经典量化" sheetId="25" r:id="rId1"/>
    <sheet name="经典CTA-1号" sheetId="35" r:id="rId2"/>
    <sheet name="经典CTA-2号" sheetId="36" r:id="rId3"/>
    <sheet name="经典CTA5" sheetId="42" r:id="rId4"/>
    <sheet name="对偶7期" sheetId="13" state="hidden" r:id="rId5"/>
  </sheets>
  <calcPr calcId="152511"/>
</workbook>
</file>

<file path=xl/calcChain.xml><?xml version="1.0" encoding="utf-8"?>
<calcChain xmlns="http://schemas.openxmlformats.org/spreadsheetml/2006/main">
  <c r="S40" i="42" l="1"/>
  <c r="R40" i="42"/>
  <c r="R20" i="42"/>
  <c r="L40" i="42"/>
  <c r="J40" i="42"/>
  <c r="D40" i="42"/>
  <c r="C40" i="42"/>
  <c r="F40" i="42" s="1"/>
  <c r="S269" i="35"/>
  <c r="R269" i="35"/>
  <c r="R249" i="35"/>
  <c r="R226" i="35"/>
  <c r="R203" i="35"/>
  <c r="R183" i="35"/>
  <c r="R163" i="35"/>
  <c r="R142" i="35"/>
  <c r="R120" i="35"/>
  <c r="R105" i="35"/>
  <c r="S83" i="35"/>
  <c r="R83" i="35"/>
  <c r="R54" i="35"/>
  <c r="R24" i="35"/>
  <c r="P269" i="35"/>
  <c r="O269" i="35"/>
  <c r="N269" i="35"/>
  <c r="M269" i="35"/>
  <c r="L269" i="35"/>
  <c r="K269" i="35"/>
  <c r="J269" i="35"/>
  <c r="H269" i="35" s="1"/>
  <c r="I269" i="35" s="1"/>
  <c r="G269" i="35"/>
  <c r="F269" i="35"/>
  <c r="E269" i="35"/>
  <c r="D269" i="35"/>
  <c r="C269" i="35"/>
  <c r="S205" i="36"/>
  <c r="R205" i="36"/>
  <c r="R185" i="36"/>
  <c r="R162" i="36"/>
  <c r="R139" i="36"/>
  <c r="R119" i="36"/>
  <c r="R99" i="36"/>
  <c r="R78" i="36"/>
  <c r="R56" i="36"/>
  <c r="R41" i="36"/>
  <c r="S19" i="36"/>
  <c r="R19" i="36"/>
  <c r="M205" i="36"/>
  <c r="L205" i="36"/>
  <c r="K205" i="36"/>
  <c r="P205" i="36" s="1"/>
  <c r="J205" i="36"/>
  <c r="H205" i="36"/>
  <c r="E205" i="36"/>
  <c r="N205" i="36" s="1"/>
  <c r="D205" i="36"/>
  <c r="C205" i="36"/>
  <c r="P564" i="25"/>
  <c r="S564" i="25"/>
  <c r="R564" i="25"/>
  <c r="O564" i="25"/>
  <c r="N564" i="25"/>
  <c r="M564" i="25"/>
  <c r="K564" i="25"/>
  <c r="J564" i="25"/>
  <c r="H564" i="25" s="1"/>
  <c r="I564" i="25" s="1"/>
  <c r="G564" i="25"/>
  <c r="F564" i="25"/>
  <c r="E564" i="25"/>
  <c r="D564" i="25"/>
  <c r="C564" i="25"/>
  <c r="L564" i="25"/>
  <c r="R544" i="25"/>
  <c r="R521" i="25"/>
  <c r="R498" i="25"/>
  <c r="R478" i="25"/>
  <c r="R458" i="25"/>
  <c r="R437" i="25"/>
  <c r="R415" i="25"/>
  <c r="R400" i="25"/>
  <c r="S378" i="25"/>
  <c r="R378" i="25"/>
  <c r="R357" i="25"/>
  <c r="R335" i="25"/>
  <c r="R317" i="25"/>
  <c r="R297" i="25"/>
  <c r="R274" i="25"/>
  <c r="R253" i="25"/>
  <c r="R236" i="25"/>
  <c r="R214" i="25"/>
  <c r="R195" i="25"/>
  <c r="R172" i="25"/>
  <c r="R157" i="25"/>
  <c r="S135" i="25"/>
  <c r="R135" i="25"/>
  <c r="R113" i="25"/>
  <c r="R91" i="25"/>
  <c r="Q39" i="42" l="1"/>
  <c r="L37" i="42"/>
  <c r="L38" i="42"/>
  <c r="L39" i="42"/>
  <c r="J37" i="42"/>
  <c r="J38" i="42"/>
  <c r="J39" i="42"/>
  <c r="D37" i="42"/>
  <c r="D38" i="42"/>
  <c r="C37" i="42"/>
  <c r="C38" i="42"/>
  <c r="C39" i="42"/>
  <c r="Q268" i="35"/>
  <c r="Q204" i="36"/>
  <c r="N201" i="36"/>
  <c r="M201" i="36"/>
  <c r="M202" i="36"/>
  <c r="M203" i="36"/>
  <c r="M204" i="36"/>
  <c r="L201" i="36"/>
  <c r="L202" i="36"/>
  <c r="L203" i="36"/>
  <c r="L204" i="36"/>
  <c r="K201" i="36"/>
  <c r="P201" i="36" s="1"/>
  <c r="K202" i="36"/>
  <c r="P202" i="36" s="1"/>
  <c r="K203" i="36"/>
  <c r="P203" i="36" s="1"/>
  <c r="K204" i="36"/>
  <c r="P204" i="36" s="1"/>
  <c r="J201" i="36"/>
  <c r="J202" i="36"/>
  <c r="J203" i="36"/>
  <c r="J204" i="36"/>
  <c r="H201" i="36"/>
  <c r="H202" i="36"/>
  <c r="H203" i="36"/>
  <c r="H204" i="36"/>
  <c r="E201" i="36"/>
  <c r="E202" i="36"/>
  <c r="N202" i="36" s="1"/>
  <c r="E203" i="36"/>
  <c r="N203" i="36" s="1"/>
  <c r="E204" i="36"/>
  <c r="N204" i="36" s="1"/>
  <c r="D201" i="36"/>
  <c r="D202" i="36"/>
  <c r="D203" i="36"/>
  <c r="D204" i="36"/>
  <c r="C201" i="36"/>
  <c r="C202" i="36"/>
  <c r="C203" i="36"/>
  <c r="C204" i="36"/>
  <c r="D39" i="42" l="1"/>
  <c r="P243" i="35"/>
  <c r="P244" i="35"/>
  <c r="P245" i="35"/>
  <c r="P246" i="35"/>
  <c r="P247" i="35"/>
  <c r="P248" i="35"/>
  <c r="P249" i="35"/>
  <c r="P250" i="35"/>
  <c r="P251" i="35"/>
  <c r="P252" i="35"/>
  <c r="P253" i="35"/>
  <c r="P254" i="35"/>
  <c r="P255" i="35"/>
  <c r="P256" i="35"/>
  <c r="P257" i="35"/>
  <c r="P258" i="35"/>
  <c r="P259" i="35"/>
  <c r="P260" i="35"/>
  <c r="P261" i="35"/>
  <c r="P262" i="35"/>
  <c r="P263" i="35"/>
  <c r="P264" i="35"/>
  <c r="P265" i="35"/>
  <c r="P266" i="35"/>
  <c r="P267" i="35"/>
  <c r="P268" i="35"/>
  <c r="O243" i="35"/>
  <c r="O244" i="35"/>
  <c r="O245" i="35"/>
  <c r="O246" i="35"/>
  <c r="O247" i="35"/>
  <c r="O248" i="35"/>
  <c r="O249" i="35"/>
  <c r="O250" i="35"/>
  <c r="O251" i="35"/>
  <c r="O252" i="35"/>
  <c r="O253" i="35"/>
  <c r="O254" i="35"/>
  <c r="O255" i="35"/>
  <c r="O256" i="35"/>
  <c r="O257" i="35"/>
  <c r="O258" i="35"/>
  <c r="O259" i="35"/>
  <c r="O260" i="35"/>
  <c r="O261" i="35"/>
  <c r="O262" i="35"/>
  <c r="O263" i="35"/>
  <c r="O264" i="35"/>
  <c r="O265" i="35"/>
  <c r="O266" i="35"/>
  <c r="O267" i="35"/>
  <c r="O268" i="35"/>
  <c r="N243" i="35"/>
  <c r="N244" i="35"/>
  <c r="N245" i="35"/>
  <c r="N246" i="35"/>
  <c r="N247" i="35"/>
  <c r="N248" i="35"/>
  <c r="N249" i="35"/>
  <c r="N250" i="35"/>
  <c r="N251" i="35"/>
  <c r="N252" i="35"/>
  <c r="N253" i="35"/>
  <c r="N254" i="35"/>
  <c r="N255" i="35"/>
  <c r="N256" i="35"/>
  <c r="N257" i="35"/>
  <c r="N258" i="35"/>
  <c r="N259" i="35"/>
  <c r="N260" i="35"/>
  <c r="N261" i="35"/>
  <c r="N262" i="35"/>
  <c r="N263" i="35"/>
  <c r="N264" i="35"/>
  <c r="N265" i="35"/>
  <c r="N266" i="35"/>
  <c r="N267" i="35"/>
  <c r="N268" i="35"/>
  <c r="M243" i="35"/>
  <c r="M244" i="35"/>
  <c r="M245" i="35"/>
  <c r="M246" i="35"/>
  <c r="M247" i="35"/>
  <c r="M248" i="35"/>
  <c r="M249" i="35"/>
  <c r="M250" i="35"/>
  <c r="M251" i="35"/>
  <c r="M252" i="35"/>
  <c r="M253" i="35"/>
  <c r="M254" i="35"/>
  <c r="M255" i="35"/>
  <c r="M256" i="35"/>
  <c r="M257" i="35"/>
  <c r="M258" i="35"/>
  <c r="M259" i="35"/>
  <c r="M260" i="35"/>
  <c r="M261" i="35"/>
  <c r="M262" i="35"/>
  <c r="M263" i="35"/>
  <c r="M264" i="35"/>
  <c r="M265" i="35"/>
  <c r="M266" i="35"/>
  <c r="M267" i="35"/>
  <c r="M268" i="35"/>
  <c r="L243" i="35"/>
  <c r="L244" i="35"/>
  <c r="L245" i="35"/>
  <c r="L246" i="35"/>
  <c r="L247" i="35"/>
  <c r="L248" i="35"/>
  <c r="L249" i="35"/>
  <c r="L250" i="35"/>
  <c r="L251" i="35"/>
  <c r="L252" i="35"/>
  <c r="L253" i="35"/>
  <c r="L254" i="35"/>
  <c r="L255" i="35"/>
  <c r="L256" i="35"/>
  <c r="L257" i="35"/>
  <c r="L258" i="35"/>
  <c r="L259" i="35"/>
  <c r="L260" i="35"/>
  <c r="L261" i="35"/>
  <c r="L262" i="35"/>
  <c r="L263" i="35"/>
  <c r="L264" i="35"/>
  <c r="L265" i="35"/>
  <c r="L266" i="35"/>
  <c r="L267" i="35"/>
  <c r="L268" i="35"/>
  <c r="K243" i="35"/>
  <c r="K244" i="35"/>
  <c r="K245" i="35"/>
  <c r="K246" i="35"/>
  <c r="K247" i="35"/>
  <c r="K248" i="35"/>
  <c r="K249" i="35"/>
  <c r="K250" i="35"/>
  <c r="K251" i="35"/>
  <c r="K252" i="35"/>
  <c r="K253" i="35"/>
  <c r="K254" i="35"/>
  <c r="K255" i="35"/>
  <c r="K256" i="35"/>
  <c r="K257" i="35"/>
  <c r="K258" i="35"/>
  <c r="K259" i="35"/>
  <c r="K260" i="35"/>
  <c r="K261" i="35"/>
  <c r="K262" i="35"/>
  <c r="K263" i="35"/>
  <c r="K264" i="35"/>
  <c r="K265" i="35"/>
  <c r="K266" i="35"/>
  <c r="K267" i="35"/>
  <c r="K268" i="35"/>
  <c r="J243" i="35"/>
  <c r="J244" i="35"/>
  <c r="J245" i="35"/>
  <c r="J246" i="35"/>
  <c r="H247" i="35" s="1"/>
  <c r="J247" i="35"/>
  <c r="J248" i="35"/>
  <c r="J249" i="35"/>
  <c r="J250" i="35"/>
  <c r="J251" i="35"/>
  <c r="J252" i="35"/>
  <c r="J253" i="35"/>
  <c r="J254" i="35"/>
  <c r="J255" i="35"/>
  <c r="J256" i="35"/>
  <c r="J257" i="35"/>
  <c r="J258" i="35"/>
  <c r="J259" i="35"/>
  <c r="J260" i="35"/>
  <c r="J261" i="35"/>
  <c r="J262" i="35"/>
  <c r="J263" i="35"/>
  <c r="J264" i="35"/>
  <c r="J265" i="35"/>
  <c r="J266" i="35"/>
  <c r="J267" i="35"/>
  <c r="J268" i="35"/>
  <c r="I244" i="35"/>
  <c r="H243" i="35"/>
  <c r="I245" i="35" s="1"/>
  <c r="H244" i="35"/>
  <c r="H245" i="35"/>
  <c r="H246" i="35"/>
  <c r="H250" i="35"/>
  <c r="H254" i="35"/>
  <c r="H258" i="35"/>
  <c r="H262" i="35"/>
  <c r="H266" i="35"/>
  <c r="G243" i="35"/>
  <c r="G244" i="35"/>
  <c r="G245" i="35"/>
  <c r="G246" i="35"/>
  <c r="G247" i="35"/>
  <c r="G248" i="35"/>
  <c r="G249" i="35"/>
  <c r="G250" i="35"/>
  <c r="G251" i="35"/>
  <c r="G252" i="35"/>
  <c r="G253" i="35"/>
  <c r="G254" i="35"/>
  <c r="G255" i="35"/>
  <c r="G256" i="35"/>
  <c r="G257" i="35"/>
  <c r="G258" i="35"/>
  <c r="G259" i="35"/>
  <c r="G260" i="35"/>
  <c r="G261" i="35"/>
  <c r="G262" i="35"/>
  <c r="G263" i="35"/>
  <c r="G264" i="35"/>
  <c r="G265" i="35"/>
  <c r="G266" i="35"/>
  <c r="G267" i="35"/>
  <c r="G268" i="35"/>
  <c r="F243" i="35"/>
  <c r="F244" i="35"/>
  <c r="F245" i="35"/>
  <c r="F246" i="35"/>
  <c r="F247" i="35"/>
  <c r="F248" i="35"/>
  <c r="F249" i="35" s="1"/>
  <c r="F250" i="35"/>
  <c r="F251" i="35"/>
  <c r="F252" i="35"/>
  <c r="F253" i="35" s="1"/>
  <c r="F254" i="35" s="1"/>
  <c r="F255" i="35" s="1"/>
  <c r="F256" i="35" s="1"/>
  <c r="F257" i="35" s="1"/>
  <c r="F258" i="35" s="1"/>
  <c r="F259" i="35" s="1"/>
  <c r="F260" i="35" s="1"/>
  <c r="F261" i="35" s="1"/>
  <c r="F262" i="35" s="1"/>
  <c r="F263" i="35" s="1"/>
  <c r="F264" i="35" s="1"/>
  <c r="F265" i="35" s="1"/>
  <c r="F266" i="35" s="1"/>
  <c r="F267" i="35" s="1"/>
  <c r="F268" i="35"/>
  <c r="E243" i="35"/>
  <c r="E244" i="35"/>
  <c r="E245" i="35"/>
  <c r="E246" i="35"/>
  <c r="E247" i="35"/>
  <c r="E248" i="35"/>
  <c r="E249" i="35"/>
  <c r="E250" i="35"/>
  <c r="E251" i="35"/>
  <c r="E252" i="35"/>
  <c r="E253" i="35"/>
  <c r="E254" i="35"/>
  <c r="E255" i="35"/>
  <c r="E256" i="35"/>
  <c r="E257" i="35"/>
  <c r="E258" i="35"/>
  <c r="E259" i="35"/>
  <c r="E260" i="35"/>
  <c r="E261" i="35"/>
  <c r="E262" i="35"/>
  <c r="E263" i="35"/>
  <c r="E264" i="35"/>
  <c r="E265" i="35"/>
  <c r="E266" i="35"/>
  <c r="E267" i="35"/>
  <c r="E268" i="35"/>
  <c r="D243" i="35"/>
  <c r="D244" i="35"/>
  <c r="D245" i="35"/>
  <c r="D246" i="35"/>
  <c r="D247" i="35"/>
  <c r="D248" i="35"/>
  <c r="D249" i="35"/>
  <c r="D250" i="35"/>
  <c r="D251" i="35"/>
  <c r="D252" i="35"/>
  <c r="D253" i="35"/>
  <c r="D254" i="35"/>
  <c r="D255" i="35"/>
  <c r="D256" i="35"/>
  <c r="D257" i="35"/>
  <c r="D258" i="35"/>
  <c r="D259" i="35"/>
  <c r="D260" i="35"/>
  <c r="D261" i="35"/>
  <c r="D262" i="35"/>
  <c r="D263" i="35"/>
  <c r="D264" i="35"/>
  <c r="D265" i="35"/>
  <c r="D266" i="35"/>
  <c r="D267" i="35"/>
  <c r="D268" i="35"/>
  <c r="C243" i="35"/>
  <c r="C244" i="35"/>
  <c r="C245" i="35"/>
  <c r="C246" i="35"/>
  <c r="C247" i="35"/>
  <c r="C248" i="35"/>
  <c r="C249" i="35"/>
  <c r="C250" i="35"/>
  <c r="C251" i="35"/>
  <c r="C252" i="35"/>
  <c r="C253" i="35"/>
  <c r="C254" i="35"/>
  <c r="C255" i="35"/>
  <c r="C256" i="35"/>
  <c r="C257" i="35"/>
  <c r="C258" i="35"/>
  <c r="C259" i="35"/>
  <c r="C260" i="35"/>
  <c r="C261" i="35"/>
  <c r="C262" i="35"/>
  <c r="C263" i="35"/>
  <c r="C264" i="35"/>
  <c r="C265" i="35"/>
  <c r="C266" i="35"/>
  <c r="C267" i="35"/>
  <c r="C268" i="35"/>
  <c r="Q558" i="25"/>
  <c r="Q563" i="25"/>
  <c r="H265" i="35" l="1"/>
  <c r="H261" i="35"/>
  <c r="H257" i="35"/>
  <c r="H253" i="35"/>
  <c r="H249" i="35"/>
  <c r="I251" i="35"/>
  <c r="I247" i="35"/>
  <c r="I243" i="35"/>
  <c r="I252" i="35"/>
  <c r="H268" i="35"/>
  <c r="H264" i="35"/>
  <c r="H260" i="35"/>
  <c r="H256" i="35"/>
  <c r="I258" i="35" s="1"/>
  <c r="H252" i="35"/>
  <c r="I254" i="35" s="1"/>
  <c r="H248" i="35"/>
  <c r="I248" i="35" s="1"/>
  <c r="I246" i="35"/>
  <c r="H267" i="35"/>
  <c r="H263" i="35"/>
  <c r="H259" i="35"/>
  <c r="H255" i="35"/>
  <c r="I267" i="35" s="1"/>
  <c r="H251" i="35"/>
  <c r="I265" i="35"/>
  <c r="I261" i="35"/>
  <c r="I249" i="35"/>
  <c r="L32" i="42"/>
  <c r="L33" i="42"/>
  <c r="L34" i="42"/>
  <c r="L35" i="42"/>
  <c r="L36" i="42"/>
  <c r="J32" i="42"/>
  <c r="J33" i="42"/>
  <c r="J34" i="42"/>
  <c r="J35" i="42"/>
  <c r="J36" i="42"/>
  <c r="C32" i="42"/>
  <c r="C33" i="42"/>
  <c r="D33" i="42" s="1"/>
  <c r="C34" i="42"/>
  <c r="C35" i="42"/>
  <c r="C36" i="42"/>
  <c r="D36" i="42" s="1"/>
  <c r="Q200" i="36"/>
  <c r="L196" i="36"/>
  <c r="L197" i="36"/>
  <c r="L198" i="36"/>
  <c r="L199" i="36"/>
  <c r="L200" i="36"/>
  <c r="J196" i="36"/>
  <c r="J197" i="36"/>
  <c r="J198" i="36"/>
  <c r="J199" i="36"/>
  <c r="J200" i="36"/>
  <c r="C196" i="36"/>
  <c r="C197" i="36"/>
  <c r="D197" i="36" s="1"/>
  <c r="C198" i="36"/>
  <c r="C199" i="36"/>
  <c r="C200" i="36"/>
  <c r="D200" i="36" s="1"/>
  <c r="Q242" i="35"/>
  <c r="L238" i="35"/>
  <c r="L239" i="35"/>
  <c r="L240" i="35"/>
  <c r="L241" i="35"/>
  <c r="L242" i="35"/>
  <c r="J238" i="35"/>
  <c r="J239" i="35"/>
  <c r="J240" i="35"/>
  <c r="J241" i="35"/>
  <c r="J242" i="35"/>
  <c r="C238" i="35"/>
  <c r="C239" i="35"/>
  <c r="D239" i="35" s="1"/>
  <c r="C240" i="35"/>
  <c r="D240" i="35" s="1"/>
  <c r="C241" i="35"/>
  <c r="C242" i="35"/>
  <c r="D242" i="35" s="1"/>
  <c r="D32" i="42" l="1"/>
  <c r="D35" i="42"/>
  <c r="D34" i="42"/>
  <c r="D196" i="36"/>
  <c r="D199" i="36"/>
  <c r="D198" i="36"/>
  <c r="I262" i="35"/>
  <c r="I253" i="35"/>
  <c r="I250" i="35"/>
  <c r="I266" i="35"/>
  <c r="I260" i="35"/>
  <c r="I255" i="35"/>
  <c r="I257" i="35"/>
  <c r="I256" i="35"/>
  <c r="I259" i="35"/>
  <c r="I264" i="35"/>
  <c r="I268" i="35"/>
  <c r="I263" i="35"/>
  <c r="D238" i="35"/>
  <c r="D241" i="35"/>
  <c r="Q31" i="42" l="1"/>
  <c r="Q26" i="42"/>
  <c r="L27" i="42"/>
  <c r="L28" i="42"/>
  <c r="L29" i="42"/>
  <c r="L30" i="42"/>
  <c r="L31" i="42"/>
  <c r="J27" i="42"/>
  <c r="J28" i="42"/>
  <c r="J29" i="42"/>
  <c r="J30" i="42"/>
  <c r="J31" i="42"/>
  <c r="C27" i="42"/>
  <c r="D27" i="42" s="1"/>
  <c r="C28" i="42"/>
  <c r="D28" i="42" s="1"/>
  <c r="C29" i="42"/>
  <c r="D29" i="42" s="1"/>
  <c r="C30" i="42"/>
  <c r="D30" i="42" s="1"/>
  <c r="C31" i="42"/>
  <c r="D31" i="42" s="1"/>
  <c r="Q195" i="36"/>
  <c r="J191" i="36"/>
  <c r="J192" i="36"/>
  <c r="J193" i="36"/>
  <c r="J194" i="36"/>
  <c r="J195" i="36"/>
  <c r="C191" i="36"/>
  <c r="D191" i="36" s="1"/>
  <c r="C192" i="36"/>
  <c r="C193" i="36"/>
  <c r="C194" i="36"/>
  <c r="C195" i="36"/>
  <c r="D195" i="36" s="1"/>
  <c r="L195" i="36"/>
  <c r="L194" i="36"/>
  <c r="L193" i="36"/>
  <c r="L192" i="36"/>
  <c r="L191" i="36"/>
  <c r="Q237" i="35"/>
  <c r="L233" i="35"/>
  <c r="L234" i="35"/>
  <c r="L235" i="35"/>
  <c r="L236" i="35"/>
  <c r="L237" i="35"/>
  <c r="J233" i="35"/>
  <c r="J234" i="35"/>
  <c r="J235" i="35"/>
  <c r="J236" i="35"/>
  <c r="J237" i="35"/>
  <c r="C233" i="35"/>
  <c r="D233" i="35" s="1"/>
  <c r="C234" i="35"/>
  <c r="D234" i="35" s="1"/>
  <c r="C235" i="35"/>
  <c r="D235" i="35" s="1"/>
  <c r="C236" i="35"/>
  <c r="D236" i="35" s="1"/>
  <c r="C237" i="35"/>
  <c r="D237" i="35" s="1"/>
  <c r="D194" i="36" l="1"/>
  <c r="D193" i="36"/>
  <c r="D192" i="36"/>
  <c r="L23" i="42" l="1"/>
  <c r="L24" i="42"/>
  <c r="L25" i="42"/>
  <c r="L26" i="42"/>
  <c r="J23" i="42"/>
  <c r="J24" i="42"/>
  <c r="J25" i="42"/>
  <c r="J26" i="42"/>
  <c r="C23" i="42"/>
  <c r="D23" i="42" s="1"/>
  <c r="C24" i="42"/>
  <c r="D24" i="42" s="1"/>
  <c r="C25" i="42"/>
  <c r="D25" i="42" s="1"/>
  <c r="C26" i="42"/>
  <c r="D26" i="42" s="1"/>
  <c r="Q190" i="36"/>
  <c r="L187" i="36"/>
  <c r="L188" i="36"/>
  <c r="L189" i="36"/>
  <c r="L190" i="36"/>
  <c r="J187" i="36"/>
  <c r="J188" i="36"/>
  <c r="J189" i="36"/>
  <c r="J190" i="36"/>
  <c r="C187" i="36"/>
  <c r="D187" i="36" s="1"/>
  <c r="C188" i="36"/>
  <c r="D188" i="36" s="1"/>
  <c r="C189" i="36"/>
  <c r="D189" i="36" s="1"/>
  <c r="C190" i="36"/>
  <c r="D190" i="36" s="1"/>
  <c r="Q232" i="35"/>
  <c r="L229" i="35"/>
  <c r="L230" i="35"/>
  <c r="L231" i="35"/>
  <c r="L232" i="35"/>
  <c r="J229" i="35"/>
  <c r="J230" i="35"/>
  <c r="J231" i="35"/>
  <c r="J232" i="35"/>
  <c r="C229" i="35"/>
  <c r="D229" i="35" s="1"/>
  <c r="C230" i="35"/>
  <c r="D230" i="35" s="1"/>
  <c r="C231" i="35"/>
  <c r="D231" i="35" s="1"/>
  <c r="C232" i="35"/>
  <c r="D232" i="35" s="1"/>
  <c r="J563" i="25"/>
  <c r="C563" i="25"/>
  <c r="D563" i="25" s="1"/>
  <c r="L563" i="25"/>
  <c r="Q22" i="42" l="1"/>
  <c r="Q17" i="42"/>
  <c r="L18" i="42"/>
  <c r="L19" i="42"/>
  <c r="L20" i="42"/>
  <c r="L21" i="42"/>
  <c r="L22" i="42"/>
  <c r="J18" i="42"/>
  <c r="J19" i="42"/>
  <c r="J20" i="42"/>
  <c r="J21" i="42"/>
  <c r="J22" i="42"/>
  <c r="C18" i="42"/>
  <c r="D18" i="42" s="1"/>
  <c r="C19" i="42"/>
  <c r="D19" i="42" s="1"/>
  <c r="C20" i="42"/>
  <c r="C21" i="42"/>
  <c r="F21" i="42" s="1"/>
  <c r="C22" i="42"/>
  <c r="D22" i="42" s="1"/>
  <c r="Q186" i="36"/>
  <c r="L182" i="36"/>
  <c r="L183" i="36"/>
  <c r="L184" i="36"/>
  <c r="L185" i="36"/>
  <c r="L186" i="36"/>
  <c r="J182" i="36"/>
  <c r="J183" i="36"/>
  <c r="J184" i="36"/>
  <c r="J185" i="36"/>
  <c r="J186" i="36"/>
  <c r="C182" i="36"/>
  <c r="D182" i="36" s="1"/>
  <c r="C183" i="36"/>
  <c r="D183" i="36" s="1"/>
  <c r="C184" i="36"/>
  <c r="C185" i="36"/>
  <c r="D185" i="36" s="1"/>
  <c r="C186" i="36"/>
  <c r="D186" i="36" s="1"/>
  <c r="Q228" i="35"/>
  <c r="L224" i="35"/>
  <c r="L225" i="35"/>
  <c r="L226" i="35"/>
  <c r="L227" i="35"/>
  <c r="L228" i="35"/>
  <c r="J224" i="35"/>
  <c r="J225" i="35"/>
  <c r="J226" i="35"/>
  <c r="J227" i="35"/>
  <c r="J228" i="35"/>
  <c r="C224" i="35"/>
  <c r="F224" i="35" s="1"/>
  <c r="C225" i="35"/>
  <c r="D225" i="35" s="1"/>
  <c r="C226" i="35"/>
  <c r="C227" i="35"/>
  <c r="D227" i="35" s="1"/>
  <c r="C228" i="35"/>
  <c r="D228" i="35" s="1"/>
  <c r="J558" i="25"/>
  <c r="J559" i="25"/>
  <c r="J560" i="25"/>
  <c r="J561" i="25"/>
  <c r="J562" i="25"/>
  <c r="C558" i="25"/>
  <c r="D558" i="25" s="1"/>
  <c r="C559" i="25"/>
  <c r="F559" i="25" s="1"/>
  <c r="C560" i="25"/>
  <c r="D560" i="25" s="1"/>
  <c r="C561" i="25"/>
  <c r="C562" i="25"/>
  <c r="D562" i="25" s="1"/>
  <c r="L562" i="25"/>
  <c r="L561" i="25"/>
  <c r="L560" i="25"/>
  <c r="L559" i="25"/>
  <c r="L558" i="25"/>
  <c r="F22" i="42" l="1"/>
  <c r="F23" i="42" s="1"/>
  <c r="F24" i="42" s="1"/>
  <c r="F25" i="42" s="1"/>
  <c r="F26" i="42" s="1"/>
  <c r="F27" i="42" s="1"/>
  <c r="F28" i="42" s="1"/>
  <c r="F29" i="42" s="1"/>
  <c r="F30" i="42" s="1"/>
  <c r="F31" i="42" s="1"/>
  <c r="F32" i="42" s="1"/>
  <c r="F33" i="42" s="1"/>
  <c r="F34" i="42" s="1"/>
  <c r="F35" i="42" s="1"/>
  <c r="F36" i="42" s="1"/>
  <c r="F37" i="42" s="1"/>
  <c r="F38" i="42" s="1"/>
  <c r="F39" i="42" s="1"/>
  <c r="D20" i="42"/>
  <c r="D21" i="42"/>
  <c r="F183" i="36"/>
  <c r="F184" i="36" s="1"/>
  <c r="F185" i="36" s="1"/>
  <c r="D184" i="36"/>
  <c r="F186" i="36"/>
  <c r="F187" i="36" s="1"/>
  <c r="F188" i="36" s="1"/>
  <c r="F189" i="36" s="1"/>
  <c r="F190" i="36" s="1"/>
  <c r="F191" i="36" s="1"/>
  <c r="F192" i="36" s="1"/>
  <c r="F193" i="36" s="1"/>
  <c r="F194" i="36" s="1"/>
  <c r="F195" i="36" s="1"/>
  <c r="F196" i="36" s="1"/>
  <c r="F197" i="36" s="1"/>
  <c r="F198" i="36" s="1"/>
  <c r="F199" i="36" s="1"/>
  <c r="F200" i="36" s="1"/>
  <c r="F201" i="36" s="1"/>
  <c r="F202" i="36" s="1"/>
  <c r="F203" i="36" s="1"/>
  <c r="F204" i="36" s="1"/>
  <c r="F205" i="36" s="1"/>
  <c r="F182" i="36"/>
  <c r="D224" i="35"/>
  <c r="F225" i="35"/>
  <c r="F226" i="35" s="1"/>
  <c r="F227" i="35" s="1"/>
  <c r="F228" i="35" s="1"/>
  <c r="F229" i="35" s="1"/>
  <c r="F230" i="35" s="1"/>
  <c r="F231" i="35" s="1"/>
  <c r="F232" i="35" s="1"/>
  <c r="F233" i="35" s="1"/>
  <c r="F234" i="35" s="1"/>
  <c r="F235" i="35" s="1"/>
  <c r="F236" i="35" s="1"/>
  <c r="F237" i="35" s="1"/>
  <c r="F238" i="35" s="1"/>
  <c r="F239" i="35" s="1"/>
  <c r="F240" i="35" s="1"/>
  <c r="F241" i="35" s="1"/>
  <c r="F242" i="35" s="1"/>
  <c r="D226" i="35"/>
  <c r="D559" i="25"/>
  <c r="F560" i="25"/>
  <c r="F561" i="25" s="1"/>
  <c r="F562" i="25" s="1"/>
  <c r="F563" i="25" s="1"/>
  <c r="D561" i="25"/>
  <c r="F558" i="25"/>
  <c r="L5" i="42"/>
  <c r="L6" i="42"/>
  <c r="L7" i="42"/>
  <c r="L8" i="42"/>
  <c r="L9" i="42"/>
  <c r="L10" i="42"/>
  <c r="L11" i="42"/>
  <c r="L12" i="42"/>
  <c r="L13" i="42"/>
  <c r="L14" i="42"/>
  <c r="L15" i="42"/>
  <c r="L16" i="42"/>
  <c r="L17" i="42"/>
  <c r="L4" i="42"/>
  <c r="J13" i="42"/>
  <c r="J14" i="42"/>
  <c r="J15" i="42"/>
  <c r="J16" i="42"/>
  <c r="J17" i="42"/>
  <c r="C13" i="42"/>
  <c r="D13" i="42" s="1"/>
  <c r="C14" i="42"/>
  <c r="D14" i="42" s="1"/>
  <c r="C15" i="42"/>
  <c r="D15" i="42" s="1"/>
  <c r="C16" i="42"/>
  <c r="C17" i="42"/>
  <c r="D17" i="42" s="1"/>
  <c r="Q181" i="36"/>
  <c r="L177" i="36"/>
  <c r="L178" i="36"/>
  <c r="L179" i="36"/>
  <c r="L180" i="36"/>
  <c r="L181" i="36"/>
  <c r="J177" i="36"/>
  <c r="J178" i="36"/>
  <c r="J179" i="36"/>
  <c r="J180" i="36"/>
  <c r="J181" i="36"/>
  <c r="C177" i="36"/>
  <c r="C178" i="36"/>
  <c r="C179" i="36"/>
  <c r="D179" i="36" s="1"/>
  <c r="C180" i="36"/>
  <c r="C181" i="36"/>
  <c r="D181" i="36" s="1"/>
  <c r="L553" i="25"/>
  <c r="L554" i="25"/>
  <c r="L555" i="25"/>
  <c r="L556" i="25"/>
  <c r="L557" i="25"/>
  <c r="J553" i="25"/>
  <c r="J554" i="25"/>
  <c r="J555" i="25"/>
  <c r="J556" i="25"/>
  <c r="J557" i="25"/>
  <c r="C553" i="25"/>
  <c r="C554" i="25"/>
  <c r="D554" i="25" s="1"/>
  <c r="C555" i="25"/>
  <c r="D555" i="25" s="1"/>
  <c r="C556" i="25"/>
  <c r="D556" i="25" s="1"/>
  <c r="C557" i="25"/>
  <c r="D557" i="25" s="1"/>
  <c r="D16" i="42" l="1"/>
  <c r="D178" i="36"/>
  <c r="D177" i="36"/>
  <c r="D180" i="36"/>
  <c r="D553" i="25"/>
  <c r="Q223" i="35"/>
  <c r="J219" i="35"/>
  <c r="J220" i="35"/>
  <c r="J221" i="35"/>
  <c r="J222" i="35"/>
  <c r="J223" i="35"/>
  <c r="C219" i="35"/>
  <c r="D219" i="35" s="1"/>
  <c r="C220" i="35"/>
  <c r="D220" i="35" s="1"/>
  <c r="C221" i="35"/>
  <c r="C222" i="35"/>
  <c r="C223" i="35"/>
  <c r="D223" i="35" s="1"/>
  <c r="L223" i="35"/>
  <c r="L222" i="35"/>
  <c r="L221" i="35"/>
  <c r="L220" i="35"/>
  <c r="L219" i="35"/>
  <c r="D222" i="35" l="1"/>
  <c r="D221" i="35"/>
  <c r="C3" i="42"/>
  <c r="F3" i="42" s="1"/>
  <c r="C4" i="42"/>
  <c r="F4" i="42" s="1"/>
  <c r="J4" i="42"/>
  <c r="C5" i="42"/>
  <c r="J5" i="42"/>
  <c r="Q12" i="42"/>
  <c r="J12" i="42"/>
  <c r="C12" i="42"/>
  <c r="D12" i="42" s="1"/>
  <c r="J11" i="42"/>
  <c r="C11" i="42"/>
  <c r="J10" i="42"/>
  <c r="C10" i="42"/>
  <c r="D10" i="42" s="1"/>
  <c r="J9" i="42"/>
  <c r="C9" i="42"/>
  <c r="J8" i="42"/>
  <c r="C8" i="42"/>
  <c r="D8" i="42" s="1"/>
  <c r="Q7" i="42"/>
  <c r="J7" i="42"/>
  <c r="C7" i="42"/>
  <c r="D7" i="42" s="1"/>
  <c r="J6" i="42"/>
  <c r="C6" i="42"/>
  <c r="D6" i="42" s="1"/>
  <c r="Q176" i="36"/>
  <c r="L172" i="36"/>
  <c r="L173" i="36"/>
  <c r="L174" i="36"/>
  <c r="L175" i="36"/>
  <c r="L176" i="36"/>
  <c r="J172" i="36"/>
  <c r="J173" i="36"/>
  <c r="J174" i="36"/>
  <c r="J175" i="36"/>
  <c r="J176" i="36"/>
  <c r="C172" i="36"/>
  <c r="D172" i="36" s="1"/>
  <c r="C173" i="36"/>
  <c r="D173" i="36" s="1"/>
  <c r="C174" i="36"/>
  <c r="D174" i="36" s="1"/>
  <c r="C175" i="36"/>
  <c r="D175" i="36" s="1"/>
  <c r="C176" i="36"/>
  <c r="D176" i="36" s="1"/>
  <c r="Q218" i="35"/>
  <c r="L214" i="35"/>
  <c r="L215" i="35"/>
  <c r="L216" i="35"/>
  <c r="L217" i="35"/>
  <c r="L218" i="35"/>
  <c r="J214" i="35"/>
  <c r="J215" i="35"/>
  <c r="J216" i="35"/>
  <c r="J217" i="35"/>
  <c r="J218" i="35"/>
  <c r="C214" i="35"/>
  <c r="D214" i="35" s="1"/>
  <c r="C215" i="35"/>
  <c r="D215" i="35" s="1"/>
  <c r="C216" i="35"/>
  <c r="D216" i="35" s="1"/>
  <c r="C217" i="35"/>
  <c r="D217" i="35" s="1"/>
  <c r="C218" i="35"/>
  <c r="D218" i="35" s="1"/>
  <c r="Q552" i="25"/>
  <c r="J548" i="25"/>
  <c r="J549" i="25"/>
  <c r="J550" i="25"/>
  <c r="J551" i="25"/>
  <c r="J552" i="25"/>
  <c r="C548" i="25"/>
  <c r="D548" i="25" s="1"/>
  <c r="C549" i="25"/>
  <c r="D549" i="25" s="1"/>
  <c r="C550" i="25"/>
  <c r="D550" i="25" s="1"/>
  <c r="C551" i="25"/>
  <c r="D551" i="25" s="1"/>
  <c r="C552" i="25"/>
  <c r="D552" i="25" s="1"/>
  <c r="L552" i="25"/>
  <c r="L551" i="25"/>
  <c r="L550" i="25"/>
  <c r="L549" i="25"/>
  <c r="L548" i="25"/>
  <c r="K40" i="42" l="1"/>
  <c r="P40" i="42" s="1"/>
  <c r="M40" i="42"/>
  <c r="H40" i="42"/>
  <c r="K38" i="42"/>
  <c r="P38" i="42" s="1"/>
  <c r="H37" i="42"/>
  <c r="M39" i="42"/>
  <c r="K37" i="42"/>
  <c r="P37" i="42" s="1"/>
  <c r="H38" i="42"/>
  <c r="M37" i="42"/>
  <c r="K39" i="42"/>
  <c r="P39" i="42" s="1"/>
  <c r="M38" i="42"/>
  <c r="H39" i="42"/>
  <c r="F5" i="42"/>
  <c r="H4" i="42"/>
  <c r="M35" i="42"/>
  <c r="K33" i="42"/>
  <c r="P33" i="42" s="1"/>
  <c r="H32" i="42"/>
  <c r="M34" i="42"/>
  <c r="M32" i="42"/>
  <c r="M36" i="42"/>
  <c r="K34" i="42"/>
  <c r="P34" i="42" s="1"/>
  <c r="H33" i="42"/>
  <c r="K32" i="42"/>
  <c r="P32" i="42" s="1"/>
  <c r="K36" i="42"/>
  <c r="P36" i="42" s="1"/>
  <c r="M33" i="42"/>
  <c r="K35" i="42"/>
  <c r="P35" i="42" s="1"/>
  <c r="H34" i="42"/>
  <c r="H35" i="42"/>
  <c r="H36" i="42"/>
  <c r="M27" i="42"/>
  <c r="M31" i="42"/>
  <c r="K29" i="42"/>
  <c r="P29" i="42" s="1"/>
  <c r="K30" i="42"/>
  <c r="P30" i="42" s="1"/>
  <c r="H28" i="42"/>
  <c r="M28" i="42"/>
  <c r="M29" i="42"/>
  <c r="K27" i="42"/>
  <c r="P27" i="42" s="1"/>
  <c r="K31" i="42"/>
  <c r="P31" i="42" s="1"/>
  <c r="M30" i="42"/>
  <c r="K28" i="42"/>
  <c r="P28" i="42" s="1"/>
  <c r="H27" i="42"/>
  <c r="H30" i="42"/>
  <c r="H29" i="42"/>
  <c r="H31" i="42"/>
  <c r="M23" i="42"/>
  <c r="K23" i="42"/>
  <c r="P23" i="42" s="1"/>
  <c r="H23" i="42"/>
  <c r="M26" i="42"/>
  <c r="M24" i="42"/>
  <c r="K24" i="42"/>
  <c r="P24" i="42" s="1"/>
  <c r="H24" i="42"/>
  <c r="K26" i="42"/>
  <c r="P26" i="42" s="1"/>
  <c r="M25" i="42"/>
  <c r="K25" i="42"/>
  <c r="P25" i="42" s="1"/>
  <c r="H26" i="42"/>
  <c r="M19" i="42"/>
  <c r="K21" i="42"/>
  <c r="P21" i="42" s="1"/>
  <c r="K18" i="42"/>
  <c r="P18" i="42" s="1"/>
  <c r="K22" i="42"/>
  <c r="P22" i="42" s="1"/>
  <c r="M20" i="42"/>
  <c r="M21" i="42"/>
  <c r="K19" i="42"/>
  <c r="P19" i="42" s="1"/>
  <c r="H25" i="42"/>
  <c r="M18" i="42"/>
  <c r="M22" i="42"/>
  <c r="K20" i="42"/>
  <c r="P20" i="42" s="1"/>
  <c r="H18" i="42"/>
  <c r="H22" i="42"/>
  <c r="M14" i="42"/>
  <c r="K13" i="42"/>
  <c r="P13" i="42" s="1"/>
  <c r="K17" i="42"/>
  <c r="P17" i="42" s="1"/>
  <c r="K14" i="42"/>
  <c r="P14" i="42" s="1"/>
  <c r="M13" i="42"/>
  <c r="M15" i="42"/>
  <c r="M17" i="42"/>
  <c r="H19" i="42"/>
  <c r="M16" i="42"/>
  <c r="K15" i="42"/>
  <c r="P15" i="42" s="1"/>
  <c r="H20" i="42"/>
  <c r="H21" i="42"/>
  <c r="K16" i="42"/>
  <c r="P16" i="42" s="1"/>
  <c r="H14" i="42"/>
  <c r="H16" i="42"/>
  <c r="H17" i="42"/>
  <c r="H15" i="42"/>
  <c r="H13" i="42"/>
  <c r="D5" i="42"/>
  <c r="D4" i="42"/>
  <c r="F6" i="42"/>
  <c r="F7" i="42" s="1"/>
  <c r="H7" i="42"/>
  <c r="H6" i="42"/>
  <c r="H12" i="42"/>
  <c r="K7" i="42"/>
  <c r="M4" i="42"/>
  <c r="M8" i="42"/>
  <c r="P7" i="42"/>
  <c r="M6" i="42"/>
  <c r="K5" i="42"/>
  <c r="P5" i="42" s="1"/>
  <c r="G5" i="42"/>
  <c r="G4" i="42"/>
  <c r="K11" i="42"/>
  <c r="P11" i="42" s="1"/>
  <c r="M5" i="42"/>
  <c r="H5" i="42"/>
  <c r="K6" i="42"/>
  <c r="P6" i="42" s="1"/>
  <c r="M10" i="42"/>
  <c r="M9" i="42"/>
  <c r="M12" i="42"/>
  <c r="M7" i="42"/>
  <c r="K8" i="42"/>
  <c r="P8" i="42" s="1"/>
  <c r="H9" i="42"/>
  <c r="K9" i="42"/>
  <c r="P9" i="42" s="1"/>
  <c r="H11" i="42"/>
  <c r="G6" i="42"/>
  <c r="D9" i="42"/>
  <c r="D11" i="42"/>
  <c r="K10" i="42"/>
  <c r="P10" i="42" s="1"/>
  <c r="M11" i="42"/>
  <c r="K12" i="42"/>
  <c r="P12" i="42" s="1"/>
  <c r="H8" i="42"/>
  <c r="H10" i="42"/>
  <c r="Q171" i="36"/>
  <c r="L167" i="36"/>
  <c r="L168" i="36"/>
  <c r="L169" i="36"/>
  <c r="L170" i="36"/>
  <c r="L171" i="36"/>
  <c r="J167" i="36"/>
  <c r="J168" i="36"/>
  <c r="J169" i="36"/>
  <c r="J170" i="36"/>
  <c r="J171" i="36"/>
  <c r="C167" i="36"/>
  <c r="D167" i="36" s="1"/>
  <c r="C168" i="36"/>
  <c r="D168" i="36" s="1"/>
  <c r="C169" i="36"/>
  <c r="D169" i="36" s="1"/>
  <c r="C170" i="36"/>
  <c r="D170" i="36" s="1"/>
  <c r="C171" i="36"/>
  <c r="D171" i="36" s="1"/>
  <c r="Q213" i="35"/>
  <c r="L209" i="35"/>
  <c r="L210" i="35"/>
  <c r="L211" i="35"/>
  <c r="L212" i="35"/>
  <c r="L213" i="35"/>
  <c r="J209" i="35"/>
  <c r="J210" i="35"/>
  <c r="J211" i="35"/>
  <c r="J212" i="35"/>
  <c r="J213" i="35"/>
  <c r="C209" i="35"/>
  <c r="D209" i="35" s="1"/>
  <c r="C210" i="35"/>
  <c r="D210" i="35" s="1"/>
  <c r="C211" i="35"/>
  <c r="D211" i="35" s="1"/>
  <c r="C212" i="35"/>
  <c r="D212" i="35" s="1"/>
  <c r="C213" i="35"/>
  <c r="D213" i="35" s="1"/>
  <c r="Q547" i="25"/>
  <c r="L543" i="25"/>
  <c r="L544" i="25"/>
  <c r="L545" i="25"/>
  <c r="L546" i="25"/>
  <c r="L547" i="25"/>
  <c r="J543" i="25"/>
  <c r="J544" i="25"/>
  <c r="J545" i="25"/>
  <c r="J546" i="25"/>
  <c r="J547" i="25"/>
  <c r="C543" i="25"/>
  <c r="D543" i="25" s="1"/>
  <c r="C544" i="25"/>
  <c r="D544" i="25" s="1"/>
  <c r="C545" i="25"/>
  <c r="D545" i="25" s="1"/>
  <c r="C546" i="25"/>
  <c r="D546" i="25" s="1"/>
  <c r="C547" i="25"/>
  <c r="D547" i="25" s="1"/>
  <c r="I37" i="42" l="1"/>
  <c r="O37" i="42" s="1"/>
  <c r="I39" i="42"/>
  <c r="O39" i="42" s="1"/>
  <c r="E8" i="42"/>
  <c r="N8" i="42" s="1"/>
  <c r="E40" i="42"/>
  <c r="N40" i="42" s="1"/>
  <c r="E37" i="42"/>
  <c r="N37" i="42" s="1"/>
  <c r="E38" i="42"/>
  <c r="N38" i="42" s="1"/>
  <c r="E39" i="42"/>
  <c r="N39" i="42" s="1"/>
  <c r="I40" i="42"/>
  <c r="O40" i="42" s="1"/>
  <c r="I38" i="42"/>
  <c r="O38" i="42" s="1"/>
  <c r="E6" i="42"/>
  <c r="N6" i="42" s="1"/>
  <c r="I21" i="42"/>
  <c r="O21" i="42" s="1"/>
  <c r="E5" i="42"/>
  <c r="N5" i="42" s="1"/>
  <c r="I20" i="42"/>
  <c r="O20" i="42" s="1"/>
  <c r="I26" i="42"/>
  <c r="O26" i="42" s="1"/>
  <c r="I23" i="42"/>
  <c r="O23" i="42" s="1"/>
  <c r="I34" i="42"/>
  <c r="O34" i="42" s="1"/>
  <c r="E11" i="42"/>
  <c r="N11" i="42" s="1"/>
  <c r="I15" i="42"/>
  <c r="O15" i="42" s="1"/>
  <c r="I30" i="42"/>
  <c r="O30" i="42" s="1"/>
  <c r="I33" i="42"/>
  <c r="O33" i="42" s="1"/>
  <c r="I35" i="42"/>
  <c r="O35" i="42" s="1"/>
  <c r="I32" i="42"/>
  <c r="O32" i="42" s="1"/>
  <c r="I36" i="42"/>
  <c r="O36" i="42" s="1"/>
  <c r="I28" i="42"/>
  <c r="O28" i="42" s="1"/>
  <c r="I31" i="42"/>
  <c r="O31" i="42" s="1"/>
  <c r="I27" i="42"/>
  <c r="O27" i="42" s="1"/>
  <c r="I29" i="42"/>
  <c r="O29" i="42" s="1"/>
  <c r="I25" i="42"/>
  <c r="O25" i="42" s="1"/>
  <c r="I24" i="42"/>
  <c r="O24" i="42" s="1"/>
  <c r="I22" i="42"/>
  <c r="O22" i="42" s="1"/>
  <c r="I18" i="42"/>
  <c r="O18" i="42" s="1"/>
  <c r="I19" i="42"/>
  <c r="O19" i="42" s="1"/>
  <c r="I14" i="42"/>
  <c r="O14" i="42" s="1"/>
  <c r="I13" i="42"/>
  <c r="O13" i="42" s="1"/>
  <c r="I17" i="42"/>
  <c r="O17" i="42" s="1"/>
  <c r="I16" i="42"/>
  <c r="O16" i="42" s="1"/>
  <c r="E4" i="42"/>
  <c r="N4" i="42" s="1"/>
  <c r="E35" i="42"/>
  <c r="N35" i="42" s="1"/>
  <c r="E34" i="42"/>
  <c r="N34" i="42" s="1"/>
  <c r="E32" i="42"/>
  <c r="N32" i="42" s="1"/>
  <c r="E36" i="42"/>
  <c r="N36" i="42" s="1"/>
  <c r="E33" i="42"/>
  <c r="N33" i="42" s="1"/>
  <c r="E27" i="42"/>
  <c r="N27" i="42" s="1"/>
  <c r="E31" i="42"/>
  <c r="N31" i="42" s="1"/>
  <c r="E28" i="42"/>
  <c r="N28" i="42" s="1"/>
  <c r="E30" i="42"/>
  <c r="N30" i="42" s="1"/>
  <c r="E29" i="42"/>
  <c r="N29" i="42" s="1"/>
  <c r="E23" i="42"/>
  <c r="N23" i="42" s="1"/>
  <c r="E24" i="42"/>
  <c r="N24" i="42" s="1"/>
  <c r="E25" i="42"/>
  <c r="N25" i="42" s="1"/>
  <c r="E26" i="42"/>
  <c r="N26" i="42" s="1"/>
  <c r="E20" i="42"/>
  <c r="N20" i="42" s="1"/>
  <c r="E21" i="42"/>
  <c r="N21" i="42" s="1"/>
  <c r="E19" i="42"/>
  <c r="N19" i="42" s="1"/>
  <c r="E18" i="42"/>
  <c r="N18" i="42" s="1"/>
  <c r="E22" i="42"/>
  <c r="N22" i="42" s="1"/>
  <c r="E15" i="42"/>
  <c r="N15" i="42" s="1"/>
  <c r="E16" i="42"/>
  <c r="N16" i="42" s="1"/>
  <c r="E14" i="42"/>
  <c r="N14" i="42" s="1"/>
  <c r="E13" i="42"/>
  <c r="N13" i="42" s="1"/>
  <c r="E17" i="42"/>
  <c r="N17" i="42" s="1"/>
  <c r="E7" i="42"/>
  <c r="N7" i="42" s="1"/>
  <c r="G7" i="42"/>
  <c r="F8" i="42"/>
  <c r="I10" i="42"/>
  <c r="O10" i="42" s="1"/>
  <c r="E12" i="42"/>
  <c r="N12" i="42" s="1"/>
  <c r="E9" i="42"/>
  <c r="N9" i="42" s="1"/>
  <c r="E10" i="42"/>
  <c r="N10" i="42" s="1"/>
  <c r="I12" i="42"/>
  <c r="O12" i="42" s="1"/>
  <c r="I11" i="42"/>
  <c r="O11" i="42" s="1"/>
  <c r="I9" i="42"/>
  <c r="O9" i="42" s="1"/>
  <c r="I8" i="42"/>
  <c r="O8" i="42" s="1"/>
  <c r="G8" i="42" l="1"/>
  <c r="F9" i="42"/>
  <c r="Q166" i="36"/>
  <c r="L166" i="36"/>
  <c r="L162" i="36"/>
  <c r="L163" i="36"/>
  <c r="L164" i="36"/>
  <c r="L165" i="36"/>
  <c r="J162" i="36"/>
  <c r="J163" i="36"/>
  <c r="J164" i="36"/>
  <c r="J165" i="36"/>
  <c r="J166" i="36"/>
  <c r="C162" i="36"/>
  <c r="C163" i="36"/>
  <c r="C164" i="36"/>
  <c r="C165" i="36"/>
  <c r="C166" i="36"/>
  <c r="D166" i="36" s="1"/>
  <c r="Q208" i="35"/>
  <c r="L208" i="35"/>
  <c r="J204" i="35"/>
  <c r="J205" i="35"/>
  <c r="J206" i="35"/>
  <c r="J207" i="35"/>
  <c r="J208" i="35"/>
  <c r="C204" i="35"/>
  <c r="D204" i="35" s="1"/>
  <c r="C205" i="35"/>
  <c r="F205" i="35" s="1"/>
  <c r="C206" i="35"/>
  <c r="D206" i="35" s="1"/>
  <c r="C207" i="35"/>
  <c r="C208" i="35"/>
  <c r="D208" i="35" s="1"/>
  <c r="L207" i="35"/>
  <c r="L206" i="35"/>
  <c r="L205" i="35"/>
  <c r="L204" i="35"/>
  <c r="Q542" i="25"/>
  <c r="L538" i="25"/>
  <c r="L539" i="25"/>
  <c r="L540" i="25"/>
  <c r="L541" i="25"/>
  <c r="L542" i="25"/>
  <c r="J538" i="25"/>
  <c r="J539" i="25"/>
  <c r="J540" i="25"/>
  <c r="J541" i="25"/>
  <c r="J542" i="25"/>
  <c r="C538" i="25"/>
  <c r="D538" i="25" s="1"/>
  <c r="C539" i="25"/>
  <c r="C540" i="25"/>
  <c r="C541" i="25"/>
  <c r="C542" i="25"/>
  <c r="D542" i="25" s="1"/>
  <c r="F10" i="42" l="1"/>
  <c r="G9" i="42"/>
  <c r="D164" i="36"/>
  <c r="D163" i="36"/>
  <c r="D162" i="36"/>
  <c r="D165" i="36"/>
  <c r="F206" i="35"/>
  <c r="F207" i="35"/>
  <c r="F208" i="35" s="1"/>
  <c r="D205" i="35"/>
  <c r="D207" i="35"/>
  <c r="F541" i="25"/>
  <c r="F542" i="25" s="1"/>
  <c r="F543" i="25" s="1"/>
  <c r="F544" i="25" s="1"/>
  <c r="F545" i="25" s="1"/>
  <c r="F546" i="25" s="1"/>
  <c r="F547" i="25" s="1"/>
  <c r="F548" i="25" s="1"/>
  <c r="F549" i="25" s="1"/>
  <c r="F550" i="25" s="1"/>
  <c r="F551" i="25" s="1"/>
  <c r="F552" i="25" s="1"/>
  <c r="F553" i="25" s="1"/>
  <c r="F554" i="25" s="1"/>
  <c r="F555" i="25" s="1"/>
  <c r="F556" i="25" s="1"/>
  <c r="F557" i="25" s="1"/>
  <c r="D541" i="25"/>
  <c r="D540" i="25"/>
  <c r="D539" i="25"/>
  <c r="F166" i="36"/>
  <c r="F11" i="42" l="1"/>
  <c r="G10" i="42"/>
  <c r="F167" i="36"/>
  <c r="F168" i="36" s="1"/>
  <c r="F169" i="36" s="1"/>
  <c r="F170" i="36" s="1"/>
  <c r="F171" i="36" s="1"/>
  <c r="F172" i="36" s="1"/>
  <c r="F173" i="36" s="1"/>
  <c r="F174" i="36" s="1"/>
  <c r="F175" i="36" s="1"/>
  <c r="F176" i="36" s="1"/>
  <c r="F177" i="36" s="1"/>
  <c r="F178" i="36" s="1"/>
  <c r="F179" i="36" s="1"/>
  <c r="F180" i="36" s="1"/>
  <c r="F181" i="36" s="1"/>
  <c r="F209" i="35"/>
  <c r="F210" i="35" s="1"/>
  <c r="F211" i="35" s="1"/>
  <c r="F212" i="35" s="1"/>
  <c r="F213" i="35" s="1"/>
  <c r="F214" i="35" s="1"/>
  <c r="F215" i="35" s="1"/>
  <c r="F216" i="35" s="1"/>
  <c r="F217" i="35" s="1"/>
  <c r="F218" i="35" s="1"/>
  <c r="F219" i="35" s="1"/>
  <c r="F220" i="35" s="1"/>
  <c r="F221" i="35" s="1"/>
  <c r="F222" i="35" s="1"/>
  <c r="F223" i="35" s="1"/>
  <c r="Q161" i="36"/>
  <c r="L160" i="36"/>
  <c r="L161" i="36"/>
  <c r="J160" i="36"/>
  <c r="J161" i="36"/>
  <c r="C160" i="36"/>
  <c r="D160" i="36" s="1"/>
  <c r="C161" i="36"/>
  <c r="D161" i="36" s="1"/>
  <c r="Q203" i="35"/>
  <c r="L202" i="35"/>
  <c r="L203" i="35"/>
  <c r="J202" i="35"/>
  <c r="J203" i="35"/>
  <c r="C202" i="35"/>
  <c r="C203" i="35"/>
  <c r="D203" i="35" s="1"/>
  <c r="Q537" i="25"/>
  <c r="J536" i="25"/>
  <c r="J537" i="25"/>
  <c r="C533" i="25"/>
  <c r="D533" i="25" s="1"/>
  <c r="J533" i="25"/>
  <c r="L533" i="25"/>
  <c r="C534" i="25"/>
  <c r="D534" i="25" s="1"/>
  <c r="J534" i="25"/>
  <c r="L534" i="25"/>
  <c r="C535" i="25"/>
  <c r="D535" i="25" s="1"/>
  <c r="J535" i="25"/>
  <c r="L535" i="25"/>
  <c r="Q532" i="25"/>
  <c r="L536" i="25"/>
  <c r="L537" i="25"/>
  <c r="C536" i="25"/>
  <c r="D536" i="25" s="1"/>
  <c r="C537" i="25"/>
  <c r="D537" i="25" s="1"/>
  <c r="F12" i="42" l="1"/>
  <c r="G11" i="42"/>
  <c r="G12" i="42"/>
  <c r="D202" i="35"/>
  <c r="F534" i="25"/>
  <c r="F535" i="25" s="1"/>
  <c r="F536" i="25" s="1"/>
  <c r="F537" i="25" s="1"/>
  <c r="F538" i="25" s="1"/>
  <c r="F539" i="25" s="1"/>
  <c r="F540" i="25" s="1"/>
  <c r="J157" i="36"/>
  <c r="J158" i="36"/>
  <c r="J159" i="36"/>
  <c r="C157" i="36"/>
  <c r="D157" i="36" s="1"/>
  <c r="C158" i="36"/>
  <c r="C159" i="36"/>
  <c r="D159" i="36" s="1"/>
  <c r="L159" i="36"/>
  <c r="L158" i="36"/>
  <c r="L157" i="36"/>
  <c r="J199" i="35"/>
  <c r="J200" i="35"/>
  <c r="J201" i="35"/>
  <c r="C199" i="35"/>
  <c r="D199" i="35" s="1"/>
  <c r="C200" i="35"/>
  <c r="D200" i="35" s="1"/>
  <c r="C201" i="35"/>
  <c r="L201" i="35"/>
  <c r="L200" i="35"/>
  <c r="L199" i="35"/>
  <c r="Q156" i="36"/>
  <c r="L152" i="36"/>
  <c r="L153" i="36"/>
  <c r="L154" i="36"/>
  <c r="L155" i="36"/>
  <c r="L156" i="36"/>
  <c r="J152" i="36"/>
  <c r="J153" i="36"/>
  <c r="J154" i="36"/>
  <c r="J155" i="36"/>
  <c r="J156" i="36"/>
  <c r="C152" i="36"/>
  <c r="C153" i="36"/>
  <c r="D153" i="36" s="1"/>
  <c r="C154" i="36"/>
  <c r="D154" i="36" s="1"/>
  <c r="C155" i="36"/>
  <c r="D155" i="36" s="1"/>
  <c r="C156" i="36"/>
  <c r="Q198" i="35"/>
  <c r="L194" i="35"/>
  <c r="L195" i="35"/>
  <c r="L196" i="35"/>
  <c r="L197" i="35"/>
  <c r="L198" i="35"/>
  <c r="J194" i="35"/>
  <c r="J195" i="35"/>
  <c r="J196" i="35"/>
  <c r="J197" i="35"/>
  <c r="J198" i="35"/>
  <c r="C194" i="35"/>
  <c r="C195" i="35"/>
  <c r="C196" i="35"/>
  <c r="D196" i="35" s="1"/>
  <c r="C197" i="35"/>
  <c r="D197" i="35" s="1"/>
  <c r="C198" i="35"/>
  <c r="F198" i="35" s="1"/>
  <c r="L528" i="25"/>
  <c r="L529" i="25"/>
  <c r="L530" i="25"/>
  <c r="L531" i="25"/>
  <c r="L532" i="25"/>
  <c r="J528" i="25"/>
  <c r="J529" i="25"/>
  <c r="J530" i="25"/>
  <c r="J531" i="25"/>
  <c r="J532" i="25"/>
  <c r="C528" i="25"/>
  <c r="C529" i="25"/>
  <c r="C530" i="25"/>
  <c r="D530" i="25" s="1"/>
  <c r="C531" i="25"/>
  <c r="D531" i="25" s="1"/>
  <c r="C532" i="25"/>
  <c r="Q151" i="36"/>
  <c r="L147" i="36"/>
  <c r="L148" i="36"/>
  <c r="L149" i="36"/>
  <c r="L150" i="36"/>
  <c r="L151" i="36"/>
  <c r="J147" i="36"/>
  <c r="J148" i="36"/>
  <c r="J149" i="36"/>
  <c r="J150" i="36"/>
  <c r="J151" i="36"/>
  <c r="C147" i="36"/>
  <c r="D147" i="36" s="1"/>
  <c r="C148" i="36"/>
  <c r="C149" i="36"/>
  <c r="D149" i="36" s="1"/>
  <c r="C150" i="36"/>
  <c r="D150" i="36" s="1"/>
  <c r="C151" i="36"/>
  <c r="D151" i="36" s="1"/>
  <c r="Q193" i="35"/>
  <c r="L189" i="35"/>
  <c r="L190" i="35"/>
  <c r="L191" i="35"/>
  <c r="L192" i="35"/>
  <c r="L193" i="35"/>
  <c r="J189" i="35"/>
  <c r="J190" i="35"/>
  <c r="J191" i="35"/>
  <c r="J192" i="35"/>
  <c r="J193" i="35"/>
  <c r="C189" i="35"/>
  <c r="C190" i="35"/>
  <c r="D190" i="35" s="1"/>
  <c r="C191" i="35"/>
  <c r="D191" i="35" s="1"/>
  <c r="C192" i="35"/>
  <c r="F192" i="35" s="1"/>
  <c r="C193" i="35"/>
  <c r="Q527" i="25"/>
  <c r="L523" i="25"/>
  <c r="L524" i="25"/>
  <c r="L525" i="25"/>
  <c r="L526" i="25"/>
  <c r="L527" i="25"/>
  <c r="J523" i="25"/>
  <c r="J524" i="25"/>
  <c r="J525" i="25"/>
  <c r="J526" i="25"/>
  <c r="J527" i="25"/>
  <c r="C523" i="25"/>
  <c r="C524" i="25"/>
  <c r="C525" i="25"/>
  <c r="D525" i="25" s="1"/>
  <c r="C526" i="25"/>
  <c r="D526" i="25" s="1"/>
  <c r="C527" i="25"/>
  <c r="L188" i="35"/>
  <c r="Q146" i="36"/>
  <c r="L142" i="36"/>
  <c r="L143" i="36"/>
  <c r="L144" i="36"/>
  <c r="L145" i="36"/>
  <c r="L146" i="36"/>
  <c r="J142" i="36"/>
  <c r="J143" i="36"/>
  <c r="J144" i="36"/>
  <c r="J145" i="36"/>
  <c r="J146" i="36"/>
  <c r="C142" i="36"/>
  <c r="C143" i="36"/>
  <c r="D143" i="36" s="1"/>
  <c r="C144" i="36"/>
  <c r="C145" i="36"/>
  <c r="D145" i="36" s="1"/>
  <c r="C146" i="36"/>
  <c r="Q188" i="35"/>
  <c r="L184" i="35"/>
  <c r="L185" i="35"/>
  <c r="L186" i="35"/>
  <c r="L187" i="35"/>
  <c r="J184" i="35"/>
  <c r="J185" i="35"/>
  <c r="J186" i="35"/>
  <c r="J187" i="35"/>
  <c r="J188" i="35"/>
  <c r="C184" i="35"/>
  <c r="D184" i="35" s="1"/>
  <c r="C185" i="35"/>
  <c r="D185" i="35" s="1"/>
  <c r="C186" i="35"/>
  <c r="C187" i="35"/>
  <c r="C188" i="35"/>
  <c r="D188" i="35" s="1"/>
  <c r="Q522" i="25"/>
  <c r="L518" i="25"/>
  <c r="L519" i="25"/>
  <c r="L520" i="25"/>
  <c r="L521" i="25"/>
  <c r="L522" i="25"/>
  <c r="J518" i="25"/>
  <c r="J519" i="25"/>
  <c r="J520" i="25"/>
  <c r="J521" i="25"/>
  <c r="J522" i="25"/>
  <c r="C518" i="25"/>
  <c r="C519" i="25"/>
  <c r="C520" i="25"/>
  <c r="D520" i="25" s="1"/>
  <c r="C521" i="25"/>
  <c r="D521" i="25" s="1"/>
  <c r="C522" i="25"/>
  <c r="Q141" i="36"/>
  <c r="L137" i="36"/>
  <c r="L138" i="36"/>
  <c r="L139" i="36"/>
  <c r="L140" i="36"/>
  <c r="L141" i="36"/>
  <c r="J137" i="36"/>
  <c r="J138" i="36"/>
  <c r="J139" i="36"/>
  <c r="J140" i="36"/>
  <c r="J141" i="36"/>
  <c r="C137" i="36"/>
  <c r="C138" i="36"/>
  <c r="D138" i="36" s="1"/>
  <c r="C139" i="36"/>
  <c r="C140" i="36"/>
  <c r="D140" i="36" s="1"/>
  <c r="C141" i="36"/>
  <c r="Q183" i="35"/>
  <c r="L179" i="35"/>
  <c r="L180" i="35"/>
  <c r="L181" i="35"/>
  <c r="L182" i="35"/>
  <c r="L183" i="35"/>
  <c r="J179" i="35"/>
  <c r="J180" i="35"/>
  <c r="J181" i="35"/>
  <c r="J182" i="35"/>
  <c r="J183" i="35"/>
  <c r="C179" i="35"/>
  <c r="F179" i="35" s="1"/>
  <c r="C180" i="35"/>
  <c r="D180" i="35" s="1"/>
  <c r="C181" i="35"/>
  <c r="D181" i="35" s="1"/>
  <c r="C182" i="35"/>
  <c r="C183" i="35"/>
  <c r="Q517" i="25"/>
  <c r="L513" i="25"/>
  <c r="L514" i="25"/>
  <c r="L515" i="25"/>
  <c r="L516" i="25"/>
  <c r="L517" i="25"/>
  <c r="J513" i="25"/>
  <c r="J514" i="25"/>
  <c r="J515" i="25"/>
  <c r="J516" i="25"/>
  <c r="J517" i="25"/>
  <c r="C513" i="25"/>
  <c r="D513" i="25" s="1"/>
  <c r="C514" i="25"/>
  <c r="C515" i="25"/>
  <c r="C516" i="25"/>
  <c r="D516" i="25" s="1"/>
  <c r="C517" i="25"/>
  <c r="D517" i="25" s="1"/>
  <c r="R136" i="36"/>
  <c r="Q136" i="36"/>
  <c r="L132" i="36"/>
  <c r="L133" i="36"/>
  <c r="L134" i="36"/>
  <c r="L135" i="36"/>
  <c r="L136" i="36"/>
  <c r="J132" i="36"/>
  <c r="J133" i="36"/>
  <c r="J134" i="36"/>
  <c r="J135" i="36"/>
  <c r="J136" i="36"/>
  <c r="C132" i="36"/>
  <c r="C133" i="36"/>
  <c r="D133" i="36" s="1"/>
  <c r="C134" i="36"/>
  <c r="C135" i="36"/>
  <c r="D135" i="36" s="1"/>
  <c r="C136" i="36"/>
  <c r="Q178" i="35"/>
  <c r="L174" i="35"/>
  <c r="L175" i="35"/>
  <c r="L176" i="35"/>
  <c r="L177" i="35"/>
  <c r="L178" i="35"/>
  <c r="J174" i="35"/>
  <c r="J175" i="35"/>
  <c r="J176" i="35"/>
  <c r="J177" i="35"/>
  <c r="J178" i="35"/>
  <c r="C174" i="35"/>
  <c r="F174" i="35" s="1"/>
  <c r="C175" i="35"/>
  <c r="C176" i="35"/>
  <c r="D176" i="35" s="1"/>
  <c r="C177" i="35"/>
  <c r="D177" i="35" s="1"/>
  <c r="C178" i="35"/>
  <c r="F178" i="35" s="1"/>
  <c r="Q512" i="25"/>
  <c r="L508" i="25"/>
  <c r="L509" i="25"/>
  <c r="L510" i="25"/>
  <c r="L511" i="25"/>
  <c r="L512" i="25"/>
  <c r="J508" i="25"/>
  <c r="J509" i="25"/>
  <c r="J510" i="25"/>
  <c r="J511" i="25"/>
  <c r="J512" i="25"/>
  <c r="C508" i="25"/>
  <c r="C509" i="25"/>
  <c r="C510" i="25"/>
  <c r="D510" i="25" s="1"/>
  <c r="C511" i="25"/>
  <c r="D511" i="25" s="1"/>
  <c r="C512" i="25"/>
  <c r="D512" i="25" s="1"/>
  <c r="Q131" i="36"/>
  <c r="L127" i="36"/>
  <c r="L128" i="36"/>
  <c r="L129" i="36"/>
  <c r="L130" i="36"/>
  <c r="L131" i="36"/>
  <c r="J127" i="36"/>
  <c r="J128" i="36"/>
  <c r="J129" i="36"/>
  <c r="J130" i="36"/>
  <c r="J131" i="36"/>
  <c r="C127" i="36"/>
  <c r="D127" i="36" s="1"/>
  <c r="C128" i="36"/>
  <c r="C129" i="36"/>
  <c r="D129" i="36" s="1"/>
  <c r="C130" i="36"/>
  <c r="D130" i="36" s="1"/>
  <c r="C131" i="36"/>
  <c r="D131" i="36" s="1"/>
  <c r="Q173" i="35"/>
  <c r="L169" i="35"/>
  <c r="L170" i="35"/>
  <c r="L171" i="35"/>
  <c r="L172" i="35"/>
  <c r="L173" i="35"/>
  <c r="J169" i="35"/>
  <c r="J170" i="35"/>
  <c r="J171" i="35"/>
  <c r="J172" i="35"/>
  <c r="J173" i="35"/>
  <c r="C169" i="35"/>
  <c r="D169" i="35" s="1"/>
  <c r="C170" i="35"/>
  <c r="C171" i="35"/>
  <c r="D171" i="35" s="1"/>
  <c r="C172" i="35"/>
  <c r="D172" i="35" s="1"/>
  <c r="C173" i="35"/>
  <c r="D173" i="35" s="1"/>
  <c r="Q507" i="25"/>
  <c r="L503" i="25"/>
  <c r="L504" i="25"/>
  <c r="L505" i="25"/>
  <c r="L506" i="25"/>
  <c r="L507" i="25"/>
  <c r="J503" i="25"/>
  <c r="J504" i="25"/>
  <c r="J505" i="25"/>
  <c r="J506" i="25"/>
  <c r="J507" i="25"/>
  <c r="C503" i="25"/>
  <c r="C504" i="25"/>
  <c r="C505" i="25"/>
  <c r="C506" i="25"/>
  <c r="C507" i="25"/>
  <c r="D507" i="25" s="1"/>
  <c r="Q126" i="36"/>
  <c r="L122" i="36"/>
  <c r="L123" i="36"/>
  <c r="L124" i="36"/>
  <c r="L125" i="36"/>
  <c r="L126" i="36"/>
  <c r="J122" i="36"/>
  <c r="J123" i="36"/>
  <c r="J124" i="36"/>
  <c r="J125" i="36"/>
  <c r="J126" i="36"/>
  <c r="C122" i="36"/>
  <c r="D122" i="36" s="1"/>
  <c r="C123" i="36"/>
  <c r="D123" i="36" s="1"/>
  <c r="C124" i="36"/>
  <c r="F124" i="36" s="1"/>
  <c r="C125" i="36"/>
  <c r="D125" i="36" s="1"/>
  <c r="C126" i="36"/>
  <c r="D126" i="36" s="1"/>
  <c r="Q168" i="35"/>
  <c r="L164" i="35"/>
  <c r="L165" i="35"/>
  <c r="L166" i="35"/>
  <c r="L167" i="35"/>
  <c r="L168" i="35"/>
  <c r="J164" i="35"/>
  <c r="J165" i="35"/>
  <c r="J166" i="35"/>
  <c r="J167" i="35"/>
  <c r="J168" i="35"/>
  <c r="C164" i="35"/>
  <c r="D164" i="35" s="1"/>
  <c r="C165" i="35"/>
  <c r="C166" i="35"/>
  <c r="C167" i="35"/>
  <c r="D167" i="35" s="1"/>
  <c r="C168" i="35"/>
  <c r="D168" i="35" s="1"/>
  <c r="Q502" i="25"/>
  <c r="L498" i="25"/>
  <c r="L499" i="25"/>
  <c r="L500" i="25"/>
  <c r="L501" i="25"/>
  <c r="L502" i="25"/>
  <c r="J498" i="25"/>
  <c r="J499" i="25"/>
  <c r="J500" i="25"/>
  <c r="J501" i="25"/>
  <c r="J502" i="25"/>
  <c r="C498" i="25"/>
  <c r="C499" i="25"/>
  <c r="D499" i="25" s="1"/>
  <c r="C500" i="25"/>
  <c r="D500" i="25" s="1"/>
  <c r="C501" i="25"/>
  <c r="C502" i="25"/>
  <c r="Q121" i="36"/>
  <c r="L118" i="36"/>
  <c r="L119" i="36"/>
  <c r="L120" i="36"/>
  <c r="L121" i="36"/>
  <c r="J118" i="36"/>
  <c r="J119" i="36"/>
  <c r="J120" i="36"/>
  <c r="J121" i="36"/>
  <c r="C118" i="36"/>
  <c r="D118" i="36" s="1"/>
  <c r="C119" i="36"/>
  <c r="C120" i="36"/>
  <c r="C121" i="36"/>
  <c r="Q163" i="35"/>
  <c r="L160" i="35"/>
  <c r="L161" i="35"/>
  <c r="L162" i="35"/>
  <c r="L163" i="35"/>
  <c r="J160" i="35"/>
  <c r="J161" i="35"/>
  <c r="J162" i="35"/>
  <c r="J163" i="35"/>
  <c r="C160" i="35"/>
  <c r="C161" i="35"/>
  <c r="C162" i="35"/>
  <c r="C163" i="35"/>
  <c r="Q497" i="25"/>
  <c r="J494" i="25"/>
  <c r="J495" i="25"/>
  <c r="J496" i="25"/>
  <c r="J497" i="25"/>
  <c r="C494" i="25"/>
  <c r="C495" i="25"/>
  <c r="F495" i="25" s="1"/>
  <c r="C496" i="25"/>
  <c r="C497" i="25"/>
  <c r="L497" i="25"/>
  <c r="L496" i="25"/>
  <c r="L495" i="25"/>
  <c r="L494" i="25"/>
  <c r="Q117" i="36"/>
  <c r="L113" i="36"/>
  <c r="L114" i="36"/>
  <c r="L115" i="36"/>
  <c r="L116" i="36"/>
  <c r="L117" i="36"/>
  <c r="J113" i="36"/>
  <c r="J114" i="36"/>
  <c r="J115" i="36"/>
  <c r="J116" i="36"/>
  <c r="J117" i="36"/>
  <c r="C113" i="36"/>
  <c r="C114" i="36"/>
  <c r="D114" i="36" s="1"/>
  <c r="C115" i="36"/>
  <c r="F115" i="36" s="1"/>
  <c r="C116" i="36"/>
  <c r="D116" i="36" s="1"/>
  <c r="C117" i="36"/>
  <c r="D117" i="36" s="1"/>
  <c r="Q159" i="35"/>
  <c r="L155" i="35"/>
  <c r="L156" i="35"/>
  <c r="L157" i="35"/>
  <c r="L158" i="35"/>
  <c r="L159" i="35"/>
  <c r="J155" i="35"/>
  <c r="J156" i="35"/>
  <c r="J157" i="35"/>
  <c r="J158" i="35"/>
  <c r="J159" i="35"/>
  <c r="C155" i="35"/>
  <c r="D155" i="35" s="1"/>
  <c r="C156" i="35"/>
  <c r="C157" i="35"/>
  <c r="F157" i="35" s="1"/>
  <c r="C158" i="35"/>
  <c r="D158" i="35" s="1"/>
  <c r="C159" i="35"/>
  <c r="D159" i="35" s="1"/>
  <c r="Q493" i="25"/>
  <c r="L489" i="25"/>
  <c r="L490" i="25"/>
  <c r="L491" i="25"/>
  <c r="L492" i="25"/>
  <c r="L493" i="25"/>
  <c r="J489" i="25"/>
  <c r="J490" i="25"/>
  <c r="J491" i="25"/>
  <c r="J492" i="25"/>
  <c r="J493" i="25"/>
  <c r="C489" i="25"/>
  <c r="C490" i="25"/>
  <c r="D490" i="25" s="1"/>
  <c r="C491" i="25"/>
  <c r="D491" i="25" s="1"/>
  <c r="C492" i="25"/>
  <c r="C493" i="25"/>
  <c r="Q112" i="36"/>
  <c r="L108" i="36"/>
  <c r="L109" i="36"/>
  <c r="L110" i="36"/>
  <c r="L111" i="36"/>
  <c r="L112" i="36"/>
  <c r="J108" i="36"/>
  <c r="J109" i="36"/>
  <c r="J110" i="36"/>
  <c r="J111" i="36"/>
  <c r="J112" i="36"/>
  <c r="C108" i="36"/>
  <c r="D108" i="36" s="1"/>
  <c r="C109" i="36"/>
  <c r="D109" i="36" s="1"/>
  <c r="C110" i="36"/>
  <c r="D110" i="36" s="1"/>
  <c r="C111" i="36"/>
  <c r="C112" i="36"/>
  <c r="Q154" i="35"/>
  <c r="L150" i="35"/>
  <c r="L151" i="35"/>
  <c r="L152" i="35"/>
  <c r="L153" i="35"/>
  <c r="L154" i="35"/>
  <c r="J150" i="35"/>
  <c r="J151" i="35"/>
  <c r="J152" i="35"/>
  <c r="J153" i="35"/>
  <c r="J154" i="35"/>
  <c r="C150" i="35"/>
  <c r="C151" i="35"/>
  <c r="D151" i="35" s="1"/>
  <c r="C152" i="35"/>
  <c r="D152" i="35" s="1"/>
  <c r="C153" i="35"/>
  <c r="F153" i="35" s="1"/>
  <c r="C154" i="35"/>
  <c r="D154" i="35" s="1"/>
  <c r="Q488" i="25"/>
  <c r="L484" i="25"/>
  <c r="L485" i="25"/>
  <c r="L486" i="25"/>
  <c r="L487" i="25"/>
  <c r="L488" i="25"/>
  <c r="J484" i="25"/>
  <c r="J485" i="25"/>
  <c r="J486" i="25"/>
  <c r="J487" i="25"/>
  <c r="J488" i="25"/>
  <c r="C484" i="25"/>
  <c r="D484" i="25" s="1"/>
  <c r="C485" i="25"/>
  <c r="D485" i="25" s="1"/>
  <c r="C486" i="25"/>
  <c r="C487" i="25"/>
  <c r="F487" i="25" s="1"/>
  <c r="C488" i="25"/>
  <c r="D488" i="25" s="1"/>
  <c r="Q107" i="36"/>
  <c r="L103" i="36"/>
  <c r="L104" i="36"/>
  <c r="L105" i="36"/>
  <c r="L106" i="36"/>
  <c r="L107" i="36"/>
  <c r="J103" i="36"/>
  <c r="J104" i="36"/>
  <c r="J105" i="36"/>
  <c r="J106" i="36"/>
  <c r="J107" i="36"/>
  <c r="C103" i="36"/>
  <c r="D103" i="36" s="1"/>
  <c r="C104" i="36"/>
  <c r="C105" i="36"/>
  <c r="C106" i="36"/>
  <c r="D106" i="36" s="1"/>
  <c r="C107" i="36"/>
  <c r="D107" i="36" s="1"/>
  <c r="Q149" i="35"/>
  <c r="L145" i="35"/>
  <c r="L146" i="35"/>
  <c r="L147" i="35"/>
  <c r="L148" i="35"/>
  <c r="L149" i="35"/>
  <c r="J145" i="35"/>
  <c r="J146" i="35"/>
  <c r="J147" i="35"/>
  <c r="J148" i="35"/>
  <c r="J149" i="35"/>
  <c r="C145" i="35"/>
  <c r="D145" i="35" s="1"/>
  <c r="C146" i="35"/>
  <c r="C147" i="35"/>
  <c r="F147" i="35" s="1"/>
  <c r="C148" i="35"/>
  <c r="F148" i="35" s="1"/>
  <c r="C149" i="35"/>
  <c r="Q483" i="25"/>
  <c r="L479" i="25"/>
  <c r="L480" i="25"/>
  <c r="L481" i="25"/>
  <c r="L482" i="25"/>
  <c r="L483" i="25"/>
  <c r="J479" i="25"/>
  <c r="J480" i="25"/>
  <c r="J481" i="25"/>
  <c r="J482" i="25"/>
  <c r="J483" i="25"/>
  <c r="C479" i="25"/>
  <c r="C480" i="25"/>
  <c r="D480" i="25" s="1"/>
  <c r="C481" i="25"/>
  <c r="D481" i="25" s="1"/>
  <c r="C482" i="25"/>
  <c r="C483" i="25"/>
  <c r="Q102" i="36"/>
  <c r="L98" i="36"/>
  <c r="L99" i="36"/>
  <c r="L100" i="36"/>
  <c r="L101" i="36"/>
  <c r="L102" i="36"/>
  <c r="J98" i="36"/>
  <c r="J99" i="36"/>
  <c r="J100" i="36"/>
  <c r="J101" i="36"/>
  <c r="J102" i="36"/>
  <c r="C98" i="36"/>
  <c r="C99" i="36"/>
  <c r="D99" i="36" s="1"/>
  <c r="C100" i="36"/>
  <c r="D100" i="36" s="1"/>
  <c r="C101" i="36"/>
  <c r="D101" i="36" s="1"/>
  <c r="C102" i="36"/>
  <c r="Q144" i="35"/>
  <c r="L140" i="35"/>
  <c r="L141" i="35"/>
  <c r="L142" i="35"/>
  <c r="L143" i="35"/>
  <c r="L144" i="35"/>
  <c r="J140" i="35"/>
  <c r="J141" i="35"/>
  <c r="J142" i="35"/>
  <c r="J143" i="35"/>
  <c r="J144" i="35"/>
  <c r="C140" i="35"/>
  <c r="D140" i="35" s="1"/>
  <c r="C141" i="35"/>
  <c r="D141" i="35" s="1"/>
  <c r="C142" i="35"/>
  <c r="D142" i="35" s="1"/>
  <c r="C143" i="35"/>
  <c r="C144" i="35"/>
  <c r="D144" i="35" s="1"/>
  <c r="Q478" i="25"/>
  <c r="L474" i="25"/>
  <c r="L475" i="25"/>
  <c r="L476" i="25"/>
  <c r="L477" i="25"/>
  <c r="L478" i="25"/>
  <c r="J474" i="25"/>
  <c r="J475" i="25"/>
  <c r="J476" i="25"/>
  <c r="J477" i="25"/>
  <c r="J478" i="25"/>
  <c r="C474" i="25"/>
  <c r="C475" i="25"/>
  <c r="D475" i="25" s="1"/>
  <c r="C476" i="25"/>
  <c r="D476" i="25" s="1"/>
  <c r="C477" i="25"/>
  <c r="D477" i="25" s="1"/>
  <c r="C478" i="25"/>
  <c r="Q97" i="36"/>
  <c r="L96" i="36"/>
  <c r="L97" i="36"/>
  <c r="J96" i="36"/>
  <c r="J97" i="36"/>
  <c r="C96" i="36"/>
  <c r="C97" i="36"/>
  <c r="F97" i="36" s="1"/>
  <c r="Q139" i="35"/>
  <c r="L138" i="35"/>
  <c r="L139" i="35"/>
  <c r="J138" i="35"/>
  <c r="J139" i="35"/>
  <c r="C138" i="35"/>
  <c r="C139" i="35"/>
  <c r="Q473" i="25"/>
  <c r="L472" i="25"/>
  <c r="L473" i="25"/>
  <c r="J472" i="25"/>
  <c r="J473" i="25"/>
  <c r="C472" i="25"/>
  <c r="C473" i="25"/>
  <c r="D473" i="25" s="1"/>
  <c r="Q95" i="36"/>
  <c r="L94" i="36"/>
  <c r="L95" i="36"/>
  <c r="J91" i="36"/>
  <c r="J92" i="36"/>
  <c r="J93" i="36"/>
  <c r="J94" i="36"/>
  <c r="J95" i="36"/>
  <c r="C91" i="36"/>
  <c r="F91" i="36" s="1"/>
  <c r="C92" i="36"/>
  <c r="C93" i="36"/>
  <c r="F93" i="36" s="1"/>
  <c r="C94" i="36"/>
  <c r="C95" i="36"/>
  <c r="D95" i="36" s="1"/>
  <c r="L93" i="36"/>
  <c r="L92" i="36"/>
  <c r="L91" i="36"/>
  <c r="Q137" i="35"/>
  <c r="L136" i="35"/>
  <c r="L137" i="35"/>
  <c r="L133" i="35"/>
  <c r="L134" i="35"/>
  <c r="L135" i="35"/>
  <c r="J133" i="35"/>
  <c r="J134" i="35"/>
  <c r="J135" i="35"/>
  <c r="J136" i="35"/>
  <c r="J137" i="35"/>
  <c r="C133" i="35"/>
  <c r="D133" i="35" s="1"/>
  <c r="C134" i="35"/>
  <c r="D134" i="35" s="1"/>
  <c r="C135" i="35"/>
  <c r="C136" i="35"/>
  <c r="C137" i="35"/>
  <c r="D137" i="35" s="1"/>
  <c r="Q471" i="25"/>
  <c r="L471" i="25"/>
  <c r="L467" i="25"/>
  <c r="L468" i="25"/>
  <c r="L469" i="25"/>
  <c r="L470" i="25"/>
  <c r="J467" i="25"/>
  <c r="J468" i="25"/>
  <c r="J469" i="25"/>
  <c r="J470" i="25"/>
  <c r="J471" i="25"/>
  <c r="C467" i="25"/>
  <c r="D467" i="25" s="1"/>
  <c r="C468" i="25"/>
  <c r="C469" i="25"/>
  <c r="D469" i="25" s="1"/>
  <c r="C470" i="25"/>
  <c r="D470" i="25" s="1"/>
  <c r="C471" i="25"/>
  <c r="D471" i="25" s="1"/>
  <c r="D136" i="35"/>
  <c r="Q90" i="36"/>
  <c r="Q132" i="35"/>
  <c r="L128" i="35"/>
  <c r="L129" i="35"/>
  <c r="L130" i="35"/>
  <c r="L131" i="35"/>
  <c r="L132" i="35"/>
  <c r="J128" i="35"/>
  <c r="J129" i="35"/>
  <c r="J130" i="35"/>
  <c r="J131" i="35"/>
  <c r="J132" i="35"/>
  <c r="C128" i="35"/>
  <c r="D128" i="35" s="1"/>
  <c r="C129" i="35"/>
  <c r="C130" i="35"/>
  <c r="D130" i="35" s="1"/>
  <c r="C131" i="35"/>
  <c r="D131" i="35" s="1"/>
  <c r="C132" i="35"/>
  <c r="D132" i="35" s="1"/>
  <c r="Q466" i="25"/>
  <c r="L462" i="25"/>
  <c r="L463" i="25"/>
  <c r="L464" i="25"/>
  <c r="L465" i="25"/>
  <c r="L466" i="25"/>
  <c r="J462" i="25"/>
  <c r="J463" i="25"/>
  <c r="J464" i="25"/>
  <c r="J465" i="25"/>
  <c r="J466" i="25"/>
  <c r="C462" i="25"/>
  <c r="D462" i="25" s="1"/>
  <c r="C463" i="25"/>
  <c r="D463" i="25" s="1"/>
  <c r="C464" i="25"/>
  <c r="D464" i="25" s="1"/>
  <c r="C465" i="25"/>
  <c r="D465" i="25" s="1"/>
  <c r="C466" i="25"/>
  <c r="D466" i="25" s="1"/>
  <c r="D129" i="35"/>
  <c r="L86" i="36"/>
  <c r="L87" i="36"/>
  <c r="L88" i="36"/>
  <c r="L89" i="36"/>
  <c r="L90" i="36"/>
  <c r="J86" i="36"/>
  <c r="J87" i="36"/>
  <c r="J88" i="36"/>
  <c r="J89" i="36"/>
  <c r="J90" i="36"/>
  <c r="C86" i="36"/>
  <c r="D86" i="36" s="1"/>
  <c r="C87" i="36"/>
  <c r="D87" i="36" s="1"/>
  <c r="C88" i="36"/>
  <c r="C89" i="36"/>
  <c r="C90" i="36"/>
  <c r="D90" i="36" s="1"/>
  <c r="D88" i="36"/>
  <c r="Q85" i="36"/>
  <c r="L81" i="36"/>
  <c r="L82" i="36"/>
  <c r="L83" i="36"/>
  <c r="L84" i="36"/>
  <c r="L85" i="36"/>
  <c r="J81" i="36"/>
  <c r="J82" i="36"/>
  <c r="J83" i="36"/>
  <c r="J84" i="36"/>
  <c r="J85" i="36"/>
  <c r="C81" i="36"/>
  <c r="C82" i="36"/>
  <c r="D82" i="36" s="1"/>
  <c r="C83" i="36"/>
  <c r="D83" i="36" s="1"/>
  <c r="C84" i="36"/>
  <c r="D84" i="36" s="1"/>
  <c r="C85" i="36"/>
  <c r="D85" i="36" s="1"/>
  <c r="Q127" i="35"/>
  <c r="L123" i="35"/>
  <c r="L124" i="35"/>
  <c r="L125" i="35"/>
  <c r="L126" i="35"/>
  <c r="L127" i="35"/>
  <c r="J123" i="35"/>
  <c r="J124" i="35"/>
  <c r="J125" i="35"/>
  <c r="J126" i="35"/>
  <c r="J127" i="35"/>
  <c r="C123" i="35"/>
  <c r="D123" i="35" s="1"/>
  <c r="C124" i="35"/>
  <c r="D124" i="35" s="1"/>
  <c r="C125" i="35"/>
  <c r="D125" i="35" s="1"/>
  <c r="C126" i="35"/>
  <c r="C127" i="35"/>
  <c r="D127" i="35" s="1"/>
  <c r="Q461" i="25"/>
  <c r="L457" i="25"/>
  <c r="L458" i="25"/>
  <c r="L459" i="25"/>
  <c r="L460" i="25"/>
  <c r="L461" i="25"/>
  <c r="J457" i="25"/>
  <c r="J458" i="25"/>
  <c r="J459" i="25"/>
  <c r="J460" i="25"/>
  <c r="J461" i="25"/>
  <c r="C457" i="25"/>
  <c r="D457" i="25" s="1"/>
  <c r="C458" i="25"/>
  <c r="C459" i="25"/>
  <c r="D459" i="25" s="1"/>
  <c r="C460" i="25"/>
  <c r="D460" i="25" s="1"/>
  <c r="C461" i="25"/>
  <c r="D461" i="25" s="1"/>
  <c r="D126" i="35"/>
  <c r="J453" i="25"/>
  <c r="J454" i="25"/>
  <c r="J455" i="25"/>
  <c r="J456" i="25"/>
  <c r="Q122" i="35"/>
  <c r="Q80" i="36"/>
  <c r="L77" i="36"/>
  <c r="L78" i="36"/>
  <c r="L79" i="36"/>
  <c r="L80" i="36"/>
  <c r="L76" i="36"/>
  <c r="J78" i="36"/>
  <c r="J79" i="36"/>
  <c r="J80" i="36"/>
  <c r="C78" i="36"/>
  <c r="D78" i="36" s="1"/>
  <c r="C79" i="36"/>
  <c r="D79" i="36" s="1"/>
  <c r="C80" i="36"/>
  <c r="D80" i="36" s="1"/>
  <c r="L122" i="35"/>
  <c r="L121" i="35"/>
  <c r="L120" i="35"/>
  <c r="L119" i="35"/>
  <c r="J119" i="35"/>
  <c r="J120" i="35"/>
  <c r="J121" i="35"/>
  <c r="J122" i="35"/>
  <c r="C119" i="35"/>
  <c r="C120" i="35"/>
  <c r="D120" i="35" s="1"/>
  <c r="C121" i="35"/>
  <c r="D121" i="35" s="1"/>
  <c r="C122" i="35"/>
  <c r="D122" i="35" s="1"/>
  <c r="Q456" i="25"/>
  <c r="L453" i="25"/>
  <c r="L454" i="25"/>
  <c r="L455" i="25"/>
  <c r="L456" i="25"/>
  <c r="C453" i="25"/>
  <c r="D453" i="25" s="1"/>
  <c r="C454" i="25"/>
  <c r="D454" i="25" s="1"/>
  <c r="C455" i="25"/>
  <c r="D455" i="25" s="1"/>
  <c r="C456" i="25"/>
  <c r="D456" i="25" s="1"/>
  <c r="D119" i="35"/>
  <c r="J77" i="36"/>
  <c r="C77" i="36"/>
  <c r="Q76" i="36"/>
  <c r="L72" i="36"/>
  <c r="L73" i="36"/>
  <c r="L74" i="36"/>
  <c r="L75" i="36"/>
  <c r="J72" i="36"/>
  <c r="J73" i="36"/>
  <c r="J74" i="36"/>
  <c r="J75" i="36"/>
  <c r="J76" i="36"/>
  <c r="C72" i="36"/>
  <c r="C73" i="36"/>
  <c r="C74" i="36"/>
  <c r="D74" i="36" s="1"/>
  <c r="C75" i="36"/>
  <c r="D75" i="36" s="1"/>
  <c r="C76" i="36"/>
  <c r="Q118" i="35"/>
  <c r="L114" i="35"/>
  <c r="L115" i="35"/>
  <c r="L116" i="35"/>
  <c r="L117" i="35"/>
  <c r="L118" i="35"/>
  <c r="J114" i="35"/>
  <c r="J115" i="35"/>
  <c r="J116" i="35"/>
  <c r="J117" i="35"/>
  <c r="J118" i="35"/>
  <c r="C114" i="35"/>
  <c r="D114" i="35" s="1"/>
  <c r="C115" i="35"/>
  <c r="C116" i="35"/>
  <c r="C117" i="35"/>
  <c r="D117" i="35" s="1"/>
  <c r="C118" i="35"/>
  <c r="Q452" i="25"/>
  <c r="J448" i="25"/>
  <c r="J449" i="25"/>
  <c r="J450" i="25"/>
  <c r="J451" i="25"/>
  <c r="J452" i="25"/>
  <c r="C448" i="25"/>
  <c r="C449" i="25"/>
  <c r="D449" i="25" s="1"/>
  <c r="C450" i="25"/>
  <c r="D450" i="25" s="1"/>
  <c r="C451" i="25"/>
  <c r="D451" i="25" s="1"/>
  <c r="C452" i="25"/>
  <c r="L452" i="25"/>
  <c r="L451" i="25"/>
  <c r="L450" i="25"/>
  <c r="L449" i="25"/>
  <c r="L448" i="25"/>
  <c r="Q71" i="36"/>
  <c r="Q66" i="36"/>
  <c r="L67" i="36"/>
  <c r="L68" i="36"/>
  <c r="L69" i="36"/>
  <c r="L70" i="36"/>
  <c r="L71" i="36"/>
  <c r="J67" i="36"/>
  <c r="J68" i="36"/>
  <c r="J69" i="36"/>
  <c r="J70" i="36"/>
  <c r="J71" i="36"/>
  <c r="C67" i="36"/>
  <c r="D67" i="36" s="1"/>
  <c r="C68" i="36"/>
  <c r="D68" i="36" s="1"/>
  <c r="C69" i="36"/>
  <c r="C70" i="36"/>
  <c r="D70" i="36" s="1"/>
  <c r="C71" i="36"/>
  <c r="D71" i="36" s="1"/>
  <c r="Q113" i="35"/>
  <c r="L109" i="35"/>
  <c r="L110" i="35"/>
  <c r="L111" i="35"/>
  <c r="L112" i="35"/>
  <c r="L113" i="35"/>
  <c r="J109" i="35"/>
  <c r="J110" i="35"/>
  <c r="J111" i="35"/>
  <c r="J112" i="35"/>
  <c r="J113" i="35"/>
  <c r="C109" i="35"/>
  <c r="D109" i="35" s="1"/>
  <c r="C110" i="35"/>
  <c r="C111" i="35"/>
  <c r="C112" i="35"/>
  <c r="D112" i="35" s="1"/>
  <c r="C113" i="35"/>
  <c r="D113" i="35" s="1"/>
  <c r="Q447" i="25"/>
  <c r="L443" i="25"/>
  <c r="L444" i="25"/>
  <c r="L445" i="25"/>
  <c r="L446" i="25"/>
  <c r="L447" i="25"/>
  <c r="J443" i="25"/>
  <c r="J444" i="25"/>
  <c r="J445" i="25"/>
  <c r="J446" i="25"/>
  <c r="J447" i="25"/>
  <c r="C443" i="25"/>
  <c r="D443" i="25" s="1"/>
  <c r="C444" i="25"/>
  <c r="C445" i="25"/>
  <c r="D445" i="25" s="1"/>
  <c r="C446" i="25"/>
  <c r="D446" i="25" s="1"/>
  <c r="C447" i="25"/>
  <c r="D447" i="25" s="1"/>
  <c r="L62" i="36"/>
  <c r="L63" i="36"/>
  <c r="L64" i="36"/>
  <c r="L65" i="36"/>
  <c r="L66" i="36"/>
  <c r="J62" i="36"/>
  <c r="J63" i="36"/>
  <c r="J64" i="36"/>
  <c r="J65" i="36"/>
  <c r="J66" i="36"/>
  <c r="C62" i="36"/>
  <c r="D62" i="36" s="1"/>
  <c r="C63" i="36"/>
  <c r="D63" i="36" s="1"/>
  <c r="C64" i="36"/>
  <c r="D64" i="36" s="1"/>
  <c r="C65" i="36"/>
  <c r="C66" i="36"/>
  <c r="D66" i="36" s="1"/>
  <c r="Q108" i="35"/>
  <c r="L104" i="35"/>
  <c r="L105" i="35"/>
  <c r="L106" i="35"/>
  <c r="L107" i="35"/>
  <c r="L108" i="35"/>
  <c r="J104" i="35"/>
  <c r="J105" i="35"/>
  <c r="J106" i="35"/>
  <c r="J107" i="35"/>
  <c r="J108" i="35"/>
  <c r="C104" i="35"/>
  <c r="D104" i="35" s="1"/>
  <c r="C105" i="35"/>
  <c r="C106" i="35"/>
  <c r="C107" i="35"/>
  <c r="D107" i="35" s="1"/>
  <c r="C108" i="35"/>
  <c r="D108" i="35" s="1"/>
  <c r="Q442" i="25"/>
  <c r="L438" i="25"/>
  <c r="L439" i="25"/>
  <c r="L440" i="25"/>
  <c r="L441" i="25"/>
  <c r="L442" i="25"/>
  <c r="J438" i="25"/>
  <c r="J439" i="25"/>
  <c r="J440" i="25"/>
  <c r="J441" i="25"/>
  <c r="J442" i="25"/>
  <c r="C438" i="25"/>
  <c r="D438" i="25" s="1"/>
  <c r="C439" i="25"/>
  <c r="D439" i="25" s="1"/>
  <c r="C440" i="25"/>
  <c r="D440" i="25" s="1"/>
  <c r="C441" i="25"/>
  <c r="C442" i="25"/>
  <c r="D442" i="25" s="1"/>
  <c r="Q61" i="36"/>
  <c r="L57" i="36"/>
  <c r="L58" i="36"/>
  <c r="L59" i="36"/>
  <c r="L60" i="36"/>
  <c r="L61" i="36"/>
  <c r="J57" i="36"/>
  <c r="J58" i="36"/>
  <c r="J59" i="36"/>
  <c r="J60" i="36"/>
  <c r="J61" i="36"/>
  <c r="C57" i="36"/>
  <c r="C58" i="36"/>
  <c r="D58" i="36" s="1"/>
  <c r="C59" i="36"/>
  <c r="C60" i="36"/>
  <c r="C61" i="36"/>
  <c r="Q103" i="35"/>
  <c r="L99" i="35"/>
  <c r="L100" i="35"/>
  <c r="L101" i="35"/>
  <c r="L102" i="35"/>
  <c r="L103" i="35"/>
  <c r="J99" i="35"/>
  <c r="J100" i="35"/>
  <c r="J101" i="35"/>
  <c r="J102" i="35"/>
  <c r="J103" i="35"/>
  <c r="C99" i="35"/>
  <c r="C100" i="35"/>
  <c r="C101" i="35"/>
  <c r="D101" i="35" s="1"/>
  <c r="C102" i="35"/>
  <c r="D102" i="35" s="1"/>
  <c r="C103" i="35"/>
  <c r="Q437" i="25"/>
  <c r="L433" i="25"/>
  <c r="L434" i="25"/>
  <c r="L435" i="25"/>
  <c r="L436" i="25"/>
  <c r="L437" i="25"/>
  <c r="J433" i="25"/>
  <c r="J434" i="25"/>
  <c r="J435" i="25"/>
  <c r="J436" i="25"/>
  <c r="J437" i="25"/>
  <c r="C433" i="25"/>
  <c r="C434" i="25"/>
  <c r="D434" i="25" s="1"/>
  <c r="C435" i="25"/>
  <c r="D435" i="25" s="1"/>
  <c r="C436" i="25"/>
  <c r="C437" i="25"/>
  <c r="Q56" i="36"/>
  <c r="L52" i="36"/>
  <c r="L53" i="36"/>
  <c r="L54" i="36"/>
  <c r="L55" i="36"/>
  <c r="L56" i="36"/>
  <c r="J52" i="36"/>
  <c r="J53" i="36"/>
  <c r="J54" i="36"/>
  <c r="J55" i="36"/>
  <c r="J56" i="36"/>
  <c r="C52" i="36"/>
  <c r="D52" i="36" s="1"/>
  <c r="C53" i="36"/>
  <c r="D53" i="36" s="1"/>
  <c r="C54" i="36"/>
  <c r="D54" i="36" s="1"/>
  <c r="C55" i="36"/>
  <c r="C56" i="36"/>
  <c r="D56" i="36" s="1"/>
  <c r="Q98" i="35"/>
  <c r="L94" i="35"/>
  <c r="L95" i="35"/>
  <c r="L96" i="35"/>
  <c r="L97" i="35"/>
  <c r="L98" i="35"/>
  <c r="J94" i="35"/>
  <c r="J95" i="35"/>
  <c r="J96" i="35"/>
  <c r="J97" i="35"/>
  <c r="J98" i="35"/>
  <c r="C94" i="35"/>
  <c r="C95" i="35"/>
  <c r="D95" i="35" s="1"/>
  <c r="C96" i="35"/>
  <c r="D96" i="35" s="1"/>
  <c r="C97" i="35"/>
  <c r="C98" i="35"/>
  <c r="Q432" i="25"/>
  <c r="L428" i="25"/>
  <c r="L429" i="25"/>
  <c r="L430" i="25"/>
  <c r="L431" i="25"/>
  <c r="L432" i="25"/>
  <c r="J428" i="25"/>
  <c r="J429" i="25"/>
  <c r="J430" i="25"/>
  <c r="J431" i="25"/>
  <c r="J432" i="25"/>
  <c r="C428" i="25"/>
  <c r="D428" i="25" s="1"/>
  <c r="C429" i="25"/>
  <c r="D429" i="25" s="1"/>
  <c r="C430" i="25"/>
  <c r="D430" i="25" s="1"/>
  <c r="C431" i="25"/>
  <c r="C432" i="25"/>
  <c r="D432" i="25" s="1"/>
  <c r="Q51" i="36"/>
  <c r="L47" i="36"/>
  <c r="L48" i="36"/>
  <c r="L49" i="36"/>
  <c r="L50" i="36"/>
  <c r="L51" i="36"/>
  <c r="J47" i="36"/>
  <c r="J48" i="36"/>
  <c r="J49" i="36"/>
  <c r="J50" i="36"/>
  <c r="J51" i="36"/>
  <c r="C47" i="36"/>
  <c r="D47" i="36" s="1"/>
  <c r="C48" i="36"/>
  <c r="C49" i="36"/>
  <c r="D49" i="36" s="1"/>
  <c r="C50" i="36"/>
  <c r="D50" i="36" s="1"/>
  <c r="C51" i="36"/>
  <c r="D51" i="36" s="1"/>
  <c r="Q93" i="35"/>
  <c r="L89" i="35"/>
  <c r="L90" i="35"/>
  <c r="L91" i="35"/>
  <c r="L92" i="35"/>
  <c r="L93" i="35"/>
  <c r="J89" i="35"/>
  <c r="J90" i="35"/>
  <c r="J91" i="35"/>
  <c r="J92" i="35"/>
  <c r="J93" i="35"/>
  <c r="C89" i="35"/>
  <c r="D89" i="35" s="1"/>
  <c r="C90" i="35"/>
  <c r="C91" i="35"/>
  <c r="C92" i="35"/>
  <c r="D92" i="35" s="1"/>
  <c r="C93" i="35"/>
  <c r="Q427" i="25"/>
  <c r="L423" i="25"/>
  <c r="L424" i="25"/>
  <c r="L425" i="25"/>
  <c r="L426" i="25"/>
  <c r="L427" i="25"/>
  <c r="J423" i="25"/>
  <c r="J424" i="25"/>
  <c r="J425" i="25"/>
  <c r="J426" i="25"/>
  <c r="J427" i="25"/>
  <c r="C423" i="25"/>
  <c r="C424" i="25"/>
  <c r="D424" i="25" s="1"/>
  <c r="C425" i="25"/>
  <c r="D425" i="25" s="1"/>
  <c r="C426" i="25"/>
  <c r="D426" i="25" s="1"/>
  <c r="C427" i="25"/>
  <c r="Q46" i="36"/>
  <c r="L42" i="36"/>
  <c r="L43" i="36"/>
  <c r="L44" i="36"/>
  <c r="L45" i="36"/>
  <c r="L46" i="36"/>
  <c r="J42" i="36"/>
  <c r="J43" i="36"/>
  <c r="J44" i="36"/>
  <c r="J45" i="36"/>
  <c r="J46" i="36"/>
  <c r="C42" i="36"/>
  <c r="D42" i="36" s="1"/>
  <c r="C43" i="36"/>
  <c r="D43" i="36" s="1"/>
  <c r="C44" i="36"/>
  <c r="C45" i="36"/>
  <c r="F45" i="36" s="1"/>
  <c r="C46" i="36"/>
  <c r="D46" i="36" s="1"/>
  <c r="Q88" i="35"/>
  <c r="L84" i="35"/>
  <c r="L85" i="35"/>
  <c r="L86" i="35"/>
  <c r="L87" i="35"/>
  <c r="L88" i="35"/>
  <c r="J84" i="35"/>
  <c r="J85" i="35"/>
  <c r="J86" i="35"/>
  <c r="J87" i="35"/>
  <c r="J88" i="35"/>
  <c r="C84" i="35"/>
  <c r="D84" i="35" s="1"/>
  <c r="C85" i="35"/>
  <c r="D85" i="35" s="1"/>
  <c r="C86" i="35"/>
  <c r="C87" i="35"/>
  <c r="D87" i="35" s="1"/>
  <c r="C88" i="35"/>
  <c r="D88" i="35" s="1"/>
  <c r="Q422" i="25"/>
  <c r="L418" i="25"/>
  <c r="L419" i="25"/>
  <c r="L420" i="25"/>
  <c r="L421" i="25"/>
  <c r="L422" i="25"/>
  <c r="J418" i="25"/>
  <c r="J419" i="25"/>
  <c r="J420" i="25"/>
  <c r="J421" i="25"/>
  <c r="J422" i="25"/>
  <c r="C418" i="25"/>
  <c r="C419" i="25"/>
  <c r="D419" i="25" s="1"/>
  <c r="C420" i="25"/>
  <c r="D420" i="25" s="1"/>
  <c r="C421" i="25"/>
  <c r="D421" i="25" s="1"/>
  <c r="C422" i="25"/>
  <c r="Q41" i="36"/>
  <c r="Q36" i="36"/>
  <c r="L37" i="36"/>
  <c r="L38" i="36"/>
  <c r="L39" i="36"/>
  <c r="L40" i="36"/>
  <c r="L41" i="36"/>
  <c r="J37" i="36"/>
  <c r="J38" i="36"/>
  <c r="J39" i="36"/>
  <c r="J40" i="36"/>
  <c r="J41" i="36"/>
  <c r="C37" i="36"/>
  <c r="C38" i="36"/>
  <c r="D38" i="36" s="1"/>
  <c r="C39" i="36"/>
  <c r="D39" i="36" s="1"/>
  <c r="C40" i="36"/>
  <c r="D40" i="36" s="1"/>
  <c r="C41" i="36"/>
  <c r="Q83" i="35"/>
  <c r="L79" i="35"/>
  <c r="L80" i="35"/>
  <c r="L81" i="35"/>
  <c r="L82" i="35"/>
  <c r="L83" i="35"/>
  <c r="J79" i="35"/>
  <c r="J80" i="35"/>
  <c r="J81" i="35"/>
  <c r="J82" i="35"/>
  <c r="J83" i="35"/>
  <c r="C79" i="35"/>
  <c r="C80" i="35"/>
  <c r="C81" i="35"/>
  <c r="D81" i="35" s="1"/>
  <c r="C82" i="35"/>
  <c r="D82" i="35" s="1"/>
  <c r="C83" i="35"/>
  <c r="Q417" i="25"/>
  <c r="L413" i="25"/>
  <c r="L414" i="25"/>
  <c r="L415" i="25"/>
  <c r="L416" i="25"/>
  <c r="L417" i="25"/>
  <c r="J413" i="25"/>
  <c r="J414" i="25"/>
  <c r="J415" i="25"/>
  <c r="J416" i="25"/>
  <c r="J417" i="25"/>
  <c r="C413" i="25"/>
  <c r="D413" i="25" s="1"/>
  <c r="C414" i="25"/>
  <c r="D414" i="25" s="1"/>
  <c r="C415" i="25"/>
  <c r="D415" i="25" s="1"/>
  <c r="C416" i="25"/>
  <c r="C417" i="25"/>
  <c r="D417" i="25" s="1"/>
  <c r="L32" i="36"/>
  <c r="L33" i="36"/>
  <c r="L34" i="36"/>
  <c r="L35" i="36"/>
  <c r="L36" i="36"/>
  <c r="J32" i="36"/>
  <c r="J33" i="36"/>
  <c r="J34" i="36"/>
  <c r="J35" i="36"/>
  <c r="J36" i="36"/>
  <c r="C32" i="36"/>
  <c r="D32" i="36" s="1"/>
  <c r="C33" i="36"/>
  <c r="C34" i="36"/>
  <c r="D34" i="36" s="1"/>
  <c r="C35" i="36"/>
  <c r="D35" i="36" s="1"/>
  <c r="C36" i="36"/>
  <c r="D36" i="36" s="1"/>
  <c r="Q78" i="35"/>
  <c r="L74" i="35"/>
  <c r="L75" i="35"/>
  <c r="L76" i="35"/>
  <c r="L77" i="35"/>
  <c r="L78" i="35"/>
  <c r="J74" i="35"/>
  <c r="J75" i="35"/>
  <c r="J76" i="35"/>
  <c r="J77" i="35"/>
  <c r="J78" i="35"/>
  <c r="C74" i="35"/>
  <c r="D74" i="35" s="1"/>
  <c r="C75" i="35"/>
  <c r="D75" i="35" s="1"/>
  <c r="C76" i="35"/>
  <c r="C77" i="35"/>
  <c r="C78" i="35"/>
  <c r="D78" i="35" s="1"/>
  <c r="Q412" i="25"/>
  <c r="L408" i="25"/>
  <c r="L409" i="25"/>
  <c r="L410" i="25"/>
  <c r="L411" i="25"/>
  <c r="L412" i="25"/>
  <c r="J408" i="25"/>
  <c r="J409" i="25"/>
  <c r="J410" i="25"/>
  <c r="J411" i="25"/>
  <c r="J412" i="25"/>
  <c r="C408" i="25"/>
  <c r="D408" i="25" s="1"/>
  <c r="C409" i="25"/>
  <c r="C410" i="25"/>
  <c r="D410" i="25" s="1"/>
  <c r="C411" i="25"/>
  <c r="D411" i="25" s="1"/>
  <c r="C412" i="25"/>
  <c r="D412" i="25" s="1"/>
  <c r="Q31" i="36"/>
  <c r="L27" i="36"/>
  <c r="L28" i="36"/>
  <c r="L29" i="36"/>
  <c r="L30" i="36"/>
  <c r="L31" i="36"/>
  <c r="J27" i="36"/>
  <c r="J28" i="36"/>
  <c r="J29" i="36"/>
  <c r="J30" i="36"/>
  <c r="J31" i="36"/>
  <c r="C27" i="36"/>
  <c r="C28" i="36"/>
  <c r="D28" i="36" s="1"/>
  <c r="C29" i="36"/>
  <c r="C30" i="36"/>
  <c r="D30" i="36" s="1"/>
  <c r="C31" i="36"/>
  <c r="Q73" i="35"/>
  <c r="L69" i="35"/>
  <c r="L70" i="35"/>
  <c r="L71" i="35"/>
  <c r="L72" i="35"/>
  <c r="L73" i="35"/>
  <c r="J69" i="35"/>
  <c r="J70" i="35"/>
  <c r="J71" i="35"/>
  <c r="J72" i="35"/>
  <c r="J73" i="35"/>
  <c r="C69" i="35"/>
  <c r="C70" i="35"/>
  <c r="C71" i="35"/>
  <c r="D71" i="35" s="1"/>
  <c r="C72" i="35"/>
  <c r="D72" i="35" s="1"/>
  <c r="C73" i="35"/>
  <c r="Q407" i="25"/>
  <c r="L403" i="25"/>
  <c r="L404" i="25"/>
  <c r="L405" i="25"/>
  <c r="L406" i="25"/>
  <c r="L407" i="25"/>
  <c r="J403" i="25"/>
  <c r="J404" i="25"/>
  <c r="J405" i="25"/>
  <c r="J406" i="25"/>
  <c r="J407" i="25"/>
  <c r="C403" i="25"/>
  <c r="D403" i="25" s="1"/>
  <c r="C404" i="25"/>
  <c r="D404" i="25" s="1"/>
  <c r="C405" i="25"/>
  <c r="D405" i="25" s="1"/>
  <c r="C406" i="25"/>
  <c r="C407" i="25"/>
  <c r="D407" i="25" s="1"/>
  <c r="D31" i="36"/>
  <c r="Q26" i="36"/>
  <c r="L22" i="36"/>
  <c r="L23" i="36"/>
  <c r="L24" i="36"/>
  <c r="L25" i="36"/>
  <c r="L26" i="36"/>
  <c r="J22" i="36"/>
  <c r="J23" i="36"/>
  <c r="J24" i="36"/>
  <c r="J25" i="36"/>
  <c r="J26" i="36"/>
  <c r="C22" i="36"/>
  <c r="D22" i="36" s="1"/>
  <c r="C23" i="36"/>
  <c r="D23" i="36" s="1"/>
  <c r="C24" i="36"/>
  <c r="D24" i="36" s="1"/>
  <c r="C25" i="36"/>
  <c r="D25" i="36" s="1"/>
  <c r="C26" i="36"/>
  <c r="Q68" i="35"/>
  <c r="L64" i="35"/>
  <c r="L65" i="35"/>
  <c r="L66" i="35"/>
  <c r="L67" i="35"/>
  <c r="L68" i="35"/>
  <c r="J64" i="35"/>
  <c r="J65" i="35"/>
  <c r="J66" i="35"/>
  <c r="J67" i="35"/>
  <c r="J68" i="35"/>
  <c r="C64" i="35"/>
  <c r="C65" i="35"/>
  <c r="C66" i="35"/>
  <c r="D66" i="35" s="1"/>
  <c r="C67" i="35"/>
  <c r="D67" i="35" s="1"/>
  <c r="C68" i="35"/>
  <c r="Q402" i="25"/>
  <c r="L398" i="25"/>
  <c r="L399" i="25"/>
  <c r="L400" i="25"/>
  <c r="L401" i="25"/>
  <c r="L402" i="25"/>
  <c r="J398" i="25"/>
  <c r="J399" i="25"/>
  <c r="J400" i="25"/>
  <c r="J401" i="25"/>
  <c r="J402" i="25"/>
  <c r="C398" i="25"/>
  <c r="D398" i="25" s="1"/>
  <c r="C399" i="25"/>
  <c r="D399" i="25" s="1"/>
  <c r="C400" i="25"/>
  <c r="C401" i="25"/>
  <c r="D401" i="25" s="1"/>
  <c r="C402" i="25"/>
  <c r="D402" i="25" s="1"/>
  <c r="Q21" i="36"/>
  <c r="Q18" i="36"/>
  <c r="L19" i="36"/>
  <c r="L20" i="36"/>
  <c r="L21" i="36"/>
  <c r="J19" i="36"/>
  <c r="J20" i="36"/>
  <c r="J21" i="36"/>
  <c r="C19" i="36"/>
  <c r="C20" i="36"/>
  <c r="D20" i="36" s="1"/>
  <c r="C21" i="36"/>
  <c r="Q63" i="35"/>
  <c r="L61" i="35"/>
  <c r="L62" i="35"/>
  <c r="L63" i="35"/>
  <c r="J61" i="35"/>
  <c r="J62" i="35"/>
  <c r="J63" i="35"/>
  <c r="C61" i="35"/>
  <c r="C62" i="35"/>
  <c r="D62" i="35" s="1"/>
  <c r="C63" i="35"/>
  <c r="D63" i="35" s="1"/>
  <c r="Q397" i="25"/>
  <c r="L395" i="25"/>
  <c r="L396" i="25"/>
  <c r="L397" i="25"/>
  <c r="J395" i="25"/>
  <c r="J396" i="25"/>
  <c r="J397" i="25"/>
  <c r="C395" i="25"/>
  <c r="C396" i="25"/>
  <c r="D396" i="25" s="1"/>
  <c r="C397" i="25"/>
  <c r="D397" i="25" s="1"/>
  <c r="D19" i="36"/>
  <c r="L14" i="36"/>
  <c r="L15" i="36"/>
  <c r="L16" i="36"/>
  <c r="L17" i="36"/>
  <c r="L18" i="36"/>
  <c r="J14" i="36"/>
  <c r="J15" i="36"/>
  <c r="J16" i="36"/>
  <c r="J17" i="36"/>
  <c r="J18" i="36"/>
  <c r="C14" i="36"/>
  <c r="D14" i="36" s="1"/>
  <c r="C15" i="36"/>
  <c r="D15" i="36" s="1"/>
  <c r="C16" i="36"/>
  <c r="D16" i="36" s="1"/>
  <c r="C17" i="36"/>
  <c r="C18" i="36"/>
  <c r="Q60" i="35"/>
  <c r="L56" i="35"/>
  <c r="L57" i="35"/>
  <c r="L58" i="35"/>
  <c r="L59" i="35"/>
  <c r="L60" i="35"/>
  <c r="J56" i="35"/>
  <c r="J57" i="35"/>
  <c r="J58" i="35"/>
  <c r="J59" i="35"/>
  <c r="J60" i="35"/>
  <c r="C56" i="35"/>
  <c r="D56" i="35" s="1"/>
  <c r="C57" i="35"/>
  <c r="D57" i="35" s="1"/>
  <c r="C58" i="35"/>
  <c r="C59" i="35"/>
  <c r="C60" i="35"/>
  <c r="D60" i="35" s="1"/>
  <c r="D17" i="36"/>
  <c r="Q394" i="25"/>
  <c r="L391" i="25"/>
  <c r="L392" i="25"/>
  <c r="L393" i="25"/>
  <c r="L394" i="25"/>
  <c r="J390" i="25"/>
  <c r="J391" i="25"/>
  <c r="J392" i="25"/>
  <c r="J393" i="25"/>
  <c r="J394" i="25"/>
  <c r="C390" i="25"/>
  <c r="D390" i="25" s="1"/>
  <c r="C391" i="25"/>
  <c r="D391" i="25" s="1"/>
  <c r="C392" i="25"/>
  <c r="D392" i="25" s="1"/>
  <c r="C393" i="25"/>
  <c r="C394" i="25"/>
  <c r="D394" i="25" s="1"/>
  <c r="L390" i="25"/>
  <c r="Q13" i="36"/>
  <c r="Q8" i="36"/>
  <c r="J6" i="36"/>
  <c r="J7" i="36"/>
  <c r="J8" i="36"/>
  <c r="J9" i="36"/>
  <c r="J10" i="36"/>
  <c r="J11" i="36"/>
  <c r="J12" i="36"/>
  <c r="J13" i="36"/>
  <c r="J4" i="36"/>
  <c r="L4" i="36"/>
  <c r="L5" i="36"/>
  <c r="L6" i="36"/>
  <c r="L7" i="36"/>
  <c r="L8" i="36"/>
  <c r="L9" i="36"/>
  <c r="L10" i="36"/>
  <c r="L11" i="36"/>
  <c r="L12" i="36"/>
  <c r="L13" i="36"/>
  <c r="J5" i="36"/>
  <c r="K5" i="36" s="1"/>
  <c r="P5" i="36" s="1"/>
  <c r="C4" i="36"/>
  <c r="F4" i="36" s="1"/>
  <c r="C5" i="36"/>
  <c r="F5" i="36" s="1"/>
  <c r="C6" i="36"/>
  <c r="F6" i="36" s="1"/>
  <c r="C7" i="36"/>
  <c r="F7" i="36" s="1"/>
  <c r="C8" i="36"/>
  <c r="F8" i="36" s="1"/>
  <c r="C9" i="36"/>
  <c r="F9" i="36" s="1"/>
  <c r="C10" i="36"/>
  <c r="F10" i="36" s="1"/>
  <c r="C11" i="36"/>
  <c r="F11" i="36" s="1"/>
  <c r="C12" i="36"/>
  <c r="F12" i="36" s="1"/>
  <c r="C13" i="36"/>
  <c r="D13" i="36" s="1"/>
  <c r="C3" i="36"/>
  <c r="F3" i="36" s="1"/>
  <c r="Q55" i="35"/>
  <c r="L51" i="35"/>
  <c r="L52" i="35"/>
  <c r="L53" i="35"/>
  <c r="L54" i="35"/>
  <c r="L55" i="35"/>
  <c r="J51" i="35"/>
  <c r="J52" i="35"/>
  <c r="J53" i="35"/>
  <c r="J54" i="35"/>
  <c r="J55" i="35"/>
  <c r="C51" i="35"/>
  <c r="C52" i="35"/>
  <c r="C53" i="35"/>
  <c r="D53" i="35" s="1"/>
  <c r="C54" i="35"/>
  <c r="D54" i="35" s="1"/>
  <c r="C55" i="35"/>
  <c r="Q389" i="25"/>
  <c r="L385" i="25"/>
  <c r="L386" i="25"/>
  <c r="L387" i="25"/>
  <c r="L388" i="25"/>
  <c r="L389" i="25"/>
  <c r="J385" i="25"/>
  <c r="J386" i="25"/>
  <c r="J387" i="25"/>
  <c r="J388" i="25"/>
  <c r="J389" i="25"/>
  <c r="C385" i="25"/>
  <c r="D385" i="25" s="1"/>
  <c r="C386" i="25"/>
  <c r="D386" i="25" s="1"/>
  <c r="C387" i="25"/>
  <c r="C388" i="25"/>
  <c r="D388" i="25" s="1"/>
  <c r="C389" i="25"/>
  <c r="D389" i="25" s="1"/>
  <c r="H9" i="36"/>
  <c r="K10" i="36"/>
  <c r="K9" i="36"/>
  <c r="P9" i="36" s="1"/>
  <c r="K8" i="36"/>
  <c r="P8" i="36" s="1"/>
  <c r="D12" i="36"/>
  <c r="D6" i="36"/>
  <c r="M12" i="36"/>
  <c r="M4" i="36"/>
  <c r="D7" i="36"/>
  <c r="D10" i="36"/>
  <c r="D8" i="36"/>
  <c r="D4" i="36"/>
  <c r="E4" i="36" s="1"/>
  <c r="M9" i="36"/>
  <c r="Q50" i="35"/>
  <c r="L46" i="35"/>
  <c r="L47" i="35"/>
  <c r="L48" i="35"/>
  <c r="L49" i="35"/>
  <c r="L50" i="35"/>
  <c r="J46" i="35"/>
  <c r="J47" i="35"/>
  <c r="J48" i="35"/>
  <c r="J49" i="35"/>
  <c r="J50" i="35"/>
  <c r="C46" i="35"/>
  <c r="D46" i="35" s="1"/>
  <c r="C47" i="35"/>
  <c r="D47" i="35" s="1"/>
  <c r="C48" i="35"/>
  <c r="C49" i="35"/>
  <c r="C50" i="35"/>
  <c r="D50" i="35" s="1"/>
  <c r="Q384" i="25"/>
  <c r="L380" i="25"/>
  <c r="L381" i="25"/>
  <c r="L382" i="25"/>
  <c r="L383" i="25"/>
  <c r="L384" i="25"/>
  <c r="J380" i="25"/>
  <c r="J381" i="25"/>
  <c r="J382" i="25"/>
  <c r="J383" i="25"/>
  <c r="J384" i="25"/>
  <c r="C380" i="25"/>
  <c r="C381" i="25"/>
  <c r="C382" i="25"/>
  <c r="C383" i="25"/>
  <c r="C384" i="25"/>
  <c r="D384" i="25" s="1"/>
  <c r="Q45" i="35"/>
  <c r="L41" i="35"/>
  <c r="L42" i="35"/>
  <c r="L43" i="35"/>
  <c r="L44" i="35"/>
  <c r="L45" i="35"/>
  <c r="J41" i="35"/>
  <c r="J42" i="35"/>
  <c r="J43" i="35"/>
  <c r="J44" i="35"/>
  <c r="J45" i="35"/>
  <c r="C41" i="35"/>
  <c r="C42" i="35"/>
  <c r="D42" i="35" s="1"/>
  <c r="C43" i="35"/>
  <c r="D43" i="35" s="1"/>
  <c r="C44" i="35"/>
  <c r="D44" i="35" s="1"/>
  <c r="C45" i="35"/>
  <c r="Q379" i="25"/>
  <c r="L375" i="25"/>
  <c r="L376" i="25"/>
  <c r="L377" i="25"/>
  <c r="L378" i="25"/>
  <c r="L379" i="25"/>
  <c r="J375" i="25"/>
  <c r="J376" i="25"/>
  <c r="J377" i="25"/>
  <c r="J378" i="25"/>
  <c r="J379" i="25"/>
  <c r="C375" i="25"/>
  <c r="D375" i="25" s="1"/>
  <c r="C376" i="25"/>
  <c r="D376" i="25" s="1"/>
  <c r="C377" i="25"/>
  <c r="C378" i="25"/>
  <c r="C379" i="25"/>
  <c r="D379" i="25" s="1"/>
  <c r="Q40" i="35"/>
  <c r="L36" i="35"/>
  <c r="L37" i="35"/>
  <c r="L38" i="35"/>
  <c r="L39" i="35"/>
  <c r="L40" i="35"/>
  <c r="J36" i="35"/>
  <c r="J37" i="35"/>
  <c r="J38" i="35"/>
  <c r="J39" i="35"/>
  <c r="J40" i="35"/>
  <c r="C36" i="35"/>
  <c r="D36" i="35" s="1"/>
  <c r="C37" i="35"/>
  <c r="D37" i="35" s="1"/>
  <c r="C38" i="35"/>
  <c r="C39" i="35"/>
  <c r="C40" i="35"/>
  <c r="D40" i="35" s="1"/>
  <c r="Q374" i="25"/>
  <c r="L370" i="25"/>
  <c r="L371" i="25"/>
  <c r="L372" i="25"/>
  <c r="L373" i="25"/>
  <c r="L374" i="25"/>
  <c r="J370" i="25"/>
  <c r="J371" i="25"/>
  <c r="J372" i="25"/>
  <c r="J373" i="25"/>
  <c r="J374" i="25"/>
  <c r="C370" i="25"/>
  <c r="C371" i="25"/>
  <c r="C372" i="25"/>
  <c r="D372" i="25" s="1"/>
  <c r="C373" i="25"/>
  <c r="D373" i="25" s="1"/>
  <c r="C374" i="25"/>
  <c r="Q35" i="35"/>
  <c r="L31" i="35"/>
  <c r="L32" i="35"/>
  <c r="L33" i="35"/>
  <c r="L34" i="35"/>
  <c r="L35" i="35"/>
  <c r="J31" i="35"/>
  <c r="J32" i="35"/>
  <c r="J33" i="35"/>
  <c r="J34" i="35"/>
  <c r="J35" i="35"/>
  <c r="C31" i="35"/>
  <c r="D31" i="35" s="1"/>
  <c r="C32" i="35"/>
  <c r="D32" i="35" s="1"/>
  <c r="C33" i="35"/>
  <c r="D33" i="35" s="1"/>
  <c r="C34" i="35"/>
  <c r="C35" i="35"/>
  <c r="D35" i="35" s="1"/>
  <c r="Q369" i="25"/>
  <c r="L365" i="25"/>
  <c r="L366" i="25"/>
  <c r="L367" i="25"/>
  <c r="L368" i="25"/>
  <c r="L369" i="25"/>
  <c r="J365" i="25"/>
  <c r="J366" i="25"/>
  <c r="J367" i="25"/>
  <c r="J368" i="25"/>
  <c r="J369" i="25"/>
  <c r="C365" i="25"/>
  <c r="C366" i="25"/>
  <c r="C367" i="25"/>
  <c r="D367" i="25" s="1"/>
  <c r="C368" i="25"/>
  <c r="D368" i="25" s="1"/>
  <c r="C369" i="25"/>
  <c r="Q30" i="35"/>
  <c r="L26" i="35"/>
  <c r="L27" i="35"/>
  <c r="L28" i="35"/>
  <c r="L29" i="35"/>
  <c r="L30" i="35"/>
  <c r="J26" i="35"/>
  <c r="J27" i="35"/>
  <c r="J28" i="35"/>
  <c r="J29" i="35"/>
  <c r="J30" i="35"/>
  <c r="C26" i="35"/>
  <c r="D26" i="35" s="1"/>
  <c r="C27" i="35"/>
  <c r="D27" i="35" s="1"/>
  <c r="C28" i="35"/>
  <c r="D28" i="35" s="1"/>
  <c r="C29" i="35"/>
  <c r="C30" i="35"/>
  <c r="D30" i="35" s="1"/>
  <c r="Q364" i="25"/>
  <c r="L360" i="25"/>
  <c r="L361" i="25"/>
  <c r="L362" i="25"/>
  <c r="L363" i="25"/>
  <c r="L364" i="25"/>
  <c r="J360" i="25"/>
  <c r="J361" i="25"/>
  <c r="J362" i="25"/>
  <c r="J363" i="25"/>
  <c r="J364" i="25"/>
  <c r="C360" i="25"/>
  <c r="C361" i="25"/>
  <c r="C362" i="25"/>
  <c r="D362" i="25" s="1"/>
  <c r="C363" i="25"/>
  <c r="D363" i="25" s="1"/>
  <c r="C364" i="25"/>
  <c r="L25" i="35"/>
  <c r="Q25" i="35"/>
  <c r="Q20" i="35"/>
  <c r="Q15" i="35"/>
  <c r="Q10" i="35"/>
  <c r="Q5" i="35"/>
  <c r="J25" i="35"/>
  <c r="C25" i="35"/>
  <c r="D25" i="35" s="1"/>
  <c r="L24" i="35"/>
  <c r="J24" i="35"/>
  <c r="C24" i="35"/>
  <c r="D24" i="35" s="1"/>
  <c r="L23" i="35"/>
  <c r="J23" i="35"/>
  <c r="C23" i="35"/>
  <c r="D23" i="35" s="1"/>
  <c r="L22" i="35"/>
  <c r="J22" i="35"/>
  <c r="C22" i="35"/>
  <c r="D22" i="35" s="1"/>
  <c r="L21" i="35"/>
  <c r="J21" i="35"/>
  <c r="C21" i="35"/>
  <c r="D21" i="35" s="1"/>
  <c r="L20" i="35"/>
  <c r="J20" i="35"/>
  <c r="C20" i="35"/>
  <c r="D20" i="35" s="1"/>
  <c r="L19" i="35"/>
  <c r="J19" i="35"/>
  <c r="C19" i="35"/>
  <c r="D19" i="35" s="1"/>
  <c r="L18" i="35"/>
  <c r="J18" i="35"/>
  <c r="C18" i="35"/>
  <c r="D18" i="35" s="1"/>
  <c r="L17" i="35"/>
  <c r="J17" i="35"/>
  <c r="C17" i="35"/>
  <c r="D17" i="35" s="1"/>
  <c r="L16" i="35"/>
  <c r="J16" i="35"/>
  <c r="C16" i="35"/>
  <c r="D16" i="35" s="1"/>
  <c r="L15" i="35"/>
  <c r="J15" i="35"/>
  <c r="C15" i="35"/>
  <c r="D15" i="35" s="1"/>
  <c r="L14" i="35"/>
  <c r="J14" i="35"/>
  <c r="C14" i="35"/>
  <c r="D14" i="35" s="1"/>
  <c r="L13" i="35"/>
  <c r="J13" i="35"/>
  <c r="C13" i="35"/>
  <c r="D13" i="35" s="1"/>
  <c r="L12" i="35"/>
  <c r="J12" i="35"/>
  <c r="C12" i="35"/>
  <c r="D12" i="35" s="1"/>
  <c r="L11" i="35"/>
  <c r="J11" i="35"/>
  <c r="C11" i="35"/>
  <c r="D11" i="35" s="1"/>
  <c r="L10" i="35"/>
  <c r="J10" i="35"/>
  <c r="C10" i="35"/>
  <c r="D10" i="35" s="1"/>
  <c r="L9" i="35"/>
  <c r="J9" i="35"/>
  <c r="C9" i="35"/>
  <c r="D9" i="35" s="1"/>
  <c r="L8" i="35"/>
  <c r="J8" i="35"/>
  <c r="C8" i="35"/>
  <c r="D8" i="35" s="1"/>
  <c r="L7" i="35"/>
  <c r="J7" i="35"/>
  <c r="H14" i="35" s="1"/>
  <c r="C7" i="35"/>
  <c r="D7" i="35" s="1"/>
  <c r="L6" i="35"/>
  <c r="J6" i="35"/>
  <c r="C6" i="35"/>
  <c r="D6" i="35" s="1"/>
  <c r="L5" i="35"/>
  <c r="J5" i="35"/>
  <c r="C5" i="35"/>
  <c r="D5" i="35" s="1"/>
  <c r="L4" i="35"/>
  <c r="J4" i="35"/>
  <c r="C4" i="35"/>
  <c r="C3" i="35"/>
  <c r="F3" i="35" s="1"/>
  <c r="Q359" i="25"/>
  <c r="L355" i="25"/>
  <c r="L356" i="25"/>
  <c r="L357" i="25"/>
  <c r="L358" i="25"/>
  <c r="L359" i="25"/>
  <c r="J355" i="25"/>
  <c r="J356" i="25"/>
  <c r="J357" i="25"/>
  <c r="J358" i="25"/>
  <c r="J359" i="25"/>
  <c r="C355" i="25"/>
  <c r="D355" i="25" s="1"/>
  <c r="C356" i="25"/>
  <c r="D356" i="25" s="1"/>
  <c r="C357" i="25"/>
  <c r="C358" i="25"/>
  <c r="F358" i="25" s="1"/>
  <c r="C359" i="25"/>
  <c r="D359" i="25" s="1"/>
  <c r="K10" i="35"/>
  <c r="H6" i="35"/>
  <c r="F4" i="35"/>
  <c r="M4" i="35"/>
  <c r="F5" i="35"/>
  <c r="K5" i="35"/>
  <c r="K6" i="35"/>
  <c r="M8" i="35"/>
  <c r="D4" i="35"/>
  <c r="E4" i="35" s="1"/>
  <c r="H5" i="35"/>
  <c r="M5" i="35"/>
  <c r="M6" i="35"/>
  <c r="M9" i="35"/>
  <c r="F7" i="35"/>
  <c r="Q354" i="25"/>
  <c r="L350" i="25"/>
  <c r="L351" i="25"/>
  <c r="L352" i="25"/>
  <c r="L353" i="25"/>
  <c r="L354" i="25"/>
  <c r="J350" i="25"/>
  <c r="J351" i="25"/>
  <c r="J352" i="25"/>
  <c r="J353" i="25"/>
  <c r="J354" i="25"/>
  <c r="C350" i="25"/>
  <c r="D350" i="25" s="1"/>
  <c r="C351" i="25"/>
  <c r="C352" i="25"/>
  <c r="C353" i="25"/>
  <c r="D353" i="25" s="1"/>
  <c r="C354" i="25"/>
  <c r="D354" i="25" s="1"/>
  <c r="F8" i="35"/>
  <c r="F9" i="35"/>
  <c r="Q349" i="25"/>
  <c r="L345" i="25"/>
  <c r="L346" i="25"/>
  <c r="L347" i="25"/>
  <c r="L348" i="25"/>
  <c r="L349" i="25"/>
  <c r="J345" i="25"/>
  <c r="J346" i="25"/>
  <c r="J347" i="25"/>
  <c r="J348" i="25"/>
  <c r="J349" i="25"/>
  <c r="C345" i="25"/>
  <c r="D345" i="25" s="1"/>
  <c r="C346" i="25"/>
  <c r="C347" i="25"/>
  <c r="D347" i="25" s="1"/>
  <c r="C348" i="25"/>
  <c r="D348" i="25" s="1"/>
  <c r="C349" i="25"/>
  <c r="D349" i="25" s="1"/>
  <c r="Q344" i="25"/>
  <c r="L340" i="25"/>
  <c r="L341" i="25"/>
  <c r="L342" i="25"/>
  <c r="L343" i="25"/>
  <c r="L344" i="25"/>
  <c r="J340" i="25"/>
  <c r="J341" i="25"/>
  <c r="J342" i="25"/>
  <c r="J343" i="25"/>
  <c r="J344" i="25"/>
  <c r="C340" i="25"/>
  <c r="C341" i="25"/>
  <c r="D341" i="25" s="1"/>
  <c r="C342" i="25"/>
  <c r="D342" i="25" s="1"/>
  <c r="C343" i="25"/>
  <c r="C344" i="25"/>
  <c r="C339" i="25"/>
  <c r="Q339" i="25"/>
  <c r="L335" i="25"/>
  <c r="L336" i="25"/>
  <c r="L337" i="25"/>
  <c r="L338" i="25"/>
  <c r="L339" i="25"/>
  <c r="J335" i="25"/>
  <c r="J336" i="25"/>
  <c r="J337" i="25"/>
  <c r="J338" i="25"/>
  <c r="J339" i="25"/>
  <c r="C335" i="25"/>
  <c r="D335" i="25" s="1"/>
  <c r="C336" i="25"/>
  <c r="D336" i="25" s="1"/>
  <c r="C337" i="25"/>
  <c r="D337" i="25" s="1"/>
  <c r="C338" i="25"/>
  <c r="D338" i="25" s="1"/>
  <c r="F12" i="35"/>
  <c r="Q334" i="25"/>
  <c r="L330" i="25"/>
  <c r="L331" i="25"/>
  <c r="L332" i="25"/>
  <c r="L333" i="25"/>
  <c r="L334" i="25"/>
  <c r="J330" i="25"/>
  <c r="J331" i="25"/>
  <c r="J332" i="25"/>
  <c r="J333" i="25"/>
  <c r="J334" i="25"/>
  <c r="C330" i="25"/>
  <c r="D330" i="25" s="1"/>
  <c r="C331" i="25"/>
  <c r="D331" i="25" s="1"/>
  <c r="C332" i="25"/>
  <c r="D332" i="25" s="1"/>
  <c r="C333" i="25"/>
  <c r="D333" i="25" s="1"/>
  <c r="C334" i="25"/>
  <c r="D334" i="25" s="1"/>
  <c r="F13" i="35"/>
  <c r="Q329" i="25"/>
  <c r="L325" i="25"/>
  <c r="L326" i="25"/>
  <c r="L327" i="25"/>
  <c r="L328" i="25"/>
  <c r="L329" i="25"/>
  <c r="J325" i="25"/>
  <c r="J326" i="25"/>
  <c r="J327" i="25"/>
  <c r="J328" i="25"/>
  <c r="J329" i="25"/>
  <c r="C325" i="25"/>
  <c r="D325" i="25" s="1"/>
  <c r="C326" i="25"/>
  <c r="D326" i="25" s="1"/>
  <c r="C327" i="25"/>
  <c r="D327" i="25" s="1"/>
  <c r="C328" i="25"/>
  <c r="D328" i="25" s="1"/>
  <c r="C329" i="25"/>
  <c r="D329" i="25" s="1"/>
  <c r="Q324" i="25"/>
  <c r="L320" i="25"/>
  <c r="L321" i="25"/>
  <c r="L322" i="25"/>
  <c r="L323" i="25"/>
  <c r="L324" i="25"/>
  <c r="J320" i="25"/>
  <c r="J321" i="25"/>
  <c r="J322" i="25"/>
  <c r="J323" i="25"/>
  <c r="J324" i="25"/>
  <c r="C320" i="25"/>
  <c r="D320" i="25" s="1"/>
  <c r="C321" i="25"/>
  <c r="D321" i="25" s="1"/>
  <c r="C322" i="25"/>
  <c r="D322" i="25" s="1"/>
  <c r="C323" i="25"/>
  <c r="D323" i="25" s="1"/>
  <c r="C324" i="25"/>
  <c r="D324" i="25" s="1"/>
  <c r="Q319" i="25"/>
  <c r="L315" i="25"/>
  <c r="L316" i="25"/>
  <c r="L317" i="25"/>
  <c r="L318" i="25"/>
  <c r="L319" i="25"/>
  <c r="J315" i="25"/>
  <c r="J316" i="25"/>
  <c r="J317" i="25"/>
  <c r="J318" i="25"/>
  <c r="J319" i="25"/>
  <c r="C315" i="25"/>
  <c r="D315" i="25" s="1"/>
  <c r="C316" i="25"/>
  <c r="D316" i="25" s="1"/>
  <c r="C317" i="25"/>
  <c r="D317" i="25" s="1"/>
  <c r="C318" i="25"/>
  <c r="D318" i="25" s="1"/>
  <c r="C319" i="25"/>
  <c r="D319" i="25" s="1"/>
  <c r="R74" i="25"/>
  <c r="R52" i="25"/>
  <c r="R29" i="25"/>
  <c r="R10" i="25"/>
  <c r="Q314" i="25"/>
  <c r="L310" i="25"/>
  <c r="L311" i="25"/>
  <c r="L312" i="25"/>
  <c r="L313" i="25"/>
  <c r="L314" i="25"/>
  <c r="J310" i="25"/>
  <c r="J311" i="25"/>
  <c r="J312" i="25"/>
  <c r="J313" i="25"/>
  <c r="J314" i="25"/>
  <c r="C310" i="25"/>
  <c r="D310" i="25" s="1"/>
  <c r="C311" i="25"/>
  <c r="D311" i="25" s="1"/>
  <c r="C312" i="25"/>
  <c r="D312" i="25" s="1"/>
  <c r="C313" i="25"/>
  <c r="D313" i="25" s="1"/>
  <c r="C314" i="25"/>
  <c r="D314" i="25" s="1"/>
  <c r="Q309" i="25"/>
  <c r="L305" i="25"/>
  <c r="L306" i="25"/>
  <c r="L307" i="25"/>
  <c r="L308" i="25"/>
  <c r="L309" i="25"/>
  <c r="J305" i="25"/>
  <c r="J306" i="25"/>
  <c r="J307" i="25"/>
  <c r="J308" i="25"/>
  <c r="J309" i="25"/>
  <c r="C305" i="25"/>
  <c r="D305" i="25" s="1"/>
  <c r="C306" i="25"/>
  <c r="D306" i="25" s="1"/>
  <c r="C307" i="25"/>
  <c r="D307" i="25" s="1"/>
  <c r="C308" i="25"/>
  <c r="D308" i="25" s="1"/>
  <c r="C309" i="25"/>
  <c r="D309" i="25" s="1"/>
  <c r="F21" i="35"/>
  <c r="Q304" i="25"/>
  <c r="L300" i="25"/>
  <c r="L301" i="25"/>
  <c r="L302" i="25"/>
  <c r="L303" i="25"/>
  <c r="L304" i="25"/>
  <c r="J300" i="25"/>
  <c r="J301" i="25"/>
  <c r="J302" i="25"/>
  <c r="J303" i="25"/>
  <c r="J304" i="25"/>
  <c r="C300" i="25"/>
  <c r="D300" i="25" s="1"/>
  <c r="C301" i="25"/>
  <c r="D301" i="25" s="1"/>
  <c r="C302" i="25"/>
  <c r="D302" i="25" s="1"/>
  <c r="C303" i="25"/>
  <c r="D303" i="25" s="1"/>
  <c r="C304" i="25"/>
  <c r="D304" i="25" s="1"/>
  <c r="F24" i="35"/>
  <c r="F25" i="35"/>
  <c r="F26" i="35" s="1"/>
  <c r="Q299" i="25"/>
  <c r="L295" i="25"/>
  <c r="L296" i="25"/>
  <c r="L297" i="25"/>
  <c r="L298" i="25"/>
  <c r="L299" i="25"/>
  <c r="J295" i="25"/>
  <c r="J296" i="25"/>
  <c r="J297" i="25"/>
  <c r="J298" i="25"/>
  <c r="J299" i="25"/>
  <c r="C295" i="25"/>
  <c r="C296" i="25"/>
  <c r="C297" i="25"/>
  <c r="C298" i="25"/>
  <c r="F298" i="25" s="1"/>
  <c r="C299" i="25"/>
  <c r="L30" i="25"/>
  <c r="L31" i="25"/>
  <c r="L32" i="25"/>
  <c r="L33" i="25"/>
  <c r="L34" i="25"/>
  <c r="L35" i="25"/>
  <c r="L36" i="25"/>
  <c r="L37" i="25"/>
  <c r="L38" i="25"/>
  <c r="L39" i="25"/>
  <c r="L40" i="25"/>
  <c r="L41" i="25"/>
  <c r="L42" i="25"/>
  <c r="L43" i="25"/>
  <c r="L44" i="25"/>
  <c r="L45" i="25"/>
  <c r="L46" i="25"/>
  <c r="L47" i="25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L75" i="25"/>
  <c r="L76" i="25"/>
  <c r="L77" i="25"/>
  <c r="L78" i="25"/>
  <c r="L79" i="25"/>
  <c r="L80" i="25"/>
  <c r="L81" i="25"/>
  <c r="L82" i="25"/>
  <c r="L83" i="25"/>
  <c r="L84" i="25"/>
  <c r="L85" i="25"/>
  <c r="L86" i="25"/>
  <c r="L87" i="25"/>
  <c r="L88" i="25"/>
  <c r="L89" i="25"/>
  <c r="L90" i="25"/>
  <c r="L91" i="25"/>
  <c r="L92" i="25"/>
  <c r="L93" i="25"/>
  <c r="L94" i="25"/>
  <c r="L95" i="25"/>
  <c r="L96" i="25"/>
  <c r="L97" i="25"/>
  <c r="L98" i="25"/>
  <c r="L99" i="25"/>
  <c r="L100" i="25"/>
  <c r="L101" i="25"/>
  <c r="L102" i="25"/>
  <c r="L103" i="25"/>
  <c r="L104" i="25"/>
  <c r="L105" i="25"/>
  <c r="L106" i="25"/>
  <c r="L107" i="25"/>
  <c r="L108" i="25"/>
  <c r="L109" i="25"/>
  <c r="L110" i="25"/>
  <c r="L111" i="25"/>
  <c r="L112" i="25"/>
  <c r="L113" i="25"/>
  <c r="L114" i="25"/>
  <c r="L115" i="25"/>
  <c r="L116" i="25"/>
  <c r="L117" i="25"/>
  <c r="L118" i="25"/>
  <c r="L119" i="25"/>
  <c r="L120" i="25"/>
  <c r="L121" i="25"/>
  <c r="L122" i="25"/>
  <c r="L123" i="25"/>
  <c r="L124" i="25"/>
  <c r="L125" i="25"/>
  <c r="L126" i="25"/>
  <c r="L127" i="25"/>
  <c r="L128" i="25"/>
  <c r="L129" i="25"/>
  <c r="L130" i="25"/>
  <c r="L131" i="25"/>
  <c r="L132" i="25"/>
  <c r="L133" i="25"/>
  <c r="L134" i="25"/>
  <c r="L135" i="25"/>
  <c r="L136" i="25"/>
  <c r="L137" i="25"/>
  <c r="L138" i="25"/>
  <c r="L139" i="25"/>
  <c r="L140" i="25"/>
  <c r="L141" i="25"/>
  <c r="L142" i="25"/>
  <c r="L143" i="25"/>
  <c r="L144" i="25"/>
  <c r="L145" i="25"/>
  <c r="L146" i="25"/>
  <c r="L147" i="25"/>
  <c r="L148" i="25"/>
  <c r="L149" i="25"/>
  <c r="L150" i="25"/>
  <c r="L151" i="25"/>
  <c r="L152" i="25"/>
  <c r="L153" i="25"/>
  <c r="L154" i="25"/>
  <c r="L155" i="25"/>
  <c r="L156" i="25"/>
  <c r="L157" i="25"/>
  <c r="L158" i="25"/>
  <c r="L159" i="25"/>
  <c r="L160" i="25"/>
  <c r="L161" i="25"/>
  <c r="L162" i="25"/>
  <c r="L163" i="25"/>
  <c r="L164" i="25"/>
  <c r="L165" i="25"/>
  <c r="L166" i="25"/>
  <c r="L167" i="25"/>
  <c r="L168" i="25"/>
  <c r="L169" i="25"/>
  <c r="L170" i="25"/>
  <c r="L171" i="25"/>
  <c r="L172" i="25"/>
  <c r="L173" i="25"/>
  <c r="L174" i="25"/>
  <c r="L175" i="25"/>
  <c r="L176" i="25"/>
  <c r="L177" i="25"/>
  <c r="L178" i="25"/>
  <c r="L179" i="25"/>
  <c r="L180" i="25"/>
  <c r="L181" i="25"/>
  <c r="L182" i="25"/>
  <c r="L183" i="25"/>
  <c r="L184" i="25"/>
  <c r="L185" i="25"/>
  <c r="L186" i="25"/>
  <c r="L187" i="25"/>
  <c r="L188" i="25"/>
  <c r="L189" i="25"/>
  <c r="L190" i="25"/>
  <c r="L191" i="25"/>
  <c r="L192" i="25"/>
  <c r="L193" i="25"/>
  <c r="L194" i="25"/>
  <c r="L195" i="25"/>
  <c r="L196" i="25"/>
  <c r="L197" i="25"/>
  <c r="L198" i="25"/>
  <c r="L199" i="25"/>
  <c r="L200" i="25"/>
  <c r="L201" i="25"/>
  <c r="L202" i="25"/>
  <c r="L203" i="25"/>
  <c r="L204" i="25"/>
  <c r="L205" i="25"/>
  <c r="L206" i="25"/>
  <c r="L207" i="25"/>
  <c r="L208" i="25"/>
  <c r="L209" i="25"/>
  <c r="L210" i="25"/>
  <c r="L211" i="25"/>
  <c r="L212" i="25"/>
  <c r="L213" i="25"/>
  <c r="L214" i="25"/>
  <c r="L215" i="25"/>
  <c r="L216" i="25"/>
  <c r="L217" i="25"/>
  <c r="L218" i="25"/>
  <c r="L219" i="25"/>
  <c r="L220" i="25"/>
  <c r="L221" i="25"/>
  <c r="L222" i="25"/>
  <c r="L223" i="25"/>
  <c r="L224" i="25"/>
  <c r="L225" i="25"/>
  <c r="L226" i="25"/>
  <c r="L227" i="25"/>
  <c r="L228" i="25"/>
  <c r="L229" i="25"/>
  <c r="L230" i="25"/>
  <c r="L231" i="25"/>
  <c r="L232" i="25"/>
  <c r="L233" i="25"/>
  <c r="L234" i="25"/>
  <c r="L235" i="25"/>
  <c r="L236" i="25"/>
  <c r="L237" i="25"/>
  <c r="L238" i="25"/>
  <c r="L239" i="25"/>
  <c r="L240" i="25"/>
  <c r="L241" i="25"/>
  <c r="L242" i="25"/>
  <c r="L243" i="25"/>
  <c r="L244" i="25"/>
  <c r="L245" i="25"/>
  <c r="L246" i="25"/>
  <c r="L247" i="25"/>
  <c r="L248" i="25"/>
  <c r="L249" i="25"/>
  <c r="L250" i="25"/>
  <c r="L251" i="25"/>
  <c r="L252" i="25"/>
  <c r="L253" i="25"/>
  <c r="L254" i="25"/>
  <c r="L255" i="25"/>
  <c r="L256" i="25"/>
  <c r="L257" i="25"/>
  <c r="L258" i="25"/>
  <c r="L259" i="25"/>
  <c r="L260" i="25"/>
  <c r="L261" i="25"/>
  <c r="L262" i="25"/>
  <c r="L263" i="25"/>
  <c r="L264" i="25"/>
  <c r="L265" i="25"/>
  <c r="L266" i="25"/>
  <c r="L267" i="25"/>
  <c r="L268" i="25"/>
  <c r="L269" i="25"/>
  <c r="L270" i="25"/>
  <c r="L271" i="25"/>
  <c r="L272" i="25"/>
  <c r="L273" i="25"/>
  <c r="L274" i="25"/>
  <c r="L275" i="25"/>
  <c r="L276" i="25"/>
  <c r="L277" i="25"/>
  <c r="L278" i="25"/>
  <c r="L279" i="25"/>
  <c r="L280" i="25"/>
  <c r="L281" i="25"/>
  <c r="L282" i="25"/>
  <c r="L283" i="25"/>
  <c r="L284" i="25"/>
  <c r="L285" i="25"/>
  <c r="L286" i="25"/>
  <c r="L287" i="25"/>
  <c r="L288" i="25"/>
  <c r="L289" i="25"/>
  <c r="L290" i="25"/>
  <c r="L291" i="25"/>
  <c r="L292" i="25"/>
  <c r="L293" i="25"/>
  <c r="L294" i="25"/>
  <c r="L29" i="25"/>
  <c r="Q289" i="25"/>
  <c r="Q284" i="25"/>
  <c r="Q294" i="25"/>
  <c r="J290" i="25"/>
  <c r="J291" i="25"/>
  <c r="J292" i="25"/>
  <c r="J293" i="25"/>
  <c r="J294" i="25"/>
  <c r="C288" i="25"/>
  <c r="D288" i="25" s="1"/>
  <c r="C289" i="25"/>
  <c r="D289" i="25" s="1"/>
  <c r="C290" i="25"/>
  <c r="D290" i="25" s="1"/>
  <c r="C291" i="25"/>
  <c r="D291" i="25" s="1"/>
  <c r="C292" i="25"/>
  <c r="D292" i="25" s="1"/>
  <c r="C293" i="25"/>
  <c r="D293" i="25" s="1"/>
  <c r="C294" i="25"/>
  <c r="D294" i="25" s="1"/>
  <c r="C287" i="25"/>
  <c r="D287" i="25" s="1"/>
  <c r="J289" i="25"/>
  <c r="J288" i="25"/>
  <c r="J287" i="25"/>
  <c r="J286" i="25"/>
  <c r="C286" i="25"/>
  <c r="D286" i="25" s="1"/>
  <c r="J285" i="25"/>
  <c r="C285" i="25"/>
  <c r="D285" i="25" s="1"/>
  <c r="J284" i="25"/>
  <c r="C284" i="25"/>
  <c r="D284" i="25" s="1"/>
  <c r="J283" i="25"/>
  <c r="C283" i="25"/>
  <c r="J282" i="25"/>
  <c r="C282" i="25"/>
  <c r="D282" i="25" s="1"/>
  <c r="J281" i="25"/>
  <c r="C281" i="25"/>
  <c r="D281" i="25" s="1"/>
  <c r="J280" i="25"/>
  <c r="C280" i="25"/>
  <c r="D280" i="25" s="1"/>
  <c r="Q279" i="25"/>
  <c r="J275" i="25"/>
  <c r="J276" i="25"/>
  <c r="J277" i="25"/>
  <c r="J278" i="25"/>
  <c r="J279" i="25"/>
  <c r="C275" i="25"/>
  <c r="D275" i="25" s="1"/>
  <c r="C276" i="25"/>
  <c r="D276" i="25" s="1"/>
  <c r="C277" i="25"/>
  <c r="C278" i="25"/>
  <c r="F278" i="25" s="1"/>
  <c r="C279" i="25"/>
  <c r="D279" i="25" s="1"/>
  <c r="Q274" i="25"/>
  <c r="J270" i="25"/>
  <c r="J271" i="25"/>
  <c r="J272" i="25"/>
  <c r="J273" i="25"/>
  <c r="J274" i="25"/>
  <c r="C270" i="25"/>
  <c r="D270" i="25" s="1"/>
  <c r="C271" i="25"/>
  <c r="D271" i="25" s="1"/>
  <c r="C272" i="25"/>
  <c r="F272" i="25" s="1"/>
  <c r="C273" i="25"/>
  <c r="C274" i="25"/>
  <c r="D274" i="25" s="1"/>
  <c r="Q269" i="25"/>
  <c r="J265" i="25"/>
  <c r="J266" i="25"/>
  <c r="J267" i="25"/>
  <c r="J268" i="25"/>
  <c r="J269" i="25"/>
  <c r="C265" i="25"/>
  <c r="D265" i="25" s="1"/>
  <c r="C266" i="25"/>
  <c r="D266" i="25" s="1"/>
  <c r="C267" i="25"/>
  <c r="C268" i="25"/>
  <c r="F268" i="25" s="1"/>
  <c r="C269" i="25"/>
  <c r="D269" i="25" s="1"/>
  <c r="Q264" i="25"/>
  <c r="J260" i="25"/>
  <c r="J261" i="25"/>
  <c r="J262" i="25"/>
  <c r="J263" i="25"/>
  <c r="J264" i="25"/>
  <c r="C260" i="25"/>
  <c r="D260" i="25" s="1"/>
  <c r="C261" i="25"/>
  <c r="C262" i="25"/>
  <c r="F262" i="25" s="1"/>
  <c r="C263" i="25"/>
  <c r="D263" i="25" s="1"/>
  <c r="C264" i="25"/>
  <c r="D264" i="25" s="1"/>
  <c r="Q259" i="25"/>
  <c r="J255" i="25"/>
  <c r="J256" i="25"/>
  <c r="J257" i="25"/>
  <c r="J258" i="25"/>
  <c r="J259" i="25"/>
  <c r="C255" i="25"/>
  <c r="F255" i="25" s="1"/>
  <c r="C256" i="25"/>
  <c r="F256" i="25" s="1"/>
  <c r="C257" i="25"/>
  <c r="D257" i="25" s="1"/>
  <c r="C258" i="25"/>
  <c r="D258" i="25" s="1"/>
  <c r="C259" i="25"/>
  <c r="Q254" i="25"/>
  <c r="J250" i="25"/>
  <c r="J251" i="25"/>
  <c r="J252" i="25"/>
  <c r="J253" i="25"/>
  <c r="J254" i="25"/>
  <c r="C250" i="25"/>
  <c r="C251" i="25"/>
  <c r="C252" i="25"/>
  <c r="D252" i="25" s="1"/>
  <c r="C253" i="25"/>
  <c r="D253" i="25" s="1"/>
  <c r="C254" i="25"/>
  <c r="F254" i="25" s="1"/>
  <c r="Q249" i="25"/>
  <c r="J245" i="25"/>
  <c r="J246" i="25"/>
  <c r="J247" i="25"/>
  <c r="J248" i="25"/>
  <c r="J249" i="25"/>
  <c r="C245" i="25"/>
  <c r="D245" i="25" s="1"/>
  <c r="C246" i="25"/>
  <c r="D246" i="25" s="1"/>
  <c r="C247" i="25"/>
  <c r="C248" i="25"/>
  <c r="C249" i="25"/>
  <c r="D249" i="25" s="1"/>
  <c r="Q244" i="25"/>
  <c r="J240" i="25"/>
  <c r="J241" i="25"/>
  <c r="J242" i="25"/>
  <c r="J243" i="25"/>
  <c r="J244" i="25"/>
  <c r="C240" i="25"/>
  <c r="F240" i="25" s="1"/>
  <c r="C241" i="25"/>
  <c r="F241" i="25" s="1"/>
  <c r="C242" i="25"/>
  <c r="D242" i="25" s="1"/>
  <c r="C243" i="25"/>
  <c r="D243" i="25" s="1"/>
  <c r="C244" i="25"/>
  <c r="F244" i="25" s="1"/>
  <c r="Q239" i="25"/>
  <c r="J235" i="25"/>
  <c r="J236" i="25"/>
  <c r="J237" i="25"/>
  <c r="J238" i="25"/>
  <c r="J239" i="25"/>
  <c r="C235" i="25"/>
  <c r="D235" i="25" s="1"/>
  <c r="C236" i="25"/>
  <c r="D236" i="25" s="1"/>
  <c r="C237" i="25"/>
  <c r="C238" i="25"/>
  <c r="C239" i="25"/>
  <c r="D239" i="25" s="1"/>
  <c r="Q234" i="25"/>
  <c r="Q229" i="25"/>
  <c r="Q222" i="25"/>
  <c r="J234" i="25"/>
  <c r="C234" i="25"/>
  <c r="J229" i="25"/>
  <c r="J230" i="25"/>
  <c r="J231" i="25"/>
  <c r="J232" i="25"/>
  <c r="J233" i="25"/>
  <c r="C229" i="25"/>
  <c r="C230" i="25"/>
  <c r="C231" i="25"/>
  <c r="D231" i="25" s="1"/>
  <c r="C232" i="25"/>
  <c r="D232" i="25" s="1"/>
  <c r="C233" i="25"/>
  <c r="J228" i="25"/>
  <c r="C228" i="25"/>
  <c r="D228" i="25" s="1"/>
  <c r="J227" i="25"/>
  <c r="C227" i="25"/>
  <c r="D227" i="25" s="1"/>
  <c r="J226" i="25"/>
  <c r="C226" i="25"/>
  <c r="D226" i="25" s="1"/>
  <c r="J225" i="25"/>
  <c r="C225" i="25"/>
  <c r="D225" i="25" s="1"/>
  <c r="J224" i="25"/>
  <c r="C224" i="25"/>
  <c r="D224" i="25" s="1"/>
  <c r="J223" i="25"/>
  <c r="C223" i="25"/>
  <c r="D223" i="25" s="1"/>
  <c r="J222" i="25"/>
  <c r="C222" i="25"/>
  <c r="D222" i="25" s="1"/>
  <c r="J221" i="25"/>
  <c r="C221" i="25"/>
  <c r="D221" i="25" s="1"/>
  <c r="J220" i="25"/>
  <c r="C220" i="25"/>
  <c r="D220" i="25" s="1"/>
  <c r="J219" i="25"/>
  <c r="C219" i="25"/>
  <c r="D219" i="25" s="1"/>
  <c r="J218" i="25"/>
  <c r="C218" i="25"/>
  <c r="D218" i="25" s="1"/>
  <c r="J217" i="25"/>
  <c r="C217" i="25"/>
  <c r="D217" i="25" s="1"/>
  <c r="J216" i="25"/>
  <c r="C216" i="25"/>
  <c r="D216" i="25" s="1"/>
  <c r="J215" i="25"/>
  <c r="C215" i="25"/>
  <c r="D215" i="25" s="1"/>
  <c r="J214" i="25"/>
  <c r="C214" i="25"/>
  <c r="D214" i="25" s="1"/>
  <c r="J213" i="25"/>
  <c r="C213" i="25"/>
  <c r="D213" i="25" s="1"/>
  <c r="J212" i="25"/>
  <c r="C212" i="25"/>
  <c r="D212" i="25" s="1"/>
  <c r="J211" i="25"/>
  <c r="C211" i="25"/>
  <c r="D211" i="25" s="1"/>
  <c r="J210" i="25"/>
  <c r="C210" i="25"/>
  <c r="D210" i="25" s="1"/>
  <c r="J209" i="25"/>
  <c r="C209" i="25"/>
  <c r="D209" i="25" s="1"/>
  <c r="J208" i="25"/>
  <c r="C208" i="25"/>
  <c r="D208" i="25" s="1"/>
  <c r="J207" i="25"/>
  <c r="C207" i="25"/>
  <c r="D207" i="25" s="1"/>
  <c r="J206" i="25"/>
  <c r="C206" i="25"/>
  <c r="J205" i="25"/>
  <c r="C205" i="25"/>
  <c r="D205" i="25" s="1"/>
  <c r="J204" i="25"/>
  <c r="C204" i="25"/>
  <c r="J203" i="25"/>
  <c r="C203" i="25"/>
  <c r="D203" i="25" s="1"/>
  <c r="J202" i="25"/>
  <c r="C202" i="25"/>
  <c r="D202" i="25" s="1"/>
  <c r="J201" i="25"/>
  <c r="C201" i="25"/>
  <c r="D201" i="25" s="1"/>
  <c r="J200" i="25"/>
  <c r="C200" i="25"/>
  <c r="D200" i="25" s="1"/>
  <c r="J199" i="25"/>
  <c r="C199" i="25"/>
  <c r="D199" i="25" s="1"/>
  <c r="J198" i="25"/>
  <c r="C198" i="25"/>
  <c r="D198" i="25" s="1"/>
  <c r="J197" i="25"/>
  <c r="C197" i="25"/>
  <c r="D197" i="25" s="1"/>
  <c r="J196" i="25"/>
  <c r="C196" i="25"/>
  <c r="D196" i="25" s="1"/>
  <c r="J195" i="25"/>
  <c r="C195" i="25"/>
  <c r="D195" i="25" s="1"/>
  <c r="J194" i="25"/>
  <c r="C194" i="25"/>
  <c r="D194" i="25" s="1"/>
  <c r="J193" i="25"/>
  <c r="C193" i="25"/>
  <c r="D193" i="25" s="1"/>
  <c r="J192" i="25"/>
  <c r="C192" i="25"/>
  <c r="D192" i="25" s="1"/>
  <c r="J191" i="25"/>
  <c r="C191" i="25"/>
  <c r="D191" i="25" s="1"/>
  <c r="J190" i="25"/>
  <c r="C190" i="25"/>
  <c r="D190" i="25" s="1"/>
  <c r="J189" i="25"/>
  <c r="C189" i="25"/>
  <c r="D189" i="25" s="1"/>
  <c r="J188" i="25"/>
  <c r="C188" i="25"/>
  <c r="D188" i="25" s="1"/>
  <c r="J187" i="25"/>
  <c r="C187" i="25"/>
  <c r="D187" i="25" s="1"/>
  <c r="J186" i="25"/>
  <c r="C186" i="25"/>
  <c r="J185" i="25"/>
  <c r="C185" i="25"/>
  <c r="D185" i="25" s="1"/>
  <c r="J184" i="25"/>
  <c r="C184" i="25"/>
  <c r="D184" i="25" s="1"/>
  <c r="J183" i="25"/>
  <c r="C183" i="25"/>
  <c r="D183" i="25" s="1"/>
  <c r="J182" i="25"/>
  <c r="C182" i="25"/>
  <c r="J181" i="25"/>
  <c r="C181" i="25"/>
  <c r="D181" i="25" s="1"/>
  <c r="J180" i="25"/>
  <c r="C180" i="25"/>
  <c r="D180" i="25" s="1"/>
  <c r="J179" i="25"/>
  <c r="C179" i="25"/>
  <c r="D179" i="25" s="1"/>
  <c r="J178" i="25"/>
  <c r="C178" i="25"/>
  <c r="D178" i="25" s="1"/>
  <c r="J177" i="25"/>
  <c r="C177" i="25"/>
  <c r="D177" i="25" s="1"/>
  <c r="J176" i="25"/>
  <c r="C176" i="25"/>
  <c r="D176" i="25" s="1"/>
  <c r="J175" i="25"/>
  <c r="C175" i="25"/>
  <c r="D175" i="25" s="1"/>
  <c r="J174" i="25"/>
  <c r="C174" i="25"/>
  <c r="D174" i="25" s="1"/>
  <c r="J173" i="25"/>
  <c r="C173" i="25"/>
  <c r="D173" i="25" s="1"/>
  <c r="J172" i="25"/>
  <c r="C172" i="25"/>
  <c r="D172" i="25" s="1"/>
  <c r="J171" i="25"/>
  <c r="C171" i="25"/>
  <c r="D171" i="25" s="1"/>
  <c r="J170" i="25"/>
  <c r="C170" i="25"/>
  <c r="D170" i="25" s="1"/>
  <c r="J169" i="25"/>
  <c r="C169" i="25"/>
  <c r="D169" i="25" s="1"/>
  <c r="J168" i="25"/>
  <c r="C168" i="25"/>
  <c r="D168" i="25" s="1"/>
  <c r="J167" i="25"/>
  <c r="C167" i="25"/>
  <c r="D167" i="25" s="1"/>
  <c r="J166" i="25"/>
  <c r="C166" i="25"/>
  <c r="D166" i="25" s="1"/>
  <c r="J165" i="25"/>
  <c r="C165" i="25"/>
  <c r="D165" i="25" s="1"/>
  <c r="J164" i="25"/>
  <c r="C164" i="25"/>
  <c r="D164" i="25" s="1"/>
  <c r="J163" i="25"/>
  <c r="C163" i="25"/>
  <c r="D163" i="25" s="1"/>
  <c r="J162" i="25"/>
  <c r="C162" i="25"/>
  <c r="D162" i="25" s="1"/>
  <c r="J161" i="25"/>
  <c r="C161" i="25"/>
  <c r="D161" i="25" s="1"/>
  <c r="J160" i="25"/>
  <c r="C160" i="25"/>
  <c r="D160" i="25" s="1"/>
  <c r="J159" i="25"/>
  <c r="C159" i="25"/>
  <c r="D159" i="25" s="1"/>
  <c r="J158" i="25"/>
  <c r="C158" i="25"/>
  <c r="D158" i="25" s="1"/>
  <c r="J157" i="25"/>
  <c r="C157" i="25"/>
  <c r="D157" i="25" s="1"/>
  <c r="J156" i="25"/>
  <c r="C156" i="25"/>
  <c r="D156" i="25" s="1"/>
  <c r="J155" i="25"/>
  <c r="C155" i="25"/>
  <c r="D155" i="25" s="1"/>
  <c r="J154" i="25"/>
  <c r="C154" i="25"/>
  <c r="D154" i="25" s="1"/>
  <c r="J153" i="25"/>
  <c r="C153" i="25"/>
  <c r="D153" i="25" s="1"/>
  <c r="J152" i="25"/>
  <c r="C152" i="25"/>
  <c r="D152" i="25" s="1"/>
  <c r="J151" i="25"/>
  <c r="C151" i="25"/>
  <c r="D151" i="25" s="1"/>
  <c r="J150" i="25"/>
  <c r="C150" i="25"/>
  <c r="D150" i="25" s="1"/>
  <c r="J149" i="25"/>
  <c r="C149" i="25"/>
  <c r="D149" i="25" s="1"/>
  <c r="J148" i="25"/>
  <c r="C148" i="25"/>
  <c r="D148" i="25" s="1"/>
  <c r="Q147" i="25"/>
  <c r="J147" i="25"/>
  <c r="C147" i="25"/>
  <c r="J146" i="25"/>
  <c r="C146" i="25"/>
  <c r="D146" i="25" s="1"/>
  <c r="J145" i="25"/>
  <c r="H145" i="25" s="1"/>
  <c r="C145" i="25"/>
  <c r="D145" i="25" s="1"/>
  <c r="J144" i="25"/>
  <c r="C144" i="25"/>
  <c r="D144" i="25" s="1"/>
  <c r="J143" i="25"/>
  <c r="C143" i="25"/>
  <c r="Q142" i="25"/>
  <c r="J142" i="25"/>
  <c r="C142" i="25"/>
  <c r="D142" i="25" s="1"/>
  <c r="J141" i="25"/>
  <c r="C141" i="25"/>
  <c r="D141" i="25" s="1"/>
  <c r="J140" i="25"/>
  <c r="C140" i="25"/>
  <c r="D140" i="25" s="1"/>
  <c r="Q139" i="25"/>
  <c r="J139" i="25"/>
  <c r="C139" i="25"/>
  <c r="D139" i="25" s="1"/>
  <c r="J138" i="25"/>
  <c r="C138" i="25"/>
  <c r="D138" i="25" s="1"/>
  <c r="J137" i="25"/>
  <c r="C137" i="25"/>
  <c r="D137" i="25" s="1"/>
  <c r="J136" i="25"/>
  <c r="C136" i="25"/>
  <c r="D136" i="25" s="1"/>
  <c r="J135" i="25"/>
  <c r="C135" i="25"/>
  <c r="D135" i="25" s="1"/>
  <c r="Q134" i="25"/>
  <c r="J134" i="25"/>
  <c r="C134" i="25"/>
  <c r="D134" i="25" s="1"/>
  <c r="J133" i="25"/>
  <c r="C133" i="25"/>
  <c r="D133" i="25" s="1"/>
  <c r="J132" i="25"/>
  <c r="C132" i="25"/>
  <c r="D132" i="25" s="1"/>
  <c r="J131" i="25"/>
  <c r="C131" i="25"/>
  <c r="D131" i="25" s="1"/>
  <c r="J130" i="25"/>
  <c r="C130" i="25"/>
  <c r="D130" i="25" s="1"/>
  <c r="Q129" i="25"/>
  <c r="J129" i="25"/>
  <c r="C129" i="25"/>
  <c r="D129" i="25" s="1"/>
  <c r="J128" i="25"/>
  <c r="C128" i="25"/>
  <c r="D128" i="25" s="1"/>
  <c r="J127" i="25"/>
  <c r="C127" i="25"/>
  <c r="J126" i="25"/>
  <c r="C126" i="25"/>
  <c r="D126" i="25" s="1"/>
  <c r="J125" i="25"/>
  <c r="C125" i="25"/>
  <c r="Q124" i="25"/>
  <c r="J124" i="25"/>
  <c r="C124" i="25"/>
  <c r="D124" i="25" s="1"/>
  <c r="J123" i="25"/>
  <c r="C123" i="25"/>
  <c r="D123" i="25" s="1"/>
  <c r="J122" i="25"/>
  <c r="C122" i="25"/>
  <c r="D122" i="25" s="1"/>
  <c r="J121" i="25"/>
  <c r="C121" i="25"/>
  <c r="D121" i="25" s="1"/>
  <c r="J120" i="25"/>
  <c r="C120" i="25"/>
  <c r="D120" i="25" s="1"/>
  <c r="Q119" i="25"/>
  <c r="J119" i="25"/>
  <c r="C119" i="25"/>
  <c r="D119" i="25" s="1"/>
  <c r="J118" i="25"/>
  <c r="C118" i="25"/>
  <c r="D118" i="25" s="1"/>
  <c r="J117" i="25"/>
  <c r="C117" i="25"/>
  <c r="J116" i="25"/>
  <c r="C116" i="25"/>
  <c r="Q115" i="25"/>
  <c r="J115" i="25"/>
  <c r="C115" i="25"/>
  <c r="D115" i="25" s="1"/>
  <c r="J114" i="25"/>
  <c r="C114" i="25"/>
  <c r="D114" i="25" s="1"/>
  <c r="J113" i="25"/>
  <c r="C113" i="25"/>
  <c r="D113" i="25" s="1"/>
  <c r="J112" i="25"/>
  <c r="C112" i="25"/>
  <c r="D112" i="25" s="1"/>
  <c r="J111" i="25"/>
  <c r="C111" i="25"/>
  <c r="D111" i="25" s="1"/>
  <c r="Q110" i="25"/>
  <c r="J110" i="25"/>
  <c r="C110" i="25"/>
  <c r="D110" i="25" s="1"/>
  <c r="J109" i="25"/>
  <c r="C109" i="25"/>
  <c r="J108" i="25"/>
  <c r="C108" i="25"/>
  <c r="D108" i="25" s="1"/>
  <c r="J107" i="25"/>
  <c r="C107" i="25"/>
  <c r="J106" i="25"/>
  <c r="C106" i="25"/>
  <c r="D106" i="25" s="1"/>
  <c r="Q105" i="25"/>
  <c r="J105" i="25"/>
  <c r="C105" i="25"/>
  <c r="F105" i="25" s="1"/>
  <c r="J104" i="25"/>
  <c r="C104" i="25"/>
  <c r="D104" i="25" s="1"/>
  <c r="J103" i="25"/>
  <c r="C103" i="25"/>
  <c r="D103" i="25" s="1"/>
  <c r="J102" i="25"/>
  <c r="C102" i="25"/>
  <c r="D102" i="25" s="1"/>
  <c r="J101" i="25"/>
  <c r="C101" i="25"/>
  <c r="D101" i="25" s="1"/>
  <c r="Q100" i="25"/>
  <c r="J100" i="25"/>
  <c r="C100" i="25"/>
  <c r="J99" i="25"/>
  <c r="C99" i="25"/>
  <c r="D99" i="25" s="1"/>
  <c r="J98" i="25"/>
  <c r="C98" i="25"/>
  <c r="J97" i="25"/>
  <c r="C97" i="25"/>
  <c r="D97" i="25" s="1"/>
  <c r="Q96" i="25"/>
  <c r="J96" i="25"/>
  <c r="C96" i="25"/>
  <c r="D96" i="25" s="1"/>
  <c r="J95" i="25"/>
  <c r="C95" i="25"/>
  <c r="D95" i="25" s="1"/>
  <c r="J94" i="25"/>
  <c r="C94" i="25"/>
  <c r="D94" i="25" s="1"/>
  <c r="J93" i="25"/>
  <c r="C93" i="25"/>
  <c r="J92" i="25"/>
  <c r="C92" i="25"/>
  <c r="D92" i="25" s="1"/>
  <c r="Q91" i="25"/>
  <c r="J91" i="25"/>
  <c r="C91" i="25"/>
  <c r="F91" i="25" s="1"/>
  <c r="J90" i="25"/>
  <c r="C90" i="25"/>
  <c r="D90" i="25" s="1"/>
  <c r="J89" i="25"/>
  <c r="C89" i="25"/>
  <c r="J88" i="25"/>
  <c r="C88" i="25"/>
  <c r="D88" i="25" s="1"/>
  <c r="J87" i="25"/>
  <c r="C87" i="25"/>
  <c r="F87" i="25" s="1"/>
  <c r="Q86" i="25"/>
  <c r="J86" i="25"/>
  <c r="C86" i="25"/>
  <c r="F86" i="25" s="1"/>
  <c r="J85" i="25"/>
  <c r="C85" i="25"/>
  <c r="F85" i="25" s="1"/>
  <c r="J84" i="25"/>
  <c r="C84" i="25"/>
  <c r="D84" i="25" s="1"/>
  <c r="J83" i="25"/>
  <c r="C83" i="25"/>
  <c r="D83" i="25" s="1"/>
  <c r="J82" i="25"/>
  <c r="C82" i="25"/>
  <c r="F82" i="25" s="1"/>
  <c r="F83" i="25" s="1"/>
  <c r="F84" i="25" s="1"/>
  <c r="Q81" i="25"/>
  <c r="J81" i="25"/>
  <c r="C81" i="25"/>
  <c r="J80" i="25"/>
  <c r="C80" i="25"/>
  <c r="D80" i="25" s="1"/>
  <c r="J79" i="25"/>
  <c r="C79" i="25"/>
  <c r="D79" i="25" s="1"/>
  <c r="J78" i="25"/>
  <c r="C78" i="25"/>
  <c r="F78" i="25" s="1"/>
  <c r="J77" i="25"/>
  <c r="H77" i="25" s="1"/>
  <c r="C77" i="25"/>
  <c r="D77" i="25" s="1"/>
  <c r="Q76" i="25"/>
  <c r="J76" i="25"/>
  <c r="C76" i="25"/>
  <c r="D76" i="25" s="1"/>
  <c r="J75" i="25"/>
  <c r="C75" i="25"/>
  <c r="F75" i="25" s="1"/>
  <c r="F76" i="25" s="1"/>
  <c r="J74" i="25"/>
  <c r="C74" i="25"/>
  <c r="D74" i="25" s="1"/>
  <c r="J73" i="25"/>
  <c r="C73" i="25"/>
  <c r="D73" i="25" s="1"/>
  <c r="J72" i="25"/>
  <c r="C72" i="25"/>
  <c r="D72" i="25" s="1"/>
  <c r="Q71" i="25"/>
  <c r="J71" i="25"/>
  <c r="C71" i="25"/>
  <c r="F71" i="25" s="1"/>
  <c r="J70" i="25"/>
  <c r="C70" i="25"/>
  <c r="D70" i="25" s="1"/>
  <c r="J69" i="25"/>
  <c r="C69" i="25"/>
  <c r="F69" i="25" s="1"/>
  <c r="J68" i="25"/>
  <c r="C68" i="25"/>
  <c r="J67" i="25"/>
  <c r="C67" i="25"/>
  <c r="D67" i="25" s="1"/>
  <c r="Q66" i="25"/>
  <c r="J66" i="25"/>
  <c r="C66" i="25"/>
  <c r="D66" i="25" s="1"/>
  <c r="J65" i="25"/>
  <c r="C65" i="25"/>
  <c r="D65" i="25" s="1"/>
  <c r="J64" i="25"/>
  <c r="C64" i="25"/>
  <c r="F64" i="25" s="1"/>
  <c r="J63" i="25"/>
  <c r="C63" i="25"/>
  <c r="J62" i="25"/>
  <c r="C62" i="25"/>
  <c r="D62" i="25" s="1"/>
  <c r="Q61" i="25"/>
  <c r="J61" i="25"/>
  <c r="C61" i="25"/>
  <c r="F61" i="25" s="1"/>
  <c r="J60" i="25"/>
  <c r="C60" i="25"/>
  <c r="D60" i="25" s="1"/>
  <c r="J59" i="25"/>
  <c r="C59" i="25"/>
  <c r="F59" i="25" s="1"/>
  <c r="J58" i="25"/>
  <c r="C58" i="25"/>
  <c r="F58" i="25" s="1"/>
  <c r="J57" i="25"/>
  <c r="C57" i="25"/>
  <c r="F57" i="25" s="1"/>
  <c r="Q56" i="25"/>
  <c r="J56" i="25"/>
  <c r="C56" i="25"/>
  <c r="D56" i="25" s="1"/>
  <c r="J55" i="25"/>
  <c r="C55" i="25"/>
  <c r="D55" i="25" s="1"/>
  <c r="J54" i="25"/>
  <c r="C54" i="25"/>
  <c r="D54" i="25" s="1"/>
  <c r="J53" i="25"/>
  <c r="C53" i="25"/>
  <c r="D53" i="25" s="1"/>
  <c r="J52" i="25"/>
  <c r="C52" i="25"/>
  <c r="D52" i="25" s="1"/>
  <c r="Q51" i="25"/>
  <c r="J51" i="25"/>
  <c r="C51" i="25"/>
  <c r="D51" i="25" s="1"/>
  <c r="J50" i="25"/>
  <c r="C50" i="25"/>
  <c r="D50" i="25" s="1"/>
  <c r="J49" i="25"/>
  <c r="C49" i="25"/>
  <c r="D49" i="25" s="1"/>
  <c r="J48" i="25"/>
  <c r="C48" i="25"/>
  <c r="D48" i="25" s="1"/>
  <c r="J47" i="25"/>
  <c r="H47" i="25" s="1"/>
  <c r="C47" i="25"/>
  <c r="D47" i="25" s="1"/>
  <c r="Q46" i="25"/>
  <c r="J46" i="25"/>
  <c r="C46" i="25"/>
  <c r="D46" i="25" s="1"/>
  <c r="J45" i="25"/>
  <c r="C45" i="25"/>
  <c r="D45" i="25" s="1"/>
  <c r="J44" i="25"/>
  <c r="C44" i="25"/>
  <c r="D44" i="25" s="1"/>
  <c r="J43" i="25"/>
  <c r="C43" i="25"/>
  <c r="D43" i="25" s="1"/>
  <c r="J42" i="25"/>
  <c r="C42" i="25"/>
  <c r="D42" i="25" s="1"/>
  <c r="Q41" i="25"/>
  <c r="J41" i="25"/>
  <c r="C41" i="25"/>
  <c r="D41" i="25" s="1"/>
  <c r="J40" i="25"/>
  <c r="C40" i="25"/>
  <c r="D40" i="25" s="1"/>
  <c r="J39" i="25"/>
  <c r="C39" i="25"/>
  <c r="D39" i="25" s="1"/>
  <c r="J38" i="25"/>
  <c r="C38" i="25"/>
  <c r="D38" i="25" s="1"/>
  <c r="J37" i="25"/>
  <c r="C37" i="25"/>
  <c r="D37" i="25" s="1"/>
  <c r="Q36" i="25"/>
  <c r="J36" i="25"/>
  <c r="C36" i="25"/>
  <c r="D36" i="25" s="1"/>
  <c r="J35" i="25"/>
  <c r="C35" i="25"/>
  <c r="D35" i="25" s="1"/>
  <c r="J34" i="25"/>
  <c r="C34" i="25"/>
  <c r="D34" i="25" s="1"/>
  <c r="J33" i="25"/>
  <c r="C33" i="25"/>
  <c r="D33" i="25" s="1"/>
  <c r="Q32" i="25"/>
  <c r="J32" i="25"/>
  <c r="C32" i="25"/>
  <c r="D32" i="25" s="1"/>
  <c r="J31" i="25"/>
  <c r="C31" i="25"/>
  <c r="D31" i="25" s="1"/>
  <c r="J30" i="25"/>
  <c r="C30" i="25"/>
  <c r="D30" i="25" s="1"/>
  <c r="J29" i="25"/>
  <c r="C29" i="25"/>
  <c r="F29" i="25" s="1"/>
  <c r="L28" i="25"/>
  <c r="J28" i="25"/>
  <c r="C28" i="25"/>
  <c r="Q27" i="25"/>
  <c r="L27" i="25"/>
  <c r="J27" i="25"/>
  <c r="C27" i="25"/>
  <c r="D27" i="25" s="1"/>
  <c r="L26" i="25"/>
  <c r="J26" i="25"/>
  <c r="C26" i="25"/>
  <c r="D26" i="25" s="1"/>
  <c r="L25" i="25"/>
  <c r="J25" i="25"/>
  <c r="C25" i="25"/>
  <c r="L24" i="25"/>
  <c r="J24" i="25"/>
  <c r="C24" i="25"/>
  <c r="D24" i="25" s="1"/>
  <c r="L23" i="25"/>
  <c r="J23" i="25"/>
  <c r="C23" i="25"/>
  <c r="D23" i="25" s="1"/>
  <c r="Q22" i="25"/>
  <c r="L22" i="25"/>
  <c r="J22" i="25"/>
  <c r="C22" i="25"/>
  <c r="D22" i="25" s="1"/>
  <c r="L21" i="25"/>
  <c r="J21" i="25"/>
  <c r="C21" i="25"/>
  <c r="D21" i="25" s="1"/>
  <c r="L20" i="25"/>
  <c r="J20" i="25"/>
  <c r="C20" i="25"/>
  <c r="D20" i="25" s="1"/>
  <c r="L19" i="25"/>
  <c r="J19" i="25"/>
  <c r="C19" i="25"/>
  <c r="D19" i="25" s="1"/>
  <c r="L18" i="25"/>
  <c r="J18" i="25"/>
  <c r="C18" i="25"/>
  <c r="D18" i="25" s="1"/>
  <c r="Q17" i="25"/>
  <c r="L17" i="25"/>
  <c r="J17" i="25"/>
  <c r="C17" i="25"/>
  <c r="D17" i="25" s="1"/>
  <c r="L16" i="25"/>
  <c r="J16" i="25"/>
  <c r="C16" i="25"/>
  <c r="D16" i="25" s="1"/>
  <c r="L15" i="25"/>
  <c r="J15" i="25"/>
  <c r="C15" i="25"/>
  <c r="D15" i="25" s="1"/>
  <c r="L14" i="25"/>
  <c r="J14" i="25"/>
  <c r="C14" i="25"/>
  <c r="L13" i="25"/>
  <c r="J13" i="25"/>
  <c r="C13" i="25"/>
  <c r="D13" i="25" s="1"/>
  <c r="Q12" i="25"/>
  <c r="L12" i="25"/>
  <c r="J12" i="25"/>
  <c r="C12" i="25"/>
  <c r="D12" i="25" s="1"/>
  <c r="L11" i="25"/>
  <c r="J11" i="25"/>
  <c r="C11" i="25"/>
  <c r="L10" i="25"/>
  <c r="J10" i="25"/>
  <c r="C10" i="25"/>
  <c r="D10" i="25" s="1"/>
  <c r="L9" i="25"/>
  <c r="J9" i="25"/>
  <c r="C9" i="25"/>
  <c r="L8" i="25"/>
  <c r="J8" i="25"/>
  <c r="C8" i="25"/>
  <c r="Q7" i="25"/>
  <c r="L7" i="25"/>
  <c r="J7" i="25"/>
  <c r="C7" i="25"/>
  <c r="L6" i="25"/>
  <c r="J6" i="25"/>
  <c r="C6" i="25"/>
  <c r="D6" i="25" s="1"/>
  <c r="L5" i="25"/>
  <c r="J5" i="25"/>
  <c r="C5" i="25"/>
  <c r="L4" i="25"/>
  <c r="J4" i="25"/>
  <c r="K64" i="25" s="1"/>
  <c r="P64" i="25" s="1"/>
  <c r="C4" i="25"/>
  <c r="C3" i="25"/>
  <c r="F3" i="25" s="1"/>
  <c r="D91" i="25"/>
  <c r="F128" i="25"/>
  <c r="F129" i="25" s="1"/>
  <c r="F130" i="25" s="1"/>
  <c r="F131" i="25" s="1"/>
  <c r="F132" i="25" s="1"/>
  <c r="F133" i="25" s="1"/>
  <c r="F134" i="25" s="1"/>
  <c r="F135" i="25" s="1"/>
  <c r="F136" i="25" s="1"/>
  <c r="F137" i="25" s="1"/>
  <c r="F138" i="25" s="1"/>
  <c r="F139" i="25" s="1"/>
  <c r="F140" i="25" s="1"/>
  <c r="F141" i="25" s="1"/>
  <c r="F142" i="25" s="1"/>
  <c r="F143" i="25" s="1"/>
  <c r="F144" i="25" s="1"/>
  <c r="F145" i="25" s="1"/>
  <c r="F146" i="25" s="1"/>
  <c r="F147" i="25" s="1"/>
  <c r="F148" i="25" s="1"/>
  <c r="F149" i="25" s="1"/>
  <c r="F150" i="25" s="1"/>
  <c r="F151" i="25" s="1"/>
  <c r="F152" i="25" s="1"/>
  <c r="F153" i="25" s="1"/>
  <c r="F154" i="25" s="1"/>
  <c r="F155" i="25" s="1"/>
  <c r="F156" i="25" s="1"/>
  <c r="F157" i="25" s="1"/>
  <c r="F158" i="25" s="1"/>
  <c r="F159" i="25" s="1"/>
  <c r="F160" i="25" s="1"/>
  <c r="F161" i="25" s="1"/>
  <c r="F162" i="25" s="1"/>
  <c r="F163" i="25" s="1"/>
  <c r="F164" i="25" s="1"/>
  <c r="F165" i="25" s="1"/>
  <c r="F166" i="25" s="1"/>
  <c r="F167" i="25" s="1"/>
  <c r="F168" i="25" s="1"/>
  <c r="F169" i="25" s="1"/>
  <c r="F170" i="25" s="1"/>
  <c r="F171" i="25" s="1"/>
  <c r="F172" i="25" s="1"/>
  <c r="F173" i="25" s="1"/>
  <c r="F174" i="25" s="1"/>
  <c r="F175" i="25" s="1"/>
  <c r="F176" i="25" s="1"/>
  <c r="F177" i="25" s="1"/>
  <c r="F178" i="25" s="1"/>
  <c r="F179" i="25" s="1"/>
  <c r="F180" i="25" s="1"/>
  <c r="F181" i="25" s="1"/>
  <c r="F182" i="25" s="1"/>
  <c r="F183" i="25" s="1"/>
  <c r="F184" i="25" s="1"/>
  <c r="F185" i="25" s="1"/>
  <c r="F186" i="25" s="1"/>
  <c r="F187" i="25" s="1"/>
  <c r="F188" i="25" s="1"/>
  <c r="F189" i="25" s="1"/>
  <c r="F190" i="25" s="1"/>
  <c r="F191" i="25" s="1"/>
  <c r="F192" i="25" s="1"/>
  <c r="F193" i="25" s="1"/>
  <c r="F194" i="25" s="1"/>
  <c r="F195" i="25" s="1"/>
  <c r="D58" i="25"/>
  <c r="F60" i="25"/>
  <c r="D69" i="25"/>
  <c r="D71" i="25"/>
  <c r="D57" i="25"/>
  <c r="F77" i="25"/>
  <c r="D78" i="25"/>
  <c r="F79" i="25"/>
  <c r="F80" i="25" s="1"/>
  <c r="D87" i="25"/>
  <c r="F88" i="25"/>
  <c r="F6" i="25"/>
  <c r="H57" i="25"/>
  <c r="F100" i="25"/>
  <c r="D100" i="25"/>
  <c r="D9" i="25"/>
  <c r="D11" i="25"/>
  <c r="D14" i="25"/>
  <c r="D25" i="25"/>
  <c r="D59" i="25"/>
  <c r="F70" i="25"/>
  <c r="D98" i="25"/>
  <c r="K157" i="25"/>
  <c r="P157" i="25" s="1"/>
  <c r="H109" i="25"/>
  <c r="H6" i="25"/>
  <c r="H79" i="25"/>
  <c r="D107" i="25"/>
  <c r="D109" i="25"/>
  <c r="D116" i="25"/>
  <c r="D117" i="25"/>
  <c r="K21" i="25"/>
  <c r="P21" i="25" s="1"/>
  <c r="D61" i="25"/>
  <c r="H66" i="25"/>
  <c r="F68" i="25"/>
  <c r="D68" i="25"/>
  <c r="D93" i="25"/>
  <c r="D143" i="25"/>
  <c r="H168" i="25"/>
  <c r="D147" i="25"/>
  <c r="D186" i="25"/>
  <c r="H192" i="25"/>
  <c r="D206" i="25"/>
  <c r="F126" i="25"/>
  <c r="D182" i="25"/>
  <c r="D204" i="25"/>
  <c r="J21" i="13"/>
  <c r="J41" i="13"/>
  <c r="J43" i="13"/>
  <c r="K43" i="13"/>
  <c r="C41" i="13"/>
  <c r="D41" i="13"/>
  <c r="F41" i="13"/>
  <c r="G41" i="13"/>
  <c r="C42" i="13"/>
  <c r="D42" i="13"/>
  <c r="F42" i="13"/>
  <c r="G42" i="13"/>
  <c r="C43" i="13"/>
  <c r="D43" i="13"/>
  <c r="F43" i="13"/>
  <c r="G43" i="13"/>
  <c r="C36" i="13"/>
  <c r="D36" i="13"/>
  <c r="F36" i="13"/>
  <c r="G36" i="13"/>
  <c r="C37" i="13"/>
  <c r="D37" i="13"/>
  <c r="F37" i="13"/>
  <c r="G37" i="13"/>
  <c r="C38" i="13"/>
  <c r="D38" i="13"/>
  <c r="F38" i="13"/>
  <c r="G38" i="13"/>
  <c r="C39" i="13"/>
  <c r="D39" i="13"/>
  <c r="F39" i="13"/>
  <c r="G39" i="13"/>
  <c r="C40" i="13"/>
  <c r="D40" i="13"/>
  <c r="F40" i="13"/>
  <c r="G40" i="13"/>
  <c r="G35" i="13"/>
  <c r="F35" i="13"/>
  <c r="C35" i="13"/>
  <c r="D35" i="13"/>
  <c r="G34" i="13"/>
  <c r="F34" i="13"/>
  <c r="C34" i="13"/>
  <c r="D34" i="13"/>
  <c r="G33" i="13"/>
  <c r="F33" i="13"/>
  <c r="C33" i="13"/>
  <c r="D33" i="13"/>
  <c r="G32" i="13"/>
  <c r="F32" i="13"/>
  <c r="C32" i="13"/>
  <c r="D32" i="13"/>
  <c r="G31" i="13"/>
  <c r="F31" i="13"/>
  <c r="C31" i="13"/>
  <c r="D31" i="13"/>
  <c r="G30" i="13"/>
  <c r="F30" i="13"/>
  <c r="C30" i="13"/>
  <c r="D30" i="13"/>
  <c r="G29" i="13"/>
  <c r="F29" i="13"/>
  <c r="C29" i="13"/>
  <c r="D29" i="13"/>
  <c r="G28" i="13"/>
  <c r="F28" i="13"/>
  <c r="C28" i="13"/>
  <c r="D28" i="13"/>
  <c r="G27" i="13"/>
  <c r="F27" i="13"/>
  <c r="C27" i="13"/>
  <c r="D27" i="13"/>
  <c r="G26" i="13"/>
  <c r="F26" i="13"/>
  <c r="C26" i="13"/>
  <c r="D26" i="13"/>
  <c r="G25" i="13"/>
  <c r="F25" i="13"/>
  <c r="C25" i="13"/>
  <c r="D25" i="13"/>
  <c r="G24" i="13"/>
  <c r="F24" i="13"/>
  <c r="C24" i="13"/>
  <c r="D24" i="13"/>
  <c r="G23" i="13"/>
  <c r="F23" i="13"/>
  <c r="C23" i="13"/>
  <c r="D23" i="13"/>
  <c r="G22" i="13"/>
  <c r="F22" i="13"/>
  <c r="C22" i="13"/>
  <c r="D22" i="13"/>
  <c r="G21" i="13"/>
  <c r="F21" i="13"/>
  <c r="C21" i="13"/>
  <c r="D21" i="13"/>
  <c r="G20" i="13"/>
  <c r="F20" i="13"/>
  <c r="C20" i="13"/>
  <c r="D20" i="13"/>
  <c r="G19" i="13"/>
  <c r="F19" i="13"/>
  <c r="C19" i="13"/>
  <c r="D19" i="13"/>
  <c r="G18" i="13"/>
  <c r="F18" i="13"/>
  <c r="C18" i="13"/>
  <c r="D18" i="13"/>
  <c r="G17" i="13"/>
  <c r="F17" i="13"/>
  <c r="C17" i="13"/>
  <c r="D17" i="13"/>
  <c r="G16" i="13"/>
  <c r="F16" i="13"/>
  <c r="C16" i="13"/>
  <c r="D16" i="13"/>
  <c r="G15" i="13"/>
  <c r="F15" i="13"/>
  <c r="C15" i="13"/>
  <c r="D15" i="13"/>
  <c r="G14" i="13"/>
  <c r="F14" i="13"/>
  <c r="C14" i="13"/>
  <c r="D14" i="13"/>
  <c r="G13" i="13"/>
  <c r="F13" i="13"/>
  <c r="C13" i="13"/>
  <c r="D13" i="13"/>
  <c r="G12" i="13"/>
  <c r="F12" i="13"/>
  <c r="C12" i="13"/>
  <c r="D12" i="13"/>
  <c r="G11" i="13"/>
  <c r="F11" i="13"/>
  <c r="C11" i="13"/>
  <c r="D11" i="13"/>
  <c r="G10" i="13"/>
  <c r="F10" i="13"/>
  <c r="C10" i="13"/>
  <c r="D10" i="13"/>
  <c r="G9" i="13"/>
  <c r="F9" i="13"/>
  <c r="C9" i="13"/>
  <c r="D9" i="13"/>
  <c r="G8" i="13"/>
  <c r="F8" i="13"/>
  <c r="C8" i="13"/>
  <c r="D8" i="13"/>
  <c r="G7" i="13"/>
  <c r="F7" i="13"/>
  <c r="C7" i="13"/>
  <c r="D7" i="13"/>
  <c r="G6" i="13"/>
  <c r="F6" i="13"/>
  <c r="C6" i="13"/>
  <c r="D6" i="13"/>
  <c r="G5" i="13"/>
  <c r="F5" i="13"/>
  <c r="C5" i="13"/>
  <c r="D5" i="13"/>
  <c r="G4" i="13"/>
  <c r="F4" i="13"/>
  <c r="C4" i="13"/>
  <c r="D4" i="13"/>
  <c r="C3" i="13"/>
  <c r="E41" i="13"/>
  <c r="E43" i="13"/>
  <c r="E42" i="13"/>
  <c r="E36" i="13"/>
  <c r="E37" i="13"/>
  <c r="E38" i="13"/>
  <c r="H34" i="13"/>
  <c r="H42" i="13"/>
  <c r="I42" i="13"/>
  <c r="H17" i="13"/>
  <c r="H43" i="13"/>
  <c r="I43" i="13"/>
  <c r="H18" i="13"/>
  <c r="H41" i="13"/>
  <c r="I41" i="13"/>
  <c r="H37" i="13"/>
  <c r="I37" i="13"/>
  <c r="I34" i="13"/>
  <c r="H38" i="13"/>
  <c r="I38" i="13"/>
  <c r="H36" i="13"/>
  <c r="I36" i="13"/>
  <c r="H39" i="13"/>
  <c r="I39" i="13"/>
  <c r="E40" i="13"/>
  <c r="H40" i="13"/>
  <c r="I40" i="13"/>
  <c r="E39" i="13"/>
  <c r="E32" i="13"/>
  <c r="E28" i="13"/>
  <c r="E24" i="13"/>
  <c r="E20" i="13"/>
  <c r="E16" i="13"/>
  <c r="E12" i="13"/>
  <c r="E8" i="13"/>
  <c r="E4" i="13"/>
  <c r="E34" i="13"/>
  <c r="E33" i="13"/>
  <c r="E31" i="13"/>
  <c r="E18" i="13"/>
  <c r="E17" i="13"/>
  <c r="E15" i="13"/>
  <c r="E26" i="13"/>
  <c r="E25" i="13"/>
  <c r="E23" i="13"/>
  <c r="E10" i="13"/>
  <c r="E9" i="13"/>
  <c r="E7" i="13"/>
  <c r="E30" i="13"/>
  <c r="E29" i="13"/>
  <c r="E19" i="13"/>
  <c r="E35" i="13"/>
  <c r="E14" i="13"/>
  <c r="E13" i="13"/>
  <c r="E27" i="13"/>
  <c r="E11" i="13"/>
  <c r="E5" i="13"/>
  <c r="E6" i="13"/>
  <c r="E21" i="13"/>
  <c r="E22" i="13"/>
  <c r="H33" i="13"/>
  <c r="I33" i="13"/>
  <c r="H29" i="13"/>
  <c r="H25" i="13"/>
  <c r="H21" i="13"/>
  <c r="H13" i="13"/>
  <c r="H9" i="13"/>
  <c r="H5" i="13"/>
  <c r="H35" i="13"/>
  <c r="I35" i="13"/>
  <c r="H19" i="13"/>
  <c r="H27" i="13"/>
  <c r="H11" i="13"/>
  <c r="H7" i="13"/>
  <c r="H23" i="13"/>
  <c r="H31" i="13"/>
  <c r="I31" i="13"/>
  <c r="H15" i="13"/>
  <c r="H6" i="13"/>
  <c r="H8" i="13"/>
  <c r="H10" i="13"/>
  <c r="H12" i="13"/>
  <c r="H14" i="13"/>
  <c r="H16" i="13"/>
  <c r="H20" i="13"/>
  <c r="H22" i="13"/>
  <c r="H24" i="13"/>
  <c r="H26" i="13"/>
  <c r="H28" i="13"/>
  <c r="H30" i="13"/>
  <c r="I30" i="13"/>
  <c r="H32" i="13"/>
  <c r="I32" i="13"/>
  <c r="F13" i="42" l="1"/>
  <c r="F32" i="36"/>
  <c r="D89" i="36"/>
  <c r="D112" i="36"/>
  <c r="K77" i="36"/>
  <c r="P77" i="36" s="1"/>
  <c r="M197" i="36"/>
  <c r="K199" i="36"/>
  <c r="P199" i="36" s="1"/>
  <c r="H197" i="36"/>
  <c r="M198" i="36"/>
  <c r="K196" i="36"/>
  <c r="P196" i="36" s="1"/>
  <c r="K200" i="36"/>
  <c r="P200" i="36" s="1"/>
  <c r="M199" i="36"/>
  <c r="K197" i="36"/>
  <c r="P197" i="36" s="1"/>
  <c r="M196" i="36"/>
  <c r="M200" i="36"/>
  <c r="K198" i="36"/>
  <c r="P198" i="36" s="1"/>
  <c r="H196" i="36"/>
  <c r="H198" i="36"/>
  <c r="H200" i="36"/>
  <c r="H199" i="36"/>
  <c r="M191" i="36"/>
  <c r="M195" i="36"/>
  <c r="K194" i="36"/>
  <c r="P194" i="36" s="1"/>
  <c r="M192" i="36"/>
  <c r="K191" i="36"/>
  <c r="P191" i="36" s="1"/>
  <c r="K195" i="36"/>
  <c r="P195" i="36" s="1"/>
  <c r="H193" i="36"/>
  <c r="M193" i="36"/>
  <c r="K192" i="36"/>
  <c r="P192" i="36" s="1"/>
  <c r="M194" i="36"/>
  <c r="K193" i="36"/>
  <c r="P193" i="36" s="1"/>
  <c r="H191" i="36"/>
  <c r="H192" i="36"/>
  <c r="H194" i="36"/>
  <c r="H195" i="36"/>
  <c r="M187" i="36"/>
  <c r="K187" i="36"/>
  <c r="P187" i="36" s="1"/>
  <c r="H189" i="36"/>
  <c r="M188" i="36"/>
  <c r="K188" i="36"/>
  <c r="P188" i="36" s="1"/>
  <c r="M189" i="36"/>
  <c r="K189" i="36"/>
  <c r="P189" i="36" s="1"/>
  <c r="H187" i="36"/>
  <c r="M190" i="36"/>
  <c r="K190" i="36"/>
  <c r="P190" i="36" s="1"/>
  <c r="H188" i="36"/>
  <c r="M183" i="36"/>
  <c r="K185" i="36"/>
  <c r="P185" i="36" s="1"/>
  <c r="M184" i="36"/>
  <c r="K182" i="36"/>
  <c r="P182" i="36" s="1"/>
  <c r="K186" i="36"/>
  <c r="P186" i="36" s="1"/>
  <c r="H190" i="36"/>
  <c r="M185" i="36"/>
  <c r="K183" i="36"/>
  <c r="P183" i="36" s="1"/>
  <c r="M182" i="36"/>
  <c r="M186" i="36"/>
  <c r="K184" i="36"/>
  <c r="P184" i="36" s="1"/>
  <c r="H182" i="36"/>
  <c r="M177" i="36"/>
  <c r="M181" i="36"/>
  <c r="K179" i="36"/>
  <c r="P179" i="36" s="1"/>
  <c r="H184" i="36"/>
  <c r="M178" i="36"/>
  <c r="K180" i="36"/>
  <c r="P180" i="36" s="1"/>
  <c r="H185" i="36"/>
  <c r="M179" i="36"/>
  <c r="K177" i="36"/>
  <c r="P177" i="36" s="1"/>
  <c r="K181" i="36"/>
  <c r="P181" i="36" s="1"/>
  <c r="H178" i="36"/>
  <c r="H183" i="36"/>
  <c r="H186" i="36"/>
  <c r="M180" i="36"/>
  <c r="K178" i="36"/>
  <c r="P178" i="36" s="1"/>
  <c r="H179" i="36"/>
  <c r="H177" i="36"/>
  <c r="H180" i="36"/>
  <c r="H181" i="36"/>
  <c r="M174" i="36"/>
  <c r="K172" i="36"/>
  <c r="P172" i="36" s="1"/>
  <c r="K176" i="36"/>
  <c r="P176" i="36" s="1"/>
  <c r="M175" i="36"/>
  <c r="K173" i="36"/>
  <c r="P173" i="36" s="1"/>
  <c r="M172" i="36"/>
  <c r="M176" i="36"/>
  <c r="K174" i="36"/>
  <c r="P174" i="36" s="1"/>
  <c r="H172" i="36"/>
  <c r="M173" i="36"/>
  <c r="K175" i="36"/>
  <c r="P175" i="36" s="1"/>
  <c r="H173" i="36"/>
  <c r="H176" i="36"/>
  <c r="H175" i="36"/>
  <c r="M167" i="36"/>
  <c r="M171" i="36"/>
  <c r="K169" i="36"/>
  <c r="P169" i="36" s="1"/>
  <c r="H174" i="36"/>
  <c r="M168" i="36"/>
  <c r="K170" i="36"/>
  <c r="P170" i="36" s="1"/>
  <c r="H168" i="36"/>
  <c r="M169" i="36"/>
  <c r="K167" i="36"/>
  <c r="P167" i="36" s="1"/>
  <c r="K171" i="36"/>
  <c r="P171" i="36" s="1"/>
  <c r="M170" i="36"/>
  <c r="K168" i="36"/>
  <c r="P168" i="36" s="1"/>
  <c r="H167" i="36"/>
  <c r="H171" i="36"/>
  <c r="H169" i="36"/>
  <c r="H170" i="36"/>
  <c r="M164" i="36"/>
  <c r="K162" i="36"/>
  <c r="P162" i="36" s="1"/>
  <c r="K166" i="36"/>
  <c r="P166" i="36" s="1"/>
  <c r="M165" i="36"/>
  <c r="K163" i="36"/>
  <c r="P163" i="36" s="1"/>
  <c r="M162" i="36"/>
  <c r="M166" i="36"/>
  <c r="K164" i="36"/>
  <c r="P164" i="36" s="1"/>
  <c r="H162" i="36"/>
  <c r="M163" i="36"/>
  <c r="K165" i="36"/>
  <c r="P165" i="36" s="1"/>
  <c r="H163" i="36"/>
  <c r="H165" i="36"/>
  <c r="H166" i="36"/>
  <c r="H164" i="36"/>
  <c r="M160" i="36"/>
  <c r="K160" i="36"/>
  <c r="P160" i="36" s="1"/>
  <c r="K161" i="36"/>
  <c r="P161" i="36" s="1"/>
  <c r="M161" i="36"/>
  <c r="H160" i="36"/>
  <c r="H161" i="36"/>
  <c r="D45" i="36"/>
  <c r="D91" i="36"/>
  <c r="D105" i="36"/>
  <c r="D115" i="36"/>
  <c r="P10" i="36"/>
  <c r="F46" i="36"/>
  <c r="F47" i="36" s="1"/>
  <c r="F48" i="36" s="1"/>
  <c r="F49" i="36" s="1"/>
  <c r="F50" i="36" s="1"/>
  <c r="F51" i="36" s="1"/>
  <c r="F52" i="36" s="1"/>
  <c r="F53" i="36" s="1"/>
  <c r="F54" i="36" s="1"/>
  <c r="F55" i="36" s="1"/>
  <c r="F56" i="36" s="1"/>
  <c r="F57" i="36" s="1"/>
  <c r="F58" i="36" s="1"/>
  <c r="H44" i="36"/>
  <c r="F90" i="36"/>
  <c r="F95" i="36"/>
  <c r="F96" i="36" s="1"/>
  <c r="D97" i="36"/>
  <c r="D104" i="36"/>
  <c r="F106" i="36"/>
  <c r="F107" i="36" s="1"/>
  <c r="F116" i="36"/>
  <c r="F117" i="36" s="1"/>
  <c r="F118" i="36" s="1"/>
  <c r="F119" i="36" s="1"/>
  <c r="F120" i="36" s="1"/>
  <c r="F121" i="36" s="1"/>
  <c r="F122" i="36" s="1"/>
  <c r="F123" i="36" s="1"/>
  <c r="H11" i="35"/>
  <c r="H15" i="35"/>
  <c r="H19" i="35"/>
  <c r="H23" i="35"/>
  <c r="H12" i="35"/>
  <c r="K19" i="35"/>
  <c r="F175" i="35"/>
  <c r="P24" i="35"/>
  <c r="K24" i="35"/>
  <c r="M21" i="35"/>
  <c r="K25" i="35"/>
  <c r="P25" i="35" s="1"/>
  <c r="H13" i="35"/>
  <c r="K15" i="35"/>
  <c r="P15" i="35" s="1"/>
  <c r="K13" i="35"/>
  <c r="M15" i="35"/>
  <c r="H22" i="35"/>
  <c r="F6" i="35"/>
  <c r="M23" i="35"/>
  <c r="M14" i="35"/>
  <c r="K8" i="35"/>
  <c r="K11" i="35"/>
  <c r="P11" i="35" s="1"/>
  <c r="M22" i="35"/>
  <c r="H10" i="35"/>
  <c r="K20" i="35"/>
  <c r="P20" i="35" s="1"/>
  <c r="K16" i="35"/>
  <c r="P16" i="35" s="1"/>
  <c r="K23" i="35"/>
  <c r="P23" i="35" s="1"/>
  <c r="M12" i="35"/>
  <c r="M18" i="35"/>
  <c r="H16" i="35"/>
  <c r="H20" i="35"/>
  <c r="H9" i="35"/>
  <c r="F166" i="35"/>
  <c r="F167" i="35" s="1"/>
  <c r="F168" i="35" s="1"/>
  <c r="F169" i="35" s="1"/>
  <c r="F170" i="35" s="1"/>
  <c r="F171" i="35" s="1"/>
  <c r="F172" i="35" s="1"/>
  <c r="F173" i="35" s="1"/>
  <c r="F22" i="35"/>
  <c r="F23" i="35" s="1"/>
  <c r="F14" i="35"/>
  <c r="F15" i="35" s="1"/>
  <c r="F16" i="35" s="1"/>
  <c r="F17" i="35" s="1"/>
  <c r="F18" i="35" s="1"/>
  <c r="F19" i="35" s="1"/>
  <c r="F20" i="35" s="1"/>
  <c r="M25" i="35"/>
  <c r="K17" i="35"/>
  <c r="P17" i="35" s="1"/>
  <c r="K12" i="35"/>
  <c r="P12" i="35" s="1"/>
  <c r="M7" i="35"/>
  <c r="M24" i="35"/>
  <c r="K9" i="35"/>
  <c r="P9" i="35" s="1"/>
  <c r="H8" i="35"/>
  <c r="M19" i="35"/>
  <c r="K14" i="35"/>
  <c r="P14" i="35" s="1"/>
  <c r="M20" i="35"/>
  <c r="H21" i="35"/>
  <c r="H18" i="35"/>
  <c r="H7" i="35"/>
  <c r="F10" i="35"/>
  <c r="F11" i="35" s="1"/>
  <c r="M16" i="35"/>
  <c r="M11" i="35"/>
  <c r="M17" i="35"/>
  <c r="K7" i="35"/>
  <c r="M13" i="35"/>
  <c r="K22" i="35"/>
  <c r="K18" i="35"/>
  <c r="M10" i="35"/>
  <c r="H17" i="35"/>
  <c r="K21" i="35"/>
  <c r="P21" i="35" s="1"/>
  <c r="F193" i="35"/>
  <c r="H29" i="35"/>
  <c r="D118" i="35"/>
  <c r="P10" i="35"/>
  <c r="P18" i="35"/>
  <c r="H25" i="35"/>
  <c r="H28" i="35"/>
  <c r="F137" i="35"/>
  <c r="D147" i="35"/>
  <c r="M32" i="35"/>
  <c r="M241" i="35"/>
  <c r="K239" i="35"/>
  <c r="P239" i="35" s="1"/>
  <c r="M238" i="35"/>
  <c r="M242" i="35"/>
  <c r="K240" i="35"/>
  <c r="P240" i="35" s="1"/>
  <c r="H238" i="35"/>
  <c r="M240" i="35"/>
  <c r="K238" i="35"/>
  <c r="P238" i="35" s="1"/>
  <c r="H240" i="35"/>
  <c r="M239" i="35"/>
  <c r="K241" i="35"/>
  <c r="P241" i="35" s="1"/>
  <c r="H239" i="35"/>
  <c r="K242" i="35"/>
  <c r="P242" i="35" s="1"/>
  <c r="H242" i="35"/>
  <c r="H241" i="35"/>
  <c r="M233" i="35"/>
  <c r="M237" i="35"/>
  <c r="K235" i="35"/>
  <c r="P235" i="35" s="1"/>
  <c r="M236" i="35"/>
  <c r="M234" i="35"/>
  <c r="K236" i="35"/>
  <c r="P236" i="35" s="1"/>
  <c r="H234" i="35"/>
  <c r="M235" i="35"/>
  <c r="K233" i="35"/>
  <c r="P233" i="35" s="1"/>
  <c r="K237" i="35"/>
  <c r="P237" i="35" s="1"/>
  <c r="K234" i="35"/>
  <c r="P234" i="35" s="1"/>
  <c r="H236" i="35"/>
  <c r="H237" i="35"/>
  <c r="H233" i="35"/>
  <c r="H235" i="35"/>
  <c r="M231" i="35"/>
  <c r="K231" i="35"/>
  <c r="P231" i="35" s="1"/>
  <c r="M232" i="35"/>
  <c r="K232" i="35"/>
  <c r="P232" i="35" s="1"/>
  <c r="M230" i="35"/>
  <c r="M229" i="35"/>
  <c r="K229" i="35"/>
  <c r="P229" i="35" s="1"/>
  <c r="H232" i="35"/>
  <c r="K230" i="35"/>
  <c r="P230" i="35" s="1"/>
  <c r="H229" i="35"/>
  <c r="H230" i="35"/>
  <c r="M225" i="35"/>
  <c r="K227" i="35"/>
  <c r="P227" i="35" s="1"/>
  <c r="H231" i="35"/>
  <c r="M226" i="35"/>
  <c r="K224" i="35"/>
  <c r="P224" i="35" s="1"/>
  <c r="K228" i="35"/>
  <c r="P228" i="35" s="1"/>
  <c r="M228" i="35"/>
  <c r="K226" i="35"/>
  <c r="P226" i="35" s="1"/>
  <c r="M227" i="35"/>
  <c r="K225" i="35"/>
  <c r="P225" i="35" s="1"/>
  <c r="M224" i="35"/>
  <c r="H224" i="35"/>
  <c r="H225" i="35"/>
  <c r="H226" i="35"/>
  <c r="H228" i="35"/>
  <c r="H227" i="35"/>
  <c r="M220" i="35"/>
  <c r="K219" i="35"/>
  <c r="P219" i="35" s="1"/>
  <c r="K223" i="35"/>
  <c r="P223" i="35" s="1"/>
  <c r="H220" i="35"/>
  <c r="M221" i="35"/>
  <c r="K220" i="35"/>
  <c r="P220" i="35" s="1"/>
  <c r="M223" i="35"/>
  <c r="M222" i="35"/>
  <c r="K221" i="35"/>
  <c r="P221" i="35" s="1"/>
  <c r="M219" i="35"/>
  <c r="K222" i="35"/>
  <c r="P222" i="35" s="1"/>
  <c r="H219" i="35"/>
  <c r="H221" i="35"/>
  <c r="H222" i="35"/>
  <c r="H223" i="35"/>
  <c r="M215" i="35"/>
  <c r="K217" i="35"/>
  <c r="P217" i="35" s="1"/>
  <c r="M214" i="35"/>
  <c r="M216" i="35"/>
  <c r="K214" i="35"/>
  <c r="P214" i="35" s="1"/>
  <c r="K218" i="35"/>
  <c r="P218" i="35" s="1"/>
  <c r="H216" i="35"/>
  <c r="K216" i="35"/>
  <c r="P216" i="35" s="1"/>
  <c r="M217" i="35"/>
  <c r="K215" i="35"/>
  <c r="P215" i="35" s="1"/>
  <c r="M218" i="35"/>
  <c r="H214" i="35"/>
  <c r="H217" i="35"/>
  <c r="M210" i="35"/>
  <c r="K212" i="35"/>
  <c r="P212" i="35" s="1"/>
  <c r="M209" i="35"/>
  <c r="H215" i="35"/>
  <c r="M211" i="35"/>
  <c r="K209" i="35"/>
  <c r="P209" i="35" s="1"/>
  <c r="K213" i="35"/>
  <c r="P213" i="35" s="1"/>
  <c r="H211" i="35"/>
  <c r="M213" i="35"/>
  <c r="H209" i="35"/>
  <c r="H218" i="35"/>
  <c r="M212" i="35"/>
  <c r="K210" i="35"/>
  <c r="P210" i="35" s="1"/>
  <c r="K211" i="35"/>
  <c r="P211" i="35" s="1"/>
  <c r="H210" i="35"/>
  <c r="H212" i="35"/>
  <c r="H213" i="35"/>
  <c r="M204" i="35"/>
  <c r="M208" i="35"/>
  <c r="K206" i="35"/>
  <c r="P206" i="35" s="1"/>
  <c r="M207" i="35"/>
  <c r="M205" i="35"/>
  <c r="K207" i="35"/>
  <c r="P207" i="35" s="1"/>
  <c r="K205" i="35"/>
  <c r="P205" i="35" s="1"/>
  <c r="M206" i="35"/>
  <c r="K204" i="35"/>
  <c r="P204" i="35" s="1"/>
  <c r="K208" i="35"/>
  <c r="P208" i="35" s="1"/>
  <c r="H206" i="35"/>
  <c r="H204" i="35"/>
  <c r="H207" i="35"/>
  <c r="H205" i="35"/>
  <c r="H208" i="35"/>
  <c r="M203" i="35"/>
  <c r="K203" i="35"/>
  <c r="P203" i="35" s="1"/>
  <c r="H203" i="35"/>
  <c r="M202" i="35"/>
  <c r="K202" i="35"/>
  <c r="P202" i="35" s="1"/>
  <c r="H24" i="35"/>
  <c r="F138" i="35"/>
  <c r="H30" i="35"/>
  <c r="H34" i="35"/>
  <c r="H202" i="35"/>
  <c r="P22" i="35"/>
  <c r="P19" i="35"/>
  <c r="P13" i="35"/>
  <c r="F196" i="25"/>
  <c r="F197" i="25" s="1"/>
  <c r="F198" i="25" s="1"/>
  <c r="F199" i="25" s="1"/>
  <c r="F200" i="25" s="1"/>
  <c r="F201" i="25" s="1"/>
  <c r="F202" i="25" s="1"/>
  <c r="F203" i="25" s="1"/>
  <c r="F204" i="25" s="1"/>
  <c r="F205" i="25" s="1"/>
  <c r="F206" i="25" s="1"/>
  <c r="F207" i="25" s="1"/>
  <c r="F208" i="25" s="1"/>
  <c r="F209" i="25" s="1"/>
  <c r="F210" i="25" s="1"/>
  <c r="F211" i="25" s="1"/>
  <c r="F212" i="25" s="1"/>
  <c r="F213" i="25" s="1"/>
  <c r="F214" i="25" s="1"/>
  <c r="F215" i="25" s="1"/>
  <c r="F216" i="25" s="1"/>
  <c r="F217" i="25" s="1"/>
  <c r="F218" i="25" s="1"/>
  <c r="F219" i="25" s="1"/>
  <c r="H78" i="25"/>
  <c r="H118" i="25"/>
  <c r="H127" i="25"/>
  <c r="H138" i="25"/>
  <c r="H172" i="25"/>
  <c r="H120" i="25"/>
  <c r="K12" i="25"/>
  <c r="P12" i="25" s="1"/>
  <c r="K68" i="25"/>
  <c r="P68" i="25" s="1"/>
  <c r="H73" i="25"/>
  <c r="M56" i="25"/>
  <c r="H185" i="25"/>
  <c r="K6" i="25"/>
  <c r="F65" i="25"/>
  <c r="F66" i="25" s="1"/>
  <c r="F67" i="25" s="1"/>
  <c r="H19" i="25"/>
  <c r="H100" i="25"/>
  <c r="M46" i="25"/>
  <c r="H86" i="25"/>
  <c r="H70" i="25"/>
  <c r="H126" i="25"/>
  <c r="H195" i="25"/>
  <c r="M112" i="25"/>
  <c r="M50" i="25"/>
  <c r="M86" i="25"/>
  <c r="H90" i="25"/>
  <c r="H108" i="25"/>
  <c r="H179" i="25"/>
  <c r="H105" i="25"/>
  <c r="M37" i="25"/>
  <c r="K16" i="25"/>
  <c r="P16" i="25" s="1"/>
  <c r="K33" i="25"/>
  <c r="P33" i="25" s="1"/>
  <c r="M96" i="25"/>
  <c r="F72" i="25"/>
  <c r="F73" i="25" s="1"/>
  <c r="F74" i="25" s="1"/>
  <c r="H211" i="25"/>
  <c r="H208" i="25"/>
  <c r="F496" i="25"/>
  <c r="F273" i="25"/>
  <c r="M212" i="25"/>
  <c r="H91" i="25"/>
  <c r="H213" i="25"/>
  <c r="H215" i="25"/>
  <c r="H197" i="25"/>
  <c r="H200" i="25"/>
  <c r="H157" i="25"/>
  <c r="H170" i="25"/>
  <c r="H227" i="25"/>
  <c r="H177" i="25"/>
  <c r="H112" i="25"/>
  <c r="K100" i="25"/>
  <c r="P100" i="25" s="1"/>
  <c r="D75" i="25"/>
  <c r="H62" i="25"/>
  <c r="M48" i="25"/>
  <c r="M31" i="25"/>
  <c r="K19" i="25"/>
  <c r="P19" i="25" s="1"/>
  <c r="K10" i="25"/>
  <c r="P10" i="25" s="1"/>
  <c r="D86" i="25"/>
  <c r="K27" i="25"/>
  <c r="P27" i="25" s="1"/>
  <c r="M117" i="25"/>
  <c r="M74" i="25"/>
  <c r="H65" i="25"/>
  <c r="M44" i="25"/>
  <c r="M25" i="25"/>
  <c r="M64" i="25"/>
  <c r="K77" i="25"/>
  <c r="P77" i="25" s="1"/>
  <c r="K88" i="25"/>
  <c r="P88" i="25" s="1"/>
  <c r="M116" i="25"/>
  <c r="K58" i="25"/>
  <c r="P58" i="25" s="1"/>
  <c r="M98" i="25"/>
  <c r="K80" i="25"/>
  <c r="P80" i="25" s="1"/>
  <c r="K145" i="25"/>
  <c r="P145" i="25" s="1"/>
  <c r="M166" i="25"/>
  <c r="D82" i="25"/>
  <c r="D64" i="25"/>
  <c r="H80" i="25"/>
  <c r="H199" i="25"/>
  <c r="H140" i="25"/>
  <c r="H135" i="25"/>
  <c r="K98" i="25"/>
  <c r="P98" i="25" s="1"/>
  <c r="K30" i="25"/>
  <c r="P30" i="25" s="1"/>
  <c r="K23" i="25"/>
  <c r="P23" i="25" s="1"/>
  <c r="M42" i="25"/>
  <c r="M124" i="25"/>
  <c r="H88" i="25"/>
  <c r="F288" i="25"/>
  <c r="F289" i="25" s="1"/>
  <c r="F290" i="25" s="1"/>
  <c r="H69" i="25"/>
  <c r="H98" i="25"/>
  <c r="H107" i="25"/>
  <c r="H224" i="25"/>
  <c r="H184" i="25"/>
  <c r="H159" i="25"/>
  <c r="H175" i="25"/>
  <c r="H160" i="25"/>
  <c r="K86" i="25"/>
  <c r="P86" i="25" s="1"/>
  <c r="M41" i="25"/>
  <c r="M13" i="25"/>
  <c r="K8" i="25"/>
  <c r="P8" i="25" s="1"/>
  <c r="K93" i="25"/>
  <c r="P93" i="25" s="1"/>
  <c r="M58" i="25"/>
  <c r="M23" i="25"/>
  <c r="M66" i="25"/>
  <c r="M80" i="25"/>
  <c r="K90" i="25"/>
  <c r="P90" i="25" s="1"/>
  <c r="K102" i="25"/>
  <c r="P102" i="25" s="1"/>
  <c r="H141" i="25"/>
  <c r="K69" i="25"/>
  <c r="P69" i="25" s="1"/>
  <c r="M109" i="25"/>
  <c r="M102" i="25"/>
  <c r="K183" i="25"/>
  <c r="P183" i="25" s="1"/>
  <c r="H21" i="25"/>
  <c r="H59" i="25"/>
  <c r="H68" i="25"/>
  <c r="H210" i="25"/>
  <c r="H178" i="25"/>
  <c r="H150" i="25"/>
  <c r="H132" i="25"/>
  <c r="H146" i="25"/>
  <c r="H130" i="25"/>
  <c r="K152" i="25"/>
  <c r="P152" i="25" s="1"/>
  <c r="K95" i="25"/>
  <c r="P95" i="25" s="1"/>
  <c r="H83" i="25"/>
  <c r="M55" i="25"/>
  <c r="M39" i="25"/>
  <c r="K28" i="25"/>
  <c r="P28" i="25" s="1"/>
  <c r="K17" i="25"/>
  <c r="P17" i="25" s="1"/>
  <c r="M6" i="25"/>
  <c r="M60" i="25"/>
  <c r="M71" i="25"/>
  <c r="K54" i="25"/>
  <c r="P54" i="25" s="1"/>
  <c r="K35" i="25"/>
  <c r="P35" i="25" s="1"/>
  <c r="M14" i="25"/>
  <c r="H82" i="25"/>
  <c r="H93" i="25"/>
  <c r="M105" i="25"/>
  <c r="M196" i="25"/>
  <c r="M82" i="25"/>
  <c r="H148" i="25"/>
  <c r="M206" i="25"/>
  <c r="F299" i="25"/>
  <c r="H206" i="25"/>
  <c r="H201" i="25"/>
  <c r="H190" i="25"/>
  <c r="H219" i="25"/>
  <c r="H217" i="25"/>
  <c r="H161" i="25"/>
  <c r="H152" i="25"/>
  <c r="H181" i="25"/>
  <c r="H154" i="25"/>
  <c r="H139" i="25"/>
  <c r="H193" i="25"/>
  <c r="H134" i="25"/>
  <c r="H176" i="25"/>
  <c r="H116" i="25"/>
  <c r="H110" i="25"/>
  <c r="H102" i="25"/>
  <c r="M97" i="25"/>
  <c r="M85" i="25"/>
  <c r="M76" i="25"/>
  <c r="K61" i="25"/>
  <c r="P61" i="25" s="1"/>
  <c r="K51" i="25"/>
  <c r="P51" i="25" s="1"/>
  <c r="K47" i="25"/>
  <c r="P47" i="25" s="1"/>
  <c r="K38" i="25"/>
  <c r="P38" i="25" s="1"/>
  <c r="M22" i="25"/>
  <c r="M18" i="25"/>
  <c r="M16" i="25"/>
  <c r="M9" i="25"/>
  <c r="M5" i="25"/>
  <c r="K70" i="25"/>
  <c r="P70" i="25" s="1"/>
  <c r="H28" i="25"/>
  <c r="M15" i="25"/>
  <c r="M92" i="25"/>
  <c r="K75" i="25"/>
  <c r="P75" i="25" s="1"/>
  <c r="H72" i="25"/>
  <c r="M67" i="25"/>
  <c r="H56" i="25"/>
  <c r="K52" i="25"/>
  <c r="P52" i="25" s="1"/>
  <c r="K43" i="25"/>
  <c r="P43" i="25" s="1"/>
  <c r="M34" i="25"/>
  <c r="K26" i="25"/>
  <c r="P26" i="25" s="1"/>
  <c r="K15" i="25"/>
  <c r="P15" i="25" s="1"/>
  <c r="H5" i="25"/>
  <c r="H75" i="25"/>
  <c r="K79" i="25"/>
  <c r="P79" i="25" s="1"/>
  <c r="H84" i="25"/>
  <c r="M89" i="25"/>
  <c r="H95" i="25"/>
  <c r="M101" i="25"/>
  <c r="M136" i="25"/>
  <c r="M54" i="25"/>
  <c r="M61" i="25"/>
  <c r="K74" i="25"/>
  <c r="P74" i="25" s="1"/>
  <c r="K94" i="25"/>
  <c r="P94" i="25" s="1"/>
  <c r="K112" i="25"/>
  <c r="P112" i="25" s="1"/>
  <c r="M72" i="25"/>
  <c r="M114" i="25"/>
  <c r="K122" i="25"/>
  <c r="P122" i="25" s="1"/>
  <c r="H162" i="25"/>
  <c r="K139" i="25"/>
  <c r="P139" i="25" s="1"/>
  <c r="K211" i="25"/>
  <c r="P211" i="25" s="1"/>
  <c r="D3" i="25"/>
  <c r="E3" i="25" s="1"/>
  <c r="D85" i="25"/>
  <c r="H87" i="25"/>
  <c r="H8" i="25"/>
  <c r="H81" i="25"/>
  <c r="H55" i="25"/>
  <c r="H222" i="25"/>
  <c r="H186" i="25"/>
  <c r="H188" i="25"/>
  <c r="H173" i="25"/>
  <c r="H156" i="25"/>
  <c r="H166" i="25"/>
  <c r="H142" i="25"/>
  <c r="H164" i="25"/>
  <c r="H119" i="25"/>
  <c r="H128" i="25"/>
  <c r="H117" i="25"/>
  <c r="H153" i="25"/>
  <c r="H106" i="25"/>
  <c r="M99" i="25"/>
  <c r="M94" i="25"/>
  <c r="M62" i="25"/>
  <c r="K49" i="25"/>
  <c r="P49" i="25" s="1"/>
  <c r="K40" i="25"/>
  <c r="P40" i="25" s="1"/>
  <c r="K32" i="25"/>
  <c r="P32" i="25" s="1"/>
  <c r="M29" i="25"/>
  <c r="M20" i="25"/>
  <c r="M4" i="25"/>
  <c r="M11" i="25"/>
  <c r="H7" i="25"/>
  <c r="M207" i="25"/>
  <c r="K56" i="25"/>
  <c r="P56" i="25" s="1"/>
  <c r="K25" i="25"/>
  <c r="P25" i="25" s="1"/>
  <c r="M17" i="25"/>
  <c r="H104" i="25"/>
  <c r="H60" i="25"/>
  <c r="M53" i="25"/>
  <c r="K45" i="25"/>
  <c r="P45" i="25" s="1"/>
  <c r="M36" i="25"/>
  <c r="M27" i="25"/>
  <c r="K24" i="25"/>
  <c r="P24" i="25" s="1"/>
  <c r="M7" i="25"/>
  <c r="K65" i="25"/>
  <c r="P65" i="25" s="1"/>
  <c r="K72" i="25"/>
  <c r="P72" i="25" s="1"/>
  <c r="M78" i="25"/>
  <c r="K81" i="25"/>
  <c r="P81" i="25" s="1"/>
  <c r="M87" i="25"/>
  <c r="M91" i="25"/>
  <c r="M103" i="25"/>
  <c r="K114" i="25"/>
  <c r="P114" i="25" s="1"/>
  <c r="M172" i="25"/>
  <c r="M57" i="25"/>
  <c r="M70" i="25"/>
  <c r="K85" i="25"/>
  <c r="P85" i="25" s="1"/>
  <c r="K106" i="25"/>
  <c r="P106" i="25" s="1"/>
  <c r="H131" i="25"/>
  <c r="K91" i="25"/>
  <c r="P91" i="25" s="1"/>
  <c r="H124" i="25"/>
  <c r="M134" i="25"/>
  <c r="K154" i="25"/>
  <c r="P154" i="25" s="1"/>
  <c r="F101" i="25"/>
  <c r="D105" i="25"/>
  <c r="K13" i="25"/>
  <c r="M127" i="25"/>
  <c r="M65" i="25"/>
  <c r="M88" i="25"/>
  <c r="K105" i="25"/>
  <c r="P105" i="25" s="1"/>
  <c r="M156" i="25"/>
  <c r="K178" i="25"/>
  <c r="P178" i="25" s="1"/>
  <c r="M170" i="25"/>
  <c r="H151" i="25"/>
  <c r="M214" i="25"/>
  <c r="H221" i="25"/>
  <c r="M187" i="25"/>
  <c r="K202" i="25"/>
  <c r="P202" i="25" s="1"/>
  <c r="H226" i="25"/>
  <c r="K50" i="25"/>
  <c r="P50" i="25" s="1"/>
  <c r="K41" i="25"/>
  <c r="P41" i="25" s="1"/>
  <c r="M8" i="25"/>
  <c r="M563" i="25"/>
  <c r="K563" i="25"/>
  <c r="P563" i="25" s="1"/>
  <c r="H563" i="25"/>
  <c r="M560" i="25"/>
  <c r="K559" i="25"/>
  <c r="P559" i="25" s="1"/>
  <c r="H560" i="25"/>
  <c r="H562" i="25"/>
  <c r="M558" i="25"/>
  <c r="M562" i="25"/>
  <c r="K561" i="25"/>
  <c r="P561" i="25" s="1"/>
  <c r="H558" i="25"/>
  <c r="K560" i="25"/>
  <c r="P560" i="25" s="1"/>
  <c r="M559" i="25"/>
  <c r="K558" i="25"/>
  <c r="P558" i="25" s="1"/>
  <c r="K562" i="25"/>
  <c r="P562" i="25" s="1"/>
  <c r="H559" i="25"/>
  <c r="M561" i="25"/>
  <c r="M555" i="25"/>
  <c r="K553" i="25"/>
  <c r="P553" i="25" s="1"/>
  <c r="K557" i="25"/>
  <c r="P557" i="25" s="1"/>
  <c r="H555" i="25"/>
  <c r="M556" i="25"/>
  <c r="H561" i="25"/>
  <c r="M553" i="25"/>
  <c r="M557" i="25"/>
  <c r="K555" i="25"/>
  <c r="P555" i="25" s="1"/>
  <c r="H553" i="25"/>
  <c r="K554" i="25"/>
  <c r="P554" i="25" s="1"/>
  <c r="M554" i="25"/>
  <c r="K556" i="25"/>
  <c r="P556" i="25" s="1"/>
  <c r="H554" i="25"/>
  <c r="H556" i="25"/>
  <c r="H557" i="25"/>
  <c r="M550" i="25"/>
  <c r="K549" i="25"/>
  <c r="P549" i="25" s="1"/>
  <c r="H550" i="25"/>
  <c r="M551" i="25"/>
  <c r="K550" i="25"/>
  <c r="P550" i="25" s="1"/>
  <c r="M548" i="25"/>
  <c r="M552" i="25"/>
  <c r="K551" i="25"/>
  <c r="P551" i="25" s="1"/>
  <c r="H548" i="25"/>
  <c r="M549" i="25"/>
  <c r="K548" i="25"/>
  <c r="P548" i="25" s="1"/>
  <c r="K552" i="25"/>
  <c r="P552" i="25" s="1"/>
  <c r="H549" i="25"/>
  <c r="H551" i="25"/>
  <c r="H552" i="25"/>
  <c r="M544" i="25"/>
  <c r="K546" i="25"/>
  <c r="P546" i="25" s="1"/>
  <c r="H544" i="25"/>
  <c r="M545" i="25"/>
  <c r="K543" i="25"/>
  <c r="P543" i="25" s="1"/>
  <c r="K547" i="25"/>
  <c r="P547" i="25" s="1"/>
  <c r="M546" i="25"/>
  <c r="K544" i="25"/>
  <c r="P544" i="25" s="1"/>
  <c r="M543" i="25"/>
  <c r="M547" i="25"/>
  <c r="K545" i="25"/>
  <c r="P545" i="25" s="1"/>
  <c r="H543" i="25"/>
  <c r="H546" i="25"/>
  <c r="H547" i="25"/>
  <c r="H545" i="25"/>
  <c r="M540" i="25"/>
  <c r="K538" i="25"/>
  <c r="P538" i="25" s="1"/>
  <c r="K542" i="25"/>
  <c r="P542" i="25" s="1"/>
  <c r="H540" i="25"/>
  <c r="M541" i="25"/>
  <c r="K539" i="25"/>
  <c r="P539" i="25" s="1"/>
  <c r="H542" i="25"/>
  <c r="M538" i="25"/>
  <c r="M542" i="25"/>
  <c r="K540" i="25"/>
  <c r="P540" i="25" s="1"/>
  <c r="H538" i="25"/>
  <c r="M539" i="25"/>
  <c r="K541" i="25"/>
  <c r="P541" i="25" s="1"/>
  <c r="H539" i="25"/>
  <c r="H541" i="25"/>
  <c r="H536" i="25"/>
  <c r="H537" i="25"/>
  <c r="F220" i="25"/>
  <c r="F221" i="25" s="1"/>
  <c r="F222" i="25" s="1"/>
  <c r="F223" i="25" s="1"/>
  <c r="F224" i="25" s="1"/>
  <c r="F225" i="25" s="1"/>
  <c r="F226" i="25" s="1"/>
  <c r="F227" i="25" s="1"/>
  <c r="F228" i="25" s="1"/>
  <c r="F229" i="25" s="1"/>
  <c r="F230" i="25" s="1"/>
  <c r="F231" i="25" s="1"/>
  <c r="D283" i="25"/>
  <c r="K117" i="25"/>
  <c r="P117" i="25" s="1"/>
  <c r="H169" i="25"/>
  <c r="M77" i="25"/>
  <c r="K101" i="25"/>
  <c r="P101" i="25" s="1"/>
  <c r="M115" i="25"/>
  <c r="H137" i="25"/>
  <c r="K141" i="25"/>
  <c r="P141" i="25" s="1"/>
  <c r="K148" i="25"/>
  <c r="P148" i="25" s="1"/>
  <c r="H194" i="25"/>
  <c r="M171" i="25"/>
  <c r="K163" i="25"/>
  <c r="P163" i="25" s="1"/>
  <c r="H209" i="25"/>
  <c r="M225" i="25"/>
  <c r="K7" i="25"/>
  <c r="P7" i="25" s="1"/>
  <c r="F30" i="25"/>
  <c r="G7" i="36"/>
  <c r="G10" i="36"/>
  <c r="G4" i="36"/>
  <c r="G9" i="36"/>
  <c r="G8" i="36"/>
  <c r="G6" i="36"/>
  <c r="G12" i="36"/>
  <c r="G11" i="36"/>
  <c r="G5" i="36"/>
  <c r="H10" i="36"/>
  <c r="H20" i="36"/>
  <c r="D18" i="36"/>
  <c r="D26" i="36"/>
  <c r="F26" i="36"/>
  <c r="F27" i="36" s="1"/>
  <c r="F28" i="36" s="1"/>
  <c r="F29" i="36" s="1"/>
  <c r="F30" i="36" s="1"/>
  <c r="F31" i="36" s="1"/>
  <c r="H38" i="36"/>
  <c r="H40" i="36"/>
  <c r="M49" i="36"/>
  <c r="M108" i="36"/>
  <c r="K134" i="36"/>
  <c r="P134" i="36" s="1"/>
  <c r="M13" i="36"/>
  <c r="D9" i="36"/>
  <c r="F13" i="36"/>
  <c r="K11" i="36"/>
  <c r="P11" i="36" s="1"/>
  <c r="H6" i="36"/>
  <c r="H17" i="36"/>
  <c r="H25" i="36"/>
  <c r="H30" i="36"/>
  <c r="K28" i="36"/>
  <c r="P28" i="36" s="1"/>
  <c r="K14" i="36"/>
  <c r="P14" i="36" s="1"/>
  <c r="H31" i="36"/>
  <c r="H34" i="36"/>
  <c r="K32" i="36"/>
  <c r="P32" i="36" s="1"/>
  <c r="H41" i="36"/>
  <c r="H46" i="36"/>
  <c r="K51" i="36"/>
  <c r="H56" i="36"/>
  <c r="H52" i="36"/>
  <c r="M52" i="36"/>
  <c r="D61" i="36"/>
  <c r="D57" i="36"/>
  <c r="M60" i="36"/>
  <c r="H109" i="36"/>
  <c r="K26" i="36"/>
  <c r="P26" i="36" s="1"/>
  <c r="H28" i="36"/>
  <c r="K36" i="36"/>
  <c r="P36" i="36" s="1"/>
  <c r="M38" i="36"/>
  <c r="H43" i="36"/>
  <c r="H53" i="36"/>
  <c r="M8" i="36"/>
  <c r="D5" i="36"/>
  <c r="M5" i="36"/>
  <c r="H5" i="36"/>
  <c r="K13" i="36"/>
  <c r="P13" i="36" s="1"/>
  <c r="K6" i="36"/>
  <c r="P6" i="36" s="1"/>
  <c r="K7" i="36"/>
  <c r="P7" i="36" s="1"/>
  <c r="H12" i="36"/>
  <c r="K24" i="36"/>
  <c r="P24" i="36" s="1"/>
  <c r="M23" i="36"/>
  <c r="H16" i="36"/>
  <c r="H21" i="36"/>
  <c r="H26" i="36"/>
  <c r="H22" i="36"/>
  <c r="D29" i="36"/>
  <c r="H33" i="36"/>
  <c r="D41" i="36"/>
  <c r="D37" i="36"/>
  <c r="K40" i="36"/>
  <c r="P40" i="36" s="1"/>
  <c r="H45" i="36"/>
  <c r="K45" i="36"/>
  <c r="H49" i="36"/>
  <c r="K47" i="36"/>
  <c r="P47" i="36" s="1"/>
  <c r="K54" i="36"/>
  <c r="M64" i="36"/>
  <c r="D69" i="36"/>
  <c r="H69" i="36"/>
  <c r="K29" i="36"/>
  <c r="P29" i="36" s="1"/>
  <c r="D27" i="36"/>
  <c r="M43" i="36"/>
  <c r="H54" i="36"/>
  <c r="M56" i="36"/>
  <c r="D124" i="36"/>
  <c r="M7" i="36"/>
  <c r="M6" i="36"/>
  <c r="M10" i="36"/>
  <c r="D11" i="36"/>
  <c r="M11" i="36"/>
  <c r="K12" i="36"/>
  <c r="P12" i="36" s="1"/>
  <c r="K157" i="36"/>
  <c r="H158" i="36"/>
  <c r="M155" i="36"/>
  <c r="K153" i="36"/>
  <c r="P153" i="36" s="1"/>
  <c r="H156" i="36"/>
  <c r="H152" i="36"/>
  <c r="M150" i="36"/>
  <c r="K148" i="36"/>
  <c r="P148" i="36" s="1"/>
  <c r="H148" i="36"/>
  <c r="M143" i="36"/>
  <c r="K145" i="36"/>
  <c r="P145" i="36" s="1"/>
  <c r="H142" i="36"/>
  <c r="H144" i="36"/>
  <c r="M138" i="36"/>
  <c r="K140" i="36"/>
  <c r="P140" i="36" s="1"/>
  <c r="M135" i="36"/>
  <c r="K133" i="36"/>
  <c r="P133" i="36" s="1"/>
  <c r="M127" i="36"/>
  <c r="M131" i="36"/>
  <c r="K129" i="36"/>
  <c r="P129" i="36" s="1"/>
  <c r="M157" i="36"/>
  <c r="K158" i="36"/>
  <c r="P158" i="36" s="1"/>
  <c r="M152" i="36"/>
  <c r="M156" i="36"/>
  <c r="K154" i="36"/>
  <c r="H153" i="36"/>
  <c r="M147" i="36"/>
  <c r="M151" i="36"/>
  <c r="K149" i="36"/>
  <c r="P149" i="36" s="1"/>
  <c r="H149" i="36"/>
  <c r="M158" i="36"/>
  <c r="K159" i="36"/>
  <c r="P159" i="36" s="1"/>
  <c r="H159" i="36"/>
  <c r="M153" i="36"/>
  <c r="K155" i="36"/>
  <c r="P155" i="36" s="1"/>
  <c r="H154" i="36"/>
  <c r="M148" i="36"/>
  <c r="K150" i="36"/>
  <c r="P150" i="36" s="1"/>
  <c r="M145" i="36"/>
  <c r="K143" i="36"/>
  <c r="P143" i="36" s="1"/>
  <c r="M140" i="36"/>
  <c r="K138" i="36"/>
  <c r="P138" i="36" s="1"/>
  <c r="H141" i="36"/>
  <c r="M133" i="36"/>
  <c r="K135" i="36"/>
  <c r="H134" i="36"/>
  <c r="M129" i="36"/>
  <c r="K127" i="36"/>
  <c r="P127" i="36" s="1"/>
  <c r="K131" i="36"/>
  <c r="K156" i="36"/>
  <c r="P156" i="36" s="1"/>
  <c r="M149" i="36"/>
  <c r="M146" i="36"/>
  <c r="K146" i="36"/>
  <c r="M141" i="36"/>
  <c r="K141" i="36"/>
  <c r="P141" i="36" s="1"/>
  <c r="H139" i="36"/>
  <c r="H137" i="36"/>
  <c r="M136" i="36"/>
  <c r="K136" i="36"/>
  <c r="P136" i="36" s="1"/>
  <c r="H136" i="36"/>
  <c r="H129" i="36"/>
  <c r="M122" i="36"/>
  <c r="M126" i="36"/>
  <c r="K124" i="36"/>
  <c r="P124" i="36" s="1"/>
  <c r="H126" i="36"/>
  <c r="M118" i="36"/>
  <c r="K118" i="36"/>
  <c r="P118" i="36" s="1"/>
  <c r="H118" i="36"/>
  <c r="M113" i="36"/>
  <c r="M117" i="36"/>
  <c r="K115" i="36"/>
  <c r="P115" i="36" s="1"/>
  <c r="M154" i="36"/>
  <c r="H147" i="36"/>
  <c r="K128" i="36"/>
  <c r="P128" i="36" s="1"/>
  <c r="M123" i="36"/>
  <c r="K125" i="36"/>
  <c r="P125" i="36" s="1"/>
  <c r="M119" i="36"/>
  <c r="K119" i="36"/>
  <c r="P119" i="36" s="1"/>
  <c r="M114" i="36"/>
  <c r="K116" i="36"/>
  <c r="H115" i="36"/>
  <c r="M159" i="36"/>
  <c r="K152" i="36"/>
  <c r="P152" i="36" s="1"/>
  <c r="H151" i="36"/>
  <c r="M139" i="36"/>
  <c r="H140" i="36"/>
  <c r="H128" i="36"/>
  <c r="H131" i="36"/>
  <c r="M124" i="36"/>
  <c r="K123" i="36"/>
  <c r="P123" i="36" s="1"/>
  <c r="H123" i="36"/>
  <c r="M121" i="36"/>
  <c r="H120" i="36"/>
  <c r="M115" i="36"/>
  <c r="K114" i="36"/>
  <c r="P114" i="36" s="1"/>
  <c r="M109" i="36"/>
  <c r="K111" i="36"/>
  <c r="M106" i="36"/>
  <c r="K104" i="36"/>
  <c r="P104" i="36" s="1"/>
  <c r="H104" i="36"/>
  <c r="M99" i="36"/>
  <c r="K101" i="36"/>
  <c r="P101" i="36" s="1"/>
  <c r="K147" i="36"/>
  <c r="P147" i="36" s="1"/>
  <c r="K142" i="36"/>
  <c r="P142" i="36" s="1"/>
  <c r="K132" i="36"/>
  <c r="K130" i="36"/>
  <c r="M125" i="36"/>
  <c r="K126" i="36"/>
  <c r="P126" i="36" s="1"/>
  <c r="K120" i="36"/>
  <c r="P120" i="36" s="1"/>
  <c r="M116" i="36"/>
  <c r="K117" i="36"/>
  <c r="P117" i="36" s="1"/>
  <c r="H114" i="36"/>
  <c r="M110" i="36"/>
  <c r="K108" i="36"/>
  <c r="P108" i="36" s="1"/>
  <c r="K112" i="36"/>
  <c r="P112" i="36" s="1"/>
  <c r="M103" i="36"/>
  <c r="M107" i="36"/>
  <c r="K105" i="36"/>
  <c r="P105" i="36" s="1"/>
  <c r="M100" i="36"/>
  <c r="K98" i="36"/>
  <c r="P98" i="36" s="1"/>
  <c r="K102" i="36"/>
  <c r="K144" i="36"/>
  <c r="K137" i="36"/>
  <c r="P137" i="36" s="1"/>
  <c r="M132" i="36"/>
  <c r="H130" i="36"/>
  <c r="H125" i="36"/>
  <c r="M120" i="36"/>
  <c r="H117" i="36"/>
  <c r="M111" i="36"/>
  <c r="K110" i="36"/>
  <c r="P110" i="36" s="1"/>
  <c r="H110" i="36"/>
  <c r="M98" i="36"/>
  <c r="K99" i="36"/>
  <c r="M95" i="36"/>
  <c r="K92" i="36"/>
  <c r="P92" i="36" s="1"/>
  <c r="H91" i="36"/>
  <c r="K95" i="36"/>
  <c r="P95" i="36" s="1"/>
  <c r="K94" i="36"/>
  <c r="P94" i="36" s="1"/>
  <c r="H82" i="36"/>
  <c r="K86" i="36"/>
  <c r="P86" i="36" s="1"/>
  <c r="H87" i="36"/>
  <c r="K88" i="36"/>
  <c r="P88" i="36" s="1"/>
  <c r="M85" i="36"/>
  <c r="H77" i="36"/>
  <c r="M78" i="36"/>
  <c r="H79" i="36"/>
  <c r="M73" i="36"/>
  <c r="K72" i="36"/>
  <c r="P72" i="36" s="1"/>
  <c r="K76" i="36"/>
  <c r="P76" i="36" s="1"/>
  <c r="H73" i="36"/>
  <c r="M69" i="36"/>
  <c r="K67" i="36"/>
  <c r="P67" i="36" s="1"/>
  <c r="K71" i="36"/>
  <c r="P71" i="36" s="1"/>
  <c r="M65" i="36"/>
  <c r="K63" i="36"/>
  <c r="P63" i="36" s="1"/>
  <c r="M57" i="36"/>
  <c r="M61" i="36"/>
  <c r="K59" i="36"/>
  <c r="P59" i="36" s="1"/>
  <c r="H59" i="36"/>
  <c r="M142" i="36"/>
  <c r="K139" i="36"/>
  <c r="M134" i="36"/>
  <c r="M128" i="36"/>
  <c r="K121" i="36"/>
  <c r="P121" i="36" s="1"/>
  <c r="M112" i="36"/>
  <c r="H111" i="36"/>
  <c r="K103" i="36"/>
  <c r="P103" i="36" s="1"/>
  <c r="H103" i="36"/>
  <c r="H107" i="36"/>
  <c r="M101" i="36"/>
  <c r="K100" i="36"/>
  <c r="P100" i="36" s="1"/>
  <c r="M96" i="36"/>
  <c r="K96" i="36"/>
  <c r="P96" i="36" s="1"/>
  <c r="M91" i="36"/>
  <c r="K93" i="36"/>
  <c r="P93" i="36" s="1"/>
  <c r="M82" i="36"/>
  <c r="M83" i="36"/>
  <c r="H85" i="36"/>
  <c r="M87" i="36"/>
  <c r="K84" i="36"/>
  <c r="P84" i="36" s="1"/>
  <c r="M81" i="36"/>
  <c r="K85" i="36"/>
  <c r="P85" i="36" s="1"/>
  <c r="K79" i="36"/>
  <c r="P79" i="36" s="1"/>
  <c r="M80" i="36"/>
  <c r="M74" i="36"/>
  <c r="K73" i="36"/>
  <c r="P73" i="36" s="1"/>
  <c r="M70" i="36"/>
  <c r="K68" i="36"/>
  <c r="P68" i="36" s="1"/>
  <c r="H70" i="36"/>
  <c r="M62" i="36"/>
  <c r="M66" i="36"/>
  <c r="K64" i="36"/>
  <c r="M58" i="36"/>
  <c r="K60" i="36"/>
  <c r="P60" i="36" s="1"/>
  <c r="K151" i="36"/>
  <c r="P151" i="36" s="1"/>
  <c r="M144" i="36"/>
  <c r="M137" i="36"/>
  <c r="M130" i="36"/>
  <c r="H119" i="36"/>
  <c r="K113" i="36"/>
  <c r="M104" i="36"/>
  <c r="K106" i="36"/>
  <c r="P106" i="36" s="1"/>
  <c r="M102" i="36"/>
  <c r="H101" i="36"/>
  <c r="H100" i="36"/>
  <c r="M97" i="36"/>
  <c r="K97" i="36"/>
  <c r="P97" i="36" s="1"/>
  <c r="M92" i="36"/>
  <c r="M94" i="36"/>
  <c r="K81" i="36"/>
  <c r="P81" i="36" s="1"/>
  <c r="M84" i="36"/>
  <c r="K90" i="36"/>
  <c r="P90" i="36" s="1"/>
  <c r="M89" i="36"/>
  <c r="M86" i="36"/>
  <c r="H89" i="36"/>
  <c r="H88" i="36"/>
  <c r="K83" i="36"/>
  <c r="P83" i="36" s="1"/>
  <c r="K82" i="36"/>
  <c r="P82" i="36" s="1"/>
  <c r="M77" i="36"/>
  <c r="M79" i="36"/>
  <c r="M75" i="36"/>
  <c r="K74" i="36"/>
  <c r="M67" i="36"/>
  <c r="M71" i="36"/>
  <c r="K69" i="36"/>
  <c r="H71" i="36"/>
  <c r="M63" i="36"/>
  <c r="K65" i="36"/>
  <c r="P65" i="36" s="1"/>
  <c r="H62" i="36"/>
  <c r="M59" i="36"/>
  <c r="K57" i="36"/>
  <c r="P57" i="36" s="1"/>
  <c r="K61" i="36"/>
  <c r="M105" i="36"/>
  <c r="K91" i="36"/>
  <c r="P91" i="36" s="1"/>
  <c r="M88" i="36"/>
  <c r="K89" i="36"/>
  <c r="P89" i="36" s="1"/>
  <c r="H83" i="36"/>
  <c r="K78" i="36"/>
  <c r="P78" i="36" s="1"/>
  <c r="K70" i="36"/>
  <c r="P70" i="36" s="1"/>
  <c r="H58" i="36"/>
  <c r="M53" i="36"/>
  <c r="K55" i="36"/>
  <c r="P55" i="36" s="1"/>
  <c r="M50" i="36"/>
  <c r="K48" i="36"/>
  <c r="P48" i="36" s="1"/>
  <c r="H47" i="36"/>
  <c r="M44" i="36"/>
  <c r="K42" i="36"/>
  <c r="P42" i="36" s="1"/>
  <c r="K46" i="36"/>
  <c r="P46" i="36" s="1"/>
  <c r="M39" i="36"/>
  <c r="K37" i="36"/>
  <c r="P37" i="36" s="1"/>
  <c r="K41" i="36"/>
  <c r="P41" i="36" s="1"/>
  <c r="M35" i="36"/>
  <c r="K33" i="36"/>
  <c r="P33" i="36" s="1"/>
  <c r="M15" i="36"/>
  <c r="M18" i="36"/>
  <c r="K31" i="36"/>
  <c r="P31" i="36" s="1"/>
  <c r="K25" i="36"/>
  <c r="P25" i="36" s="1"/>
  <c r="M24" i="36"/>
  <c r="M21" i="36"/>
  <c r="H18" i="36"/>
  <c r="K21" i="36"/>
  <c r="P21" i="36" s="1"/>
  <c r="K15" i="36"/>
  <c r="P15" i="36" s="1"/>
  <c r="K18" i="36"/>
  <c r="P18" i="36" s="1"/>
  <c r="H4" i="36"/>
  <c r="K109" i="36"/>
  <c r="P109" i="36" s="1"/>
  <c r="H97" i="36"/>
  <c r="M93" i="36"/>
  <c r="K80" i="36"/>
  <c r="P80" i="36" s="1"/>
  <c r="M72" i="36"/>
  <c r="H72" i="36"/>
  <c r="H76" i="36"/>
  <c r="K62" i="36"/>
  <c r="P62" i="36" s="1"/>
  <c r="H63" i="36"/>
  <c r="K58" i="36"/>
  <c r="P58" i="36" s="1"/>
  <c r="M54" i="36"/>
  <c r="K52" i="36"/>
  <c r="P52" i="36" s="1"/>
  <c r="K56" i="36"/>
  <c r="M47" i="36"/>
  <c r="M51" i="36"/>
  <c r="K49" i="36"/>
  <c r="P49" i="36" s="1"/>
  <c r="H50" i="36"/>
  <c r="H48" i="36"/>
  <c r="M45" i="36"/>
  <c r="K43" i="36"/>
  <c r="P43" i="36" s="1"/>
  <c r="M40" i="36"/>
  <c r="K38" i="36"/>
  <c r="P38" i="36" s="1"/>
  <c r="M32" i="36"/>
  <c r="M36" i="36"/>
  <c r="K34" i="36"/>
  <c r="P34" i="36" s="1"/>
  <c r="H32" i="36"/>
  <c r="H35" i="36"/>
  <c r="M14" i="36"/>
  <c r="K17" i="36"/>
  <c r="P17" i="36" s="1"/>
  <c r="M29" i="36"/>
  <c r="M27" i="36"/>
  <c r="H29" i="36"/>
  <c r="K22" i="36"/>
  <c r="P22" i="36" s="1"/>
  <c r="H24" i="36"/>
  <c r="M22" i="36"/>
  <c r="K19" i="36"/>
  <c r="P19" i="36" s="1"/>
  <c r="K20" i="36"/>
  <c r="P20" i="36" s="1"/>
  <c r="M20" i="36"/>
  <c r="H7" i="36"/>
  <c r="K107" i="36"/>
  <c r="H93" i="36"/>
  <c r="K87" i="36"/>
  <c r="P87" i="36" s="1"/>
  <c r="M76" i="36"/>
  <c r="M68" i="36"/>
  <c r="H67" i="36"/>
  <c r="K66" i="36"/>
  <c r="P66" i="36" s="1"/>
  <c r="H64" i="36"/>
  <c r="H60" i="36"/>
  <c r="H61" i="36"/>
  <c r="M55" i="36"/>
  <c r="K53" i="36"/>
  <c r="P53" i="36" s="1"/>
  <c r="H55" i="36"/>
  <c r="M48" i="36"/>
  <c r="K50" i="36"/>
  <c r="P50" i="36" s="1"/>
  <c r="H51" i="36"/>
  <c r="M42" i="36"/>
  <c r="M46" i="36"/>
  <c r="K44" i="36"/>
  <c r="P44" i="36" s="1"/>
  <c r="H42" i="36"/>
  <c r="M37" i="36"/>
  <c r="M41" i="36"/>
  <c r="K39" i="36"/>
  <c r="P39" i="36" s="1"/>
  <c r="H37" i="36"/>
  <c r="M33" i="36"/>
  <c r="K35" i="36"/>
  <c r="P35" i="36" s="1"/>
  <c r="H15" i="36"/>
  <c r="K16" i="36"/>
  <c r="P16" i="36" s="1"/>
  <c r="K27" i="36"/>
  <c r="P27" i="36" s="1"/>
  <c r="M30" i="36"/>
  <c r="M31" i="36"/>
  <c r="M28" i="36"/>
  <c r="H27" i="36"/>
  <c r="H23" i="36"/>
  <c r="M25" i="36"/>
  <c r="M26" i="36"/>
  <c r="H19" i="36"/>
  <c r="M17" i="36"/>
  <c r="M16" i="36"/>
  <c r="H13" i="36"/>
  <c r="H8" i="36"/>
  <c r="H11" i="36"/>
  <c r="M19" i="36"/>
  <c r="K23" i="36"/>
  <c r="P23" i="36" s="1"/>
  <c r="K30" i="36"/>
  <c r="P30" i="36" s="1"/>
  <c r="E14" i="36"/>
  <c r="N14" i="36" s="1"/>
  <c r="H14" i="36"/>
  <c r="D21" i="36"/>
  <c r="F33" i="36"/>
  <c r="F34" i="36" s="1"/>
  <c r="F35" i="36" s="1"/>
  <c r="F36" i="36" s="1"/>
  <c r="F37" i="36" s="1"/>
  <c r="F38" i="36" s="1"/>
  <c r="F39" i="36" s="1"/>
  <c r="F40" i="36" s="1"/>
  <c r="F41" i="36" s="1"/>
  <c r="F42" i="36" s="1"/>
  <c r="F43" i="36" s="1"/>
  <c r="D33" i="36"/>
  <c r="H36" i="36"/>
  <c r="M34" i="36"/>
  <c r="H39" i="36"/>
  <c r="F44" i="36"/>
  <c r="D44" i="36"/>
  <c r="D48" i="36"/>
  <c r="D55" i="36"/>
  <c r="P56" i="36"/>
  <c r="H65" i="36"/>
  <c r="H75" i="36"/>
  <c r="K75" i="36"/>
  <c r="P75" i="36" s="1"/>
  <c r="M90" i="36"/>
  <c r="H81" i="36"/>
  <c r="H90" i="36"/>
  <c r="H86" i="36"/>
  <c r="H96" i="36"/>
  <c r="H116" i="36"/>
  <c r="H113" i="36"/>
  <c r="K122" i="36"/>
  <c r="P122" i="36" s="1"/>
  <c r="P45" i="36"/>
  <c r="P51" i="36"/>
  <c r="P54" i="36"/>
  <c r="H57" i="36"/>
  <c r="D65" i="36"/>
  <c r="P64" i="36"/>
  <c r="H68" i="36"/>
  <c r="H74" i="36"/>
  <c r="D77" i="36"/>
  <c r="H80" i="36"/>
  <c r="H84" i="36"/>
  <c r="F94" i="36"/>
  <c r="D94" i="36"/>
  <c r="H92" i="36"/>
  <c r="H99" i="36"/>
  <c r="H106" i="36"/>
  <c r="D128" i="36"/>
  <c r="F59" i="36"/>
  <c r="F60" i="36" s="1"/>
  <c r="F61" i="36" s="1"/>
  <c r="F62" i="36" s="1"/>
  <c r="F63" i="36" s="1"/>
  <c r="F64" i="36" s="1"/>
  <c r="F65" i="36" s="1"/>
  <c r="F66" i="36" s="1"/>
  <c r="F67" i="36" s="1"/>
  <c r="F68" i="36" s="1"/>
  <c r="F69" i="36" s="1"/>
  <c r="F70" i="36" s="1"/>
  <c r="F71" i="36" s="1"/>
  <c r="F72" i="36" s="1"/>
  <c r="F73" i="36" s="1"/>
  <c r="F74" i="36" s="1"/>
  <c r="F75" i="36" s="1"/>
  <c r="F76" i="36" s="1"/>
  <c r="F77" i="36" s="1"/>
  <c r="F78" i="36" s="1"/>
  <c r="F79" i="36" s="1"/>
  <c r="F80" i="36" s="1"/>
  <c r="D59" i="36"/>
  <c r="D60" i="36"/>
  <c r="P69" i="36"/>
  <c r="H95" i="36"/>
  <c r="H102" i="36"/>
  <c r="H98" i="36"/>
  <c r="P61" i="36"/>
  <c r="H66" i="36"/>
  <c r="D73" i="36"/>
  <c r="H78" i="36"/>
  <c r="F81" i="36"/>
  <c r="F82" i="36" s="1"/>
  <c r="F83" i="36" s="1"/>
  <c r="F84" i="36" s="1"/>
  <c r="F85" i="36" s="1"/>
  <c r="F86" i="36" s="1"/>
  <c r="F87" i="36" s="1"/>
  <c r="F88" i="36" s="1"/>
  <c r="F89" i="36" s="1"/>
  <c r="D81" i="36"/>
  <c r="F92" i="36"/>
  <c r="H94" i="36"/>
  <c r="D102" i="36"/>
  <c r="F98" i="36"/>
  <c r="F99" i="36" s="1"/>
  <c r="F100" i="36" s="1"/>
  <c r="F101" i="36" s="1"/>
  <c r="F102" i="36" s="1"/>
  <c r="F103" i="36" s="1"/>
  <c r="F104" i="36" s="1"/>
  <c r="F105" i="36" s="1"/>
  <c r="D98" i="36"/>
  <c r="P102" i="36"/>
  <c r="F108" i="36"/>
  <c r="F109" i="36" s="1"/>
  <c r="F110" i="36" s="1"/>
  <c r="F111" i="36" s="1"/>
  <c r="F112" i="36" s="1"/>
  <c r="F113" i="36" s="1"/>
  <c r="F114" i="36" s="1"/>
  <c r="P74" i="36"/>
  <c r="D96" i="36"/>
  <c r="H105" i="36"/>
  <c r="H112" i="36"/>
  <c r="P130" i="36"/>
  <c r="H150" i="36"/>
  <c r="D76" i="36"/>
  <c r="D72" i="36"/>
  <c r="D93" i="36"/>
  <c r="D111" i="36"/>
  <c r="H108" i="36"/>
  <c r="P111" i="36"/>
  <c r="D113" i="36"/>
  <c r="P113" i="36"/>
  <c r="H121" i="36"/>
  <c r="D92" i="36"/>
  <c r="P99" i="36"/>
  <c r="P107" i="36"/>
  <c r="D119" i="36"/>
  <c r="F125" i="36"/>
  <c r="F126" i="36" s="1"/>
  <c r="F127" i="36" s="1"/>
  <c r="F128" i="36" s="1"/>
  <c r="F129" i="36" s="1"/>
  <c r="F130" i="36" s="1"/>
  <c r="F131" i="36" s="1"/>
  <c r="F132" i="36" s="1"/>
  <c r="F133" i="36" s="1"/>
  <c r="F134" i="36" s="1"/>
  <c r="F135" i="36" s="1"/>
  <c r="F136" i="36" s="1"/>
  <c r="F137" i="36" s="1"/>
  <c r="F138" i="36" s="1"/>
  <c r="F139" i="36" s="1"/>
  <c r="F140" i="36" s="1"/>
  <c r="F141" i="36" s="1"/>
  <c r="F142" i="36" s="1"/>
  <c r="F143" i="36" s="1"/>
  <c r="F144" i="36" s="1"/>
  <c r="F145" i="36" s="1"/>
  <c r="F146" i="36" s="1"/>
  <c r="F147" i="36" s="1"/>
  <c r="F148" i="36" s="1"/>
  <c r="F149" i="36" s="1"/>
  <c r="F150" i="36" s="1"/>
  <c r="F151" i="36" s="1"/>
  <c r="H122" i="36"/>
  <c r="H127" i="36"/>
  <c r="P116" i="36"/>
  <c r="D141" i="36"/>
  <c r="D137" i="36"/>
  <c r="H138" i="36"/>
  <c r="H157" i="36"/>
  <c r="H124" i="36"/>
  <c r="D136" i="36"/>
  <c r="D132" i="36"/>
  <c r="H133" i="36"/>
  <c r="D146" i="36"/>
  <c r="D142" i="36"/>
  <c r="H143" i="36"/>
  <c r="D121" i="36"/>
  <c r="H132" i="36"/>
  <c r="P132" i="36"/>
  <c r="D139" i="36"/>
  <c r="H146" i="36"/>
  <c r="P146" i="36"/>
  <c r="D120" i="36"/>
  <c r="P131" i="36"/>
  <c r="D134" i="36"/>
  <c r="H135" i="36"/>
  <c r="P135" i="36"/>
  <c r="D144" i="36"/>
  <c r="H145" i="36"/>
  <c r="D148" i="36"/>
  <c r="D156" i="36"/>
  <c r="F152" i="36"/>
  <c r="F153" i="36" s="1"/>
  <c r="F154" i="36" s="1"/>
  <c r="F155" i="36" s="1"/>
  <c r="F156" i="36" s="1"/>
  <c r="F157" i="36" s="1"/>
  <c r="F158" i="36" s="1"/>
  <c r="F159" i="36" s="1"/>
  <c r="F160" i="36" s="1"/>
  <c r="F161" i="36" s="1"/>
  <c r="F162" i="36" s="1"/>
  <c r="F163" i="36" s="1"/>
  <c r="F164" i="36" s="1"/>
  <c r="F165" i="36" s="1"/>
  <c r="D152" i="36"/>
  <c r="H155" i="36"/>
  <c r="P154" i="36"/>
  <c r="P157" i="36"/>
  <c r="P139" i="36"/>
  <c r="P144" i="36"/>
  <c r="D158" i="36"/>
  <c r="G4" i="35"/>
  <c r="G9" i="35"/>
  <c r="G19" i="35"/>
  <c r="G5" i="35"/>
  <c r="G8" i="35"/>
  <c r="G23" i="35"/>
  <c r="G6" i="35"/>
  <c r="G7" i="35"/>
  <c r="G14" i="35"/>
  <c r="G16" i="35"/>
  <c r="E16" i="35"/>
  <c r="E12" i="35"/>
  <c r="N12" i="35" s="1"/>
  <c r="E21" i="35"/>
  <c r="N21" i="35" s="1"/>
  <c r="E13" i="35"/>
  <c r="E22" i="35"/>
  <c r="N22" i="35" s="1"/>
  <c r="E14" i="35"/>
  <c r="E10" i="35"/>
  <c r="N10" i="35" s="1"/>
  <c r="E19" i="35"/>
  <c r="E24" i="35"/>
  <c r="N24" i="35" s="1"/>
  <c r="E20" i="35"/>
  <c r="N20" i="35" s="1"/>
  <c r="E25" i="35"/>
  <c r="N25" i="35" s="1"/>
  <c r="E11" i="35"/>
  <c r="N11" i="35" s="1"/>
  <c r="E18" i="35"/>
  <c r="N18" i="35" s="1"/>
  <c r="E17" i="35"/>
  <c r="N17" i="35" s="1"/>
  <c r="E7" i="35"/>
  <c r="E23" i="35"/>
  <c r="N23" i="35" s="1"/>
  <c r="E9" i="35"/>
  <c r="E6" i="35"/>
  <c r="E15" i="35"/>
  <c r="N15" i="35" s="1"/>
  <c r="E8" i="35"/>
  <c r="E5" i="35"/>
  <c r="N19" i="35"/>
  <c r="N14" i="35"/>
  <c r="N9" i="35"/>
  <c r="N13" i="35"/>
  <c r="E27" i="35"/>
  <c r="N27" i="35" s="1"/>
  <c r="K27" i="35"/>
  <c r="P27" i="35" s="1"/>
  <c r="M29" i="35"/>
  <c r="H31" i="35"/>
  <c r="K32" i="35"/>
  <c r="M34" i="35"/>
  <c r="H39" i="35"/>
  <c r="H45" i="35"/>
  <c r="H49" i="35"/>
  <c r="H54" i="35"/>
  <c r="H60" i="35"/>
  <c r="H61" i="35"/>
  <c r="H66" i="35"/>
  <c r="H72" i="35"/>
  <c r="H78" i="35"/>
  <c r="H82" i="35"/>
  <c r="N16" i="35"/>
  <c r="D29" i="35"/>
  <c r="E26" i="35"/>
  <c r="N26" i="35" s="1"/>
  <c r="F27" i="35"/>
  <c r="K30" i="35"/>
  <c r="P30" i="35" s="1"/>
  <c r="K26" i="35"/>
  <c r="P26" i="35" s="1"/>
  <c r="M28" i="35"/>
  <c r="D34" i="35"/>
  <c r="E35" i="35"/>
  <c r="N35" i="35" s="1"/>
  <c r="E31" i="35"/>
  <c r="N31" i="35" s="1"/>
  <c r="K35" i="35"/>
  <c r="P35" i="35" s="1"/>
  <c r="K31" i="35"/>
  <c r="P31" i="35" s="1"/>
  <c r="P32" i="35"/>
  <c r="M33" i="35"/>
  <c r="H44" i="35"/>
  <c r="H53" i="35"/>
  <c r="H77" i="35"/>
  <c r="H81" i="35"/>
  <c r="H4" i="35"/>
  <c r="H26" i="35"/>
  <c r="K29" i="35"/>
  <c r="P29" i="35" s="1"/>
  <c r="M27" i="35"/>
  <c r="H35" i="35"/>
  <c r="H33" i="35"/>
  <c r="K34" i="35"/>
  <c r="P34" i="35" s="1"/>
  <c r="H52" i="35"/>
  <c r="H63" i="35"/>
  <c r="H76" i="35"/>
  <c r="M199" i="35"/>
  <c r="K200" i="35"/>
  <c r="P200" i="35" s="1"/>
  <c r="M197" i="35"/>
  <c r="K195" i="35"/>
  <c r="P195" i="35" s="1"/>
  <c r="M190" i="35"/>
  <c r="K192" i="35"/>
  <c r="P192" i="35" s="1"/>
  <c r="M187" i="35"/>
  <c r="K186" i="35"/>
  <c r="P186" i="35" s="1"/>
  <c r="H186" i="35"/>
  <c r="H188" i="35"/>
  <c r="M181" i="35"/>
  <c r="K179" i="35"/>
  <c r="P179" i="35" s="1"/>
  <c r="K183" i="35"/>
  <c r="M176" i="35"/>
  <c r="K174" i="35"/>
  <c r="K178" i="35"/>
  <c r="P178" i="35" s="1"/>
  <c r="H175" i="35"/>
  <c r="M170" i="35"/>
  <c r="K172" i="35"/>
  <c r="M200" i="35"/>
  <c r="K201" i="35"/>
  <c r="H199" i="35"/>
  <c r="H201" i="35"/>
  <c r="M194" i="35"/>
  <c r="M198" i="35"/>
  <c r="K196" i="35"/>
  <c r="P196" i="35" s="1"/>
  <c r="H198" i="35"/>
  <c r="M191" i="35"/>
  <c r="K189" i="35"/>
  <c r="K193" i="35"/>
  <c r="P193" i="35" s="1"/>
  <c r="H189" i="35"/>
  <c r="H193" i="35"/>
  <c r="M184" i="35"/>
  <c r="M188" i="35"/>
  <c r="K187" i="35"/>
  <c r="H184" i="35"/>
  <c r="M182" i="35"/>
  <c r="K180" i="35"/>
  <c r="P180" i="35" s="1"/>
  <c r="M177" i="35"/>
  <c r="K175" i="35"/>
  <c r="P175" i="35" s="1"/>
  <c r="H178" i="35"/>
  <c r="M171" i="35"/>
  <c r="K169" i="35"/>
  <c r="K173" i="35"/>
  <c r="P173" i="35" s="1"/>
  <c r="M201" i="35"/>
  <c r="M195" i="35"/>
  <c r="K197" i="35"/>
  <c r="H194" i="35"/>
  <c r="H196" i="35"/>
  <c r="M192" i="35"/>
  <c r="K190" i="35"/>
  <c r="M185" i="35"/>
  <c r="K184" i="35"/>
  <c r="K188" i="35"/>
  <c r="P188" i="35" s="1"/>
  <c r="H185" i="35"/>
  <c r="M179" i="35"/>
  <c r="M183" i="35"/>
  <c r="K181" i="35"/>
  <c r="P181" i="35" s="1"/>
  <c r="M174" i="35"/>
  <c r="M178" i="35"/>
  <c r="K176" i="35"/>
  <c r="H176" i="35"/>
  <c r="M172" i="35"/>
  <c r="K170" i="35"/>
  <c r="K199" i="35"/>
  <c r="H200" i="35"/>
  <c r="M196" i="35"/>
  <c r="K194" i="35"/>
  <c r="P194" i="35" s="1"/>
  <c r="K198" i="35"/>
  <c r="M189" i="35"/>
  <c r="M193" i="35"/>
  <c r="K191" i="35"/>
  <c r="P191" i="35" s="1"/>
  <c r="H192" i="35"/>
  <c r="M186" i="35"/>
  <c r="K185" i="35"/>
  <c r="H187" i="35"/>
  <c r="M180" i="35"/>
  <c r="K182" i="35"/>
  <c r="P182" i="35" s="1"/>
  <c r="H179" i="35"/>
  <c r="H181" i="35"/>
  <c r="H183" i="35"/>
  <c r="M175" i="35"/>
  <c r="K177" i="35"/>
  <c r="H174" i="35"/>
  <c r="M169" i="35"/>
  <c r="M173" i="35"/>
  <c r="K171" i="35"/>
  <c r="H171" i="35"/>
  <c r="H169" i="35"/>
  <c r="H172" i="35"/>
  <c r="M164" i="35"/>
  <c r="M168" i="35"/>
  <c r="K166" i="35"/>
  <c r="H168" i="35"/>
  <c r="M161" i="35"/>
  <c r="K161" i="35"/>
  <c r="P161" i="35" s="1"/>
  <c r="M155" i="35"/>
  <c r="M159" i="35"/>
  <c r="K157" i="35"/>
  <c r="H159" i="35"/>
  <c r="M150" i="35"/>
  <c r="M154" i="35"/>
  <c r="K152" i="35"/>
  <c r="K154" i="35"/>
  <c r="P154" i="35" s="1"/>
  <c r="H152" i="35"/>
  <c r="M145" i="35"/>
  <c r="M149" i="35"/>
  <c r="K147" i="35"/>
  <c r="P147" i="35" s="1"/>
  <c r="H147" i="35"/>
  <c r="H170" i="35"/>
  <c r="M165" i="35"/>
  <c r="K167" i="35"/>
  <c r="P167" i="35" s="1"/>
  <c r="H164" i="35"/>
  <c r="H166" i="35"/>
  <c r="M162" i="35"/>
  <c r="K162" i="35"/>
  <c r="H161" i="35"/>
  <c r="M156" i="35"/>
  <c r="K158" i="35"/>
  <c r="H155" i="35"/>
  <c r="H157" i="35"/>
  <c r="M151" i="35"/>
  <c r="K153" i="35"/>
  <c r="H150" i="35"/>
  <c r="H154" i="35"/>
  <c r="M146" i="35"/>
  <c r="K148" i="35"/>
  <c r="H145" i="35"/>
  <c r="M166" i="35"/>
  <c r="K164" i="35"/>
  <c r="P164" i="35" s="1"/>
  <c r="K168" i="35"/>
  <c r="M163" i="35"/>
  <c r="K163" i="35"/>
  <c r="M157" i="35"/>
  <c r="K155" i="35"/>
  <c r="K159" i="35"/>
  <c r="P159" i="35" s="1"/>
  <c r="M152" i="35"/>
  <c r="K150" i="35"/>
  <c r="P150" i="35" s="1"/>
  <c r="H151" i="35"/>
  <c r="M147" i="35"/>
  <c r="K145" i="35"/>
  <c r="K149" i="35"/>
  <c r="H146" i="35"/>
  <c r="M167" i="35"/>
  <c r="K165" i="35"/>
  <c r="M160" i="35"/>
  <c r="K160" i="35"/>
  <c r="H160" i="35"/>
  <c r="H163" i="35"/>
  <c r="M158" i="35"/>
  <c r="K156" i="35"/>
  <c r="M153" i="35"/>
  <c r="K151" i="35"/>
  <c r="M148" i="35"/>
  <c r="K146" i="35"/>
  <c r="H149" i="35"/>
  <c r="M143" i="35"/>
  <c r="K141" i="35"/>
  <c r="H141" i="35"/>
  <c r="M139" i="35"/>
  <c r="K139" i="35"/>
  <c r="H138" i="35"/>
  <c r="M134" i="35"/>
  <c r="H134" i="35"/>
  <c r="H127" i="35"/>
  <c r="H128" i="35"/>
  <c r="K131" i="35"/>
  <c r="P131" i="35" s="1"/>
  <c r="M132" i="35"/>
  <c r="M129" i="35"/>
  <c r="H125" i="35"/>
  <c r="K127" i="35"/>
  <c r="P127" i="35" s="1"/>
  <c r="K125" i="35"/>
  <c r="P125" i="35" s="1"/>
  <c r="M121" i="35"/>
  <c r="K120" i="35"/>
  <c r="P120" i="35" s="1"/>
  <c r="H121" i="35"/>
  <c r="K121" i="35"/>
  <c r="M140" i="35"/>
  <c r="M144" i="35"/>
  <c r="K142" i="35"/>
  <c r="H144" i="35"/>
  <c r="M135" i="35"/>
  <c r="K133" i="35"/>
  <c r="P133" i="35" s="1"/>
  <c r="K136" i="35"/>
  <c r="P136" i="35" s="1"/>
  <c r="M124" i="35"/>
  <c r="M125" i="35"/>
  <c r="K132" i="35"/>
  <c r="P132" i="35" s="1"/>
  <c r="M131" i="35"/>
  <c r="K130" i="35"/>
  <c r="P130" i="35" s="1"/>
  <c r="H130" i="35"/>
  <c r="H126" i="35"/>
  <c r="K123" i="35"/>
  <c r="P123" i="35" s="1"/>
  <c r="H123" i="35"/>
  <c r="M126" i="35"/>
  <c r="H124" i="35"/>
  <c r="M122" i="35"/>
  <c r="K119" i="35"/>
  <c r="M114" i="35"/>
  <c r="M141" i="35"/>
  <c r="K143" i="35"/>
  <c r="H143" i="35"/>
  <c r="H139" i="35"/>
  <c r="M137" i="35"/>
  <c r="K134" i="35"/>
  <c r="H133" i="35"/>
  <c r="H135" i="35"/>
  <c r="M136" i="35"/>
  <c r="H137" i="35"/>
  <c r="M130" i="35"/>
  <c r="K129" i="35"/>
  <c r="P129" i="35" s="1"/>
  <c r="H132" i="35"/>
  <c r="K126" i="35"/>
  <c r="P126" i="35" s="1"/>
  <c r="M119" i="35"/>
  <c r="H122" i="35"/>
  <c r="M142" i="35"/>
  <c r="K140" i="35"/>
  <c r="K144" i="35"/>
  <c r="P144" i="35" s="1"/>
  <c r="M138" i="35"/>
  <c r="K138" i="35"/>
  <c r="P138" i="35" s="1"/>
  <c r="M133" i="35"/>
  <c r="K135" i="35"/>
  <c r="K137" i="35"/>
  <c r="P137" i="35" s="1"/>
  <c r="K128" i="35"/>
  <c r="P128" i="35" s="1"/>
  <c r="H129" i="35"/>
  <c r="M128" i="35"/>
  <c r="H131" i="35"/>
  <c r="M123" i="35"/>
  <c r="M127" i="35"/>
  <c r="K124" i="35"/>
  <c r="P124" i="35" s="1"/>
  <c r="M120" i="35"/>
  <c r="K122" i="35"/>
  <c r="P122" i="35" s="1"/>
  <c r="M117" i="35"/>
  <c r="K115" i="35"/>
  <c r="P115" i="35" s="1"/>
  <c r="M112" i="35"/>
  <c r="K110" i="35"/>
  <c r="P110" i="35" s="1"/>
  <c r="M105" i="35"/>
  <c r="K107" i="35"/>
  <c r="P107" i="35" s="1"/>
  <c r="H104" i="35"/>
  <c r="H106" i="35"/>
  <c r="M100" i="35"/>
  <c r="K102" i="35"/>
  <c r="P102" i="35" s="1"/>
  <c r="H99" i="35"/>
  <c r="M94" i="35"/>
  <c r="M98" i="35"/>
  <c r="K96" i="35"/>
  <c r="P96" i="35" s="1"/>
  <c r="H96" i="35"/>
  <c r="M92" i="35"/>
  <c r="K90" i="35"/>
  <c r="H90" i="35"/>
  <c r="M118" i="35"/>
  <c r="K116" i="35"/>
  <c r="P116" i="35" s="1"/>
  <c r="M109" i="35"/>
  <c r="M113" i="35"/>
  <c r="K111" i="35"/>
  <c r="M106" i="35"/>
  <c r="K104" i="35"/>
  <c r="K108" i="35"/>
  <c r="M101" i="35"/>
  <c r="K99" i="35"/>
  <c r="P99" i="35" s="1"/>
  <c r="K103" i="35"/>
  <c r="P103" i="35" s="1"/>
  <c r="H100" i="35"/>
  <c r="M95" i="35"/>
  <c r="K97" i="35"/>
  <c r="P97" i="35" s="1"/>
  <c r="H94" i="35"/>
  <c r="M89" i="35"/>
  <c r="M93" i="35"/>
  <c r="K91" i="35"/>
  <c r="P91" i="35" s="1"/>
  <c r="H89" i="35"/>
  <c r="M115" i="35"/>
  <c r="K117" i="35"/>
  <c r="M110" i="35"/>
  <c r="K112" i="35"/>
  <c r="H109" i="35"/>
  <c r="M107" i="35"/>
  <c r="K105" i="35"/>
  <c r="P105" i="35" s="1"/>
  <c r="H105" i="35"/>
  <c r="M102" i="35"/>
  <c r="K100" i="35"/>
  <c r="M96" i="35"/>
  <c r="K94" i="35"/>
  <c r="K98" i="35"/>
  <c r="P98" i="35" s="1"/>
  <c r="M90" i="35"/>
  <c r="K92" i="35"/>
  <c r="P92" i="35" s="1"/>
  <c r="M116" i="35"/>
  <c r="K114" i="35"/>
  <c r="P114" i="35" s="1"/>
  <c r="K118" i="35"/>
  <c r="M111" i="35"/>
  <c r="K109" i="35"/>
  <c r="P109" i="35" s="1"/>
  <c r="K113" i="35"/>
  <c r="P113" i="35" s="1"/>
  <c r="M104" i="35"/>
  <c r="M108" i="35"/>
  <c r="K106" i="35"/>
  <c r="M99" i="35"/>
  <c r="M103" i="35"/>
  <c r="K101" i="35"/>
  <c r="P101" i="35" s="1"/>
  <c r="H102" i="35"/>
  <c r="M97" i="35"/>
  <c r="K95" i="35"/>
  <c r="M91" i="35"/>
  <c r="K89" i="35"/>
  <c r="K93" i="35"/>
  <c r="P93" i="35" s="1"/>
  <c r="M84" i="35"/>
  <c r="M88" i="35"/>
  <c r="K86" i="35"/>
  <c r="H84" i="35"/>
  <c r="M79" i="35"/>
  <c r="M83" i="35"/>
  <c r="K81" i="35"/>
  <c r="P81" i="35" s="1"/>
  <c r="M76" i="35"/>
  <c r="K74" i="35"/>
  <c r="K78" i="35"/>
  <c r="P78" i="35" s="1"/>
  <c r="H74" i="35"/>
  <c r="M71" i="35"/>
  <c r="K69" i="35"/>
  <c r="K73" i="35"/>
  <c r="P73" i="35" s="1"/>
  <c r="H70" i="35"/>
  <c r="M66" i="35"/>
  <c r="K64" i="35"/>
  <c r="K68" i="35"/>
  <c r="P68" i="35" s="1"/>
  <c r="H68" i="35"/>
  <c r="M61" i="35"/>
  <c r="K63" i="35"/>
  <c r="P63" i="35" s="1"/>
  <c r="M56" i="35"/>
  <c r="M60" i="35"/>
  <c r="K58" i="35"/>
  <c r="P58" i="35" s="1"/>
  <c r="M54" i="35"/>
  <c r="K52" i="35"/>
  <c r="P52" i="35" s="1"/>
  <c r="M47" i="35"/>
  <c r="K49" i="35"/>
  <c r="P49" i="35" s="1"/>
  <c r="H46" i="35"/>
  <c r="M44" i="35"/>
  <c r="K42" i="35"/>
  <c r="P42" i="35" s="1"/>
  <c r="M36" i="35"/>
  <c r="M40" i="35"/>
  <c r="K38" i="35"/>
  <c r="P38" i="35" s="1"/>
  <c r="H38" i="35"/>
  <c r="M85" i="35"/>
  <c r="K87" i="35"/>
  <c r="M80" i="35"/>
  <c r="K82" i="35"/>
  <c r="P82" i="35" s="1"/>
  <c r="M77" i="35"/>
  <c r="K75" i="35"/>
  <c r="M72" i="35"/>
  <c r="K70" i="35"/>
  <c r="P70" i="35" s="1"/>
  <c r="M67" i="35"/>
  <c r="K65" i="35"/>
  <c r="P65" i="35" s="1"/>
  <c r="H64" i="35"/>
  <c r="M62" i="35"/>
  <c r="M57" i="35"/>
  <c r="K59" i="35"/>
  <c r="P59" i="35" s="1"/>
  <c r="H56" i="35"/>
  <c r="H58" i="35"/>
  <c r="M51" i="35"/>
  <c r="M55" i="35"/>
  <c r="K53" i="35"/>
  <c r="P53" i="35" s="1"/>
  <c r="H51" i="35"/>
  <c r="M48" i="35"/>
  <c r="K46" i="35"/>
  <c r="P46" i="35" s="1"/>
  <c r="K50" i="35"/>
  <c r="P50" i="35" s="1"/>
  <c r="H47" i="35"/>
  <c r="M41" i="35"/>
  <c r="M45" i="35"/>
  <c r="K43" i="35"/>
  <c r="P43" i="35" s="1"/>
  <c r="H43" i="35"/>
  <c r="M37" i="35"/>
  <c r="K39" i="35"/>
  <c r="P39" i="35" s="1"/>
  <c r="H36" i="35"/>
  <c r="M86" i="35"/>
  <c r="K84" i="35"/>
  <c r="P84" i="35" s="1"/>
  <c r="K88" i="35"/>
  <c r="M81" i="35"/>
  <c r="K79" i="35"/>
  <c r="P79" i="35" s="1"/>
  <c r="K83" i="35"/>
  <c r="P83" i="35" s="1"/>
  <c r="H79" i="35"/>
  <c r="M74" i="35"/>
  <c r="M78" i="35"/>
  <c r="K76" i="35"/>
  <c r="P76" i="35" s="1"/>
  <c r="H75" i="35"/>
  <c r="M69" i="35"/>
  <c r="M73" i="35"/>
  <c r="K71" i="35"/>
  <c r="P71" i="35" s="1"/>
  <c r="H71" i="35"/>
  <c r="M64" i="35"/>
  <c r="M68" i="35"/>
  <c r="K66" i="35"/>
  <c r="P66" i="35" s="1"/>
  <c r="H67" i="35"/>
  <c r="H65" i="35"/>
  <c r="M63" i="35"/>
  <c r="K61" i="35"/>
  <c r="P61" i="35" s="1"/>
  <c r="M58" i="35"/>
  <c r="K56" i="35"/>
  <c r="P56" i="35" s="1"/>
  <c r="K60" i="35"/>
  <c r="P60" i="35" s="1"/>
  <c r="M52" i="35"/>
  <c r="K54" i="35"/>
  <c r="P54" i="35" s="1"/>
  <c r="M49" i="35"/>
  <c r="K47" i="35"/>
  <c r="M42" i="35"/>
  <c r="K44" i="35"/>
  <c r="P44" i="35" s="1"/>
  <c r="H41" i="35"/>
  <c r="M38" i="35"/>
  <c r="K36" i="35"/>
  <c r="P36" i="35" s="1"/>
  <c r="K40" i="35"/>
  <c r="P40" i="35" s="1"/>
  <c r="H37" i="35"/>
  <c r="M87" i="35"/>
  <c r="K85" i="35"/>
  <c r="P85" i="35" s="1"/>
  <c r="M82" i="35"/>
  <c r="K80" i="35"/>
  <c r="P80" i="35" s="1"/>
  <c r="H80" i="35"/>
  <c r="M75" i="35"/>
  <c r="K77" i="35"/>
  <c r="P77" i="35" s="1"/>
  <c r="M70" i="35"/>
  <c r="K72" i="35"/>
  <c r="H69" i="35"/>
  <c r="H73" i="35"/>
  <c r="M65" i="35"/>
  <c r="K67" i="35"/>
  <c r="P67" i="35" s="1"/>
  <c r="K62" i="35"/>
  <c r="P62" i="35" s="1"/>
  <c r="M59" i="35"/>
  <c r="K57" i="35"/>
  <c r="P57" i="35" s="1"/>
  <c r="H59" i="35"/>
  <c r="H57" i="35"/>
  <c r="M53" i="35"/>
  <c r="K51" i="35"/>
  <c r="P51" i="35" s="1"/>
  <c r="K55" i="35"/>
  <c r="P55" i="35" s="1"/>
  <c r="M46" i="35"/>
  <c r="M50" i="35"/>
  <c r="K48" i="35"/>
  <c r="P48" i="35" s="1"/>
  <c r="H48" i="35"/>
  <c r="M43" i="35"/>
  <c r="K41" i="35"/>
  <c r="P41" i="35" s="1"/>
  <c r="K45" i="35"/>
  <c r="P45" i="35" s="1"/>
  <c r="H42" i="35"/>
  <c r="M39" i="35"/>
  <c r="K37" i="35"/>
  <c r="P37" i="35" s="1"/>
  <c r="H27" i="35"/>
  <c r="E28" i="35"/>
  <c r="N28" i="35" s="1"/>
  <c r="K28" i="35"/>
  <c r="P28" i="35" s="1"/>
  <c r="M30" i="35"/>
  <c r="M26" i="35"/>
  <c r="E33" i="35"/>
  <c r="N33" i="35" s="1"/>
  <c r="H32" i="35"/>
  <c r="K33" i="35"/>
  <c r="P33" i="35" s="1"/>
  <c r="M35" i="35"/>
  <c r="M31" i="35"/>
  <c r="H40" i="35"/>
  <c r="H50" i="35"/>
  <c r="P47" i="35"/>
  <c r="H55" i="35"/>
  <c r="H62" i="35"/>
  <c r="H83" i="35"/>
  <c r="P87" i="35"/>
  <c r="D39" i="35"/>
  <c r="D49" i="35"/>
  <c r="D52" i="35"/>
  <c r="D59" i="35"/>
  <c r="D61" i="35"/>
  <c r="D65" i="35"/>
  <c r="P64" i="35"/>
  <c r="D70" i="35"/>
  <c r="P69" i="35"/>
  <c r="D77" i="35"/>
  <c r="P75" i="35"/>
  <c r="D80" i="35"/>
  <c r="H88" i="35"/>
  <c r="P86" i="35"/>
  <c r="D91" i="35"/>
  <c r="H93" i="35"/>
  <c r="P90" i="35"/>
  <c r="H95" i="35"/>
  <c r="H108" i="35"/>
  <c r="D38" i="35"/>
  <c r="D45" i="35"/>
  <c r="D41" i="35"/>
  <c r="D48" i="35"/>
  <c r="D55" i="35"/>
  <c r="D51" i="35"/>
  <c r="D58" i="35"/>
  <c r="D68" i="35"/>
  <c r="D64" i="35"/>
  <c r="D73" i="35"/>
  <c r="D69" i="35"/>
  <c r="P72" i="35"/>
  <c r="D76" i="35"/>
  <c r="P74" i="35"/>
  <c r="D83" i="35"/>
  <c r="D79" i="35"/>
  <c r="D86" i="35"/>
  <c r="H87" i="35"/>
  <c r="D90" i="35"/>
  <c r="H92" i="35"/>
  <c r="P89" i="35"/>
  <c r="H98" i="35"/>
  <c r="H101" i="35"/>
  <c r="H107" i="35"/>
  <c r="P108" i="35"/>
  <c r="P104" i="35"/>
  <c r="H111" i="35"/>
  <c r="P112" i="35"/>
  <c r="H86" i="35"/>
  <c r="P88" i="35"/>
  <c r="D93" i="35"/>
  <c r="H91" i="35"/>
  <c r="H97" i="35"/>
  <c r="P94" i="35"/>
  <c r="H110" i="35"/>
  <c r="P111" i="35"/>
  <c r="H85" i="35"/>
  <c r="H103" i="35"/>
  <c r="P100" i="35"/>
  <c r="D98" i="35"/>
  <c r="D94" i="35"/>
  <c r="P95" i="35"/>
  <c r="D100" i="35"/>
  <c r="D106" i="35"/>
  <c r="P106" i="35"/>
  <c r="D111" i="35"/>
  <c r="D116" i="35"/>
  <c r="H117" i="35"/>
  <c r="H136" i="35"/>
  <c r="P135" i="35"/>
  <c r="P142" i="35"/>
  <c r="D97" i="35"/>
  <c r="D103" i="35"/>
  <c r="D99" i="35"/>
  <c r="D105" i="35"/>
  <c r="D110" i="35"/>
  <c r="D115" i="35"/>
  <c r="H116" i="35"/>
  <c r="P118" i="35"/>
  <c r="H120" i="35"/>
  <c r="P121" i="35"/>
  <c r="H140" i="35"/>
  <c r="H113" i="35"/>
  <c r="H115" i="35"/>
  <c r="P117" i="35"/>
  <c r="H119" i="35"/>
  <c r="F139" i="35"/>
  <c r="F140" i="35" s="1"/>
  <c r="F141" i="35" s="1"/>
  <c r="F142" i="35" s="1"/>
  <c r="F143" i="35" s="1"/>
  <c r="F144" i="35" s="1"/>
  <c r="F145" i="35" s="1"/>
  <c r="F146" i="35" s="1"/>
  <c r="P140" i="35"/>
  <c r="H112" i="35"/>
  <c r="H118" i="35"/>
  <c r="H114" i="35"/>
  <c r="P119" i="35"/>
  <c r="H142" i="35"/>
  <c r="P143" i="35"/>
  <c r="P134" i="35"/>
  <c r="D143" i="35"/>
  <c r="P141" i="35"/>
  <c r="D149" i="35"/>
  <c r="F149" i="35"/>
  <c r="F150" i="35" s="1"/>
  <c r="F151" i="35" s="1"/>
  <c r="F152" i="35" s="1"/>
  <c r="P148" i="35"/>
  <c r="P151" i="35"/>
  <c r="P163" i="35"/>
  <c r="D135" i="35"/>
  <c r="D139" i="35"/>
  <c r="P139" i="35"/>
  <c r="H153" i="35"/>
  <c r="H158" i="35"/>
  <c r="P155" i="35"/>
  <c r="H162" i="35"/>
  <c r="P162" i="35"/>
  <c r="H165" i="35"/>
  <c r="D138" i="35"/>
  <c r="P153" i="35"/>
  <c r="P158" i="35"/>
  <c r="H173" i="35"/>
  <c r="D146" i="35"/>
  <c r="H148" i="35"/>
  <c r="P149" i="35"/>
  <c r="P145" i="35"/>
  <c r="P152" i="35"/>
  <c r="H156" i="35"/>
  <c r="P160" i="35"/>
  <c r="H167" i="35"/>
  <c r="P168" i="35"/>
  <c r="D148" i="35"/>
  <c r="D150" i="35"/>
  <c r="D157" i="35"/>
  <c r="F155" i="35"/>
  <c r="F156" i="35" s="1"/>
  <c r="P157" i="35"/>
  <c r="D162" i="35"/>
  <c r="D166" i="35"/>
  <c r="P166" i="35"/>
  <c r="D170" i="35"/>
  <c r="H180" i="35"/>
  <c r="H191" i="35"/>
  <c r="F194" i="35"/>
  <c r="F195" i="35" s="1"/>
  <c r="F196" i="35" s="1"/>
  <c r="F197" i="35" s="1"/>
  <c r="H195" i="35"/>
  <c r="P146" i="35"/>
  <c r="D153" i="35"/>
  <c r="D156" i="35"/>
  <c r="F158" i="35"/>
  <c r="F159" i="35" s="1"/>
  <c r="F160" i="35" s="1"/>
  <c r="F161" i="35" s="1"/>
  <c r="F162" i="35" s="1"/>
  <c r="F163" i="35" s="1"/>
  <c r="F164" i="35" s="1"/>
  <c r="F165" i="35" s="1"/>
  <c r="P156" i="35"/>
  <c r="D161" i="35"/>
  <c r="D165" i="35"/>
  <c r="P165" i="35"/>
  <c r="H177" i="35"/>
  <c r="P187" i="35"/>
  <c r="H190" i="35"/>
  <c r="F154" i="35"/>
  <c r="D160" i="35"/>
  <c r="P170" i="35"/>
  <c r="H182" i="35"/>
  <c r="P190" i="35"/>
  <c r="H197" i="35"/>
  <c r="D163" i="35"/>
  <c r="P169" i="35"/>
  <c r="P176" i="35"/>
  <c r="P189" i="35"/>
  <c r="P197" i="35"/>
  <c r="P172" i="35"/>
  <c r="D175" i="35"/>
  <c r="F177" i="35"/>
  <c r="P174" i="35"/>
  <c r="D183" i="35"/>
  <c r="D179" i="35"/>
  <c r="P183" i="35"/>
  <c r="D187" i="35"/>
  <c r="P185" i="35"/>
  <c r="D193" i="35"/>
  <c r="D189" i="35"/>
  <c r="D195" i="35"/>
  <c r="P199" i="35"/>
  <c r="P171" i="35"/>
  <c r="D178" i="35"/>
  <c r="D174" i="35"/>
  <c r="F176" i="35"/>
  <c r="P177" i="35"/>
  <c r="D182" i="35"/>
  <c r="F180" i="35"/>
  <c r="F181" i="35" s="1"/>
  <c r="F182" i="35" s="1"/>
  <c r="F183" i="35" s="1"/>
  <c r="F184" i="35" s="1"/>
  <c r="F185" i="35" s="1"/>
  <c r="F186" i="35" s="1"/>
  <c r="F187" i="35" s="1"/>
  <c r="F188" i="35" s="1"/>
  <c r="F189" i="35" s="1"/>
  <c r="F190" i="35" s="1"/>
  <c r="F191" i="35" s="1"/>
  <c r="D186" i="35"/>
  <c r="P184" i="35"/>
  <c r="D192" i="35"/>
  <c r="D198" i="35"/>
  <c r="D194" i="35"/>
  <c r="P198" i="35"/>
  <c r="D201" i="35"/>
  <c r="F199" i="35"/>
  <c r="F200" i="35" s="1"/>
  <c r="F201" i="35" s="1"/>
  <c r="F202" i="35" s="1"/>
  <c r="F203" i="35" s="1"/>
  <c r="F204" i="35" s="1"/>
  <c r="P201" i="35"/>
  <c r="H89" i="25"/>
  <c r="H33" i="25"/>
  <c r="H51" i="25"/>
  <c r="F106" i="25"/>
  <c r="F107" i="25" s="1"/>
  <c r="F108" i="25" s="1"/>
  <c r="F109" i="25" s="1"/>
  <c r="F110" i="25" s="1"/>
  <c r="F111" i="25" s="1"/>
  <c r="F112" i="25" s="1"/>
  <c r="F113" i="25" s="1"/>
  <c r="F114" i="25" s="1"/>
  <c r="F115" i="25" s="1"/>
  <c r="F116" i="25" s="1"/>
  <c r="F117" i="25" s="1"/>
  <c r="F118" i="25" s="1"/>
  <c r="F119" i="25" s="1"/>
  <c r="F120" i="25" s="1"/>
  <c r="F121" i="25" s="1"/>
  <c r="F122" i="25" s="1"/>
  <c r="F123" i="25" s="1"/>
  <c r="F124" i="25" s="1"/>
  <c r="D4" i="25"/>
  <c r="F4" i="25"/>
  <c r="F7" i="25"/>
  <c r="F8" i="25" s="1"/>
  <c r="D7" i="25"/>
  <c r="E20" i="25" s="1"/>
  <c r="N20" i="25" s="1"/>
  <c r="D8" i="25"/>
  <c r="K9" i="25"/>
  <c r="P9" i="25" s="1"/>
  <c r="H22" i="25"/>
  <c r="H37" i="25"/>
  <c r="H45" i="25"/>
  <c r="H54" i="25"/>
  <c r="M12" i="25"/>
  <c r="H32" i="25"/>
  <c r="K36" i="25"/>
  <c r="P36" i="25" s="1"/>
  <c r="K44" i="25"/>
  <c r="P44" i="25" s="1"/>
  <c r="M52" i="25"/>
  <c r="M69" i="25"/>
  <c r="H111" i="25"/>
  <c r="K20" i="25"/>
  <c r="P20" i="25" s="1"/>
  <c r="M30" i="25"/>
  <c r="K39" i="25"/>
  <c r="P39" i="25" s="1"/>
  <c r="K48" i="25"/>
  <c r="P48" i="25" s="1"/>
  <c r="K57" i="25"/>
  <c r="P57" i="25" s="1"/>
  <c r="K84" i="25"/>
  <c r="P84" i="25" s="1"/>
  <c r="H96" i="25"/>
  <c r="M106" i="25"/>
  <c r="K109" i="25"/>
  <c r="P109" i="25" s="1"/>
  <c r="H49" i="25"/>
  <c r="H92" i="25"/>
  <c r="K225" i="25"/>
  <c r="P225" i="25" s="1"/>
  <c r="K221" i="25"/>
  <c r="P221" i="25" s="1"/>
  <c r="M219" i="25"/>
  <c r="K209" i="25"/>
  <c r="P209" i="25" s="1"/>
  <c r="M215" i="25"/>
  <c r="M211" i="25"/>
  <c r="K205" i="25"/>
  <c r="P205" i="25" s="1"/>
  <c r="K200" i="25"/>
  <c r="P200" i="25" s="1"/>
  <c r="K224" i="25"/>
  <c r="P224" i="25" s="1"/>
  <c r="M220" i="25"/>
  <c r="M216" i="25"/>
  <c r="H12" i="25"/>
  <c r="H48" i="25"/>
  <c r="K14" i="25"/>
  <c r="P14" i="25" s="1"/>
  <c r="M33" i="25"/>
  <c r="H38" i="25"/>
  <c r="M45" i="25"/>
  <c r="K53" i="25"/>
  <c r="P53" i="25" s="1"/>
  <c r="H74" i="25"/>
  <c r="H114" i="25"/>
  <c r="K18" i="25"/>
  <c r="P18" i="25" s="1"/>
  <c r="M21" i="25"/>
  <c r="H23" i="25"/>
  <c r="H27" i="25"/>
  <c r="K31" i="25"/>
  <c r="P31" i="25" s="1"/>
  <c r="K37" i="25"/>
  <c r="P37" i="25" s="1"/>
  <c r="H42" i="25"/>
  <c r="M51" i="25"/>
  <c r="K73" i="25"/>
  <c r="P73" i="25" s="1"/>
  <c r="H85" i="25"/>
  <c r="H97" i="25"/>
  <c r="K107" i="25"/>
  <c r="P107" i="25" s="1"/>
  <c r="H121" i="25"/>
  <c r="H64" i="25"/>
  <c r="M224" i="25"/>
  <c r="K218" i="25"/>
  <c r="P218" i="25" s="1"/>
  <c r="H214" i="25"/>
  <c r="K228" i="25"/>
  <c r="P228" i="25" s="1"/>
  <c r="K214" i="25"/>
  <c r="P214" i="25" s="1"/>
  <c r="K207" i="25"/>
  <c r="P207" i="25" s="1"/>
  <c r="M204" i="25"/>
  <c r="M199" i="25"/>
  <c r="M223" i="25"/>
  <c r="K219" i="25"/>
  <c r="P219" i="25" s="1"/>
  <c r="K210" i="25"/>
  <c r="P210" i="25" s="1"/>
  <c r="H204" i="25"/>
  <c r="K11" i="25"/>
  <c r="P11" i="25" s="1"/>
  <c r="H20" i="25"/>
  <c r="H52" i="25"/>
  <c r="M10" i="25"/>
  <c r="H30" i="25"/>
  <c r="M43" i="25"/>
  <c r="H63" i="25"/>
  <c r="H14" i="25"/>
  <c r="K22" i="25"/>
  <c r="P22" i="25" s="1"/>
  <c r="M28" i="25"/>
  <c r="M38" i="25"/>
  <c r="M47" i="25"/>
  <c r="H53" i="25"/>
  <c r="H99" i="25"/>
  <c r="M26" i="25"/>
  <c r="M222" i="25"/>
  <c r="K216" i="25"/>
  <c r="P216" i="25" s="1"/>
  <c r="H207" i="25"/>
  <c r="K212" i="25"/>
  <c r="P212" i="25" s="1"/>
  <c r="M221" i="25"/>
  <c r="K208" i="25"/>
  <c r="P208" i="25" s="1"/>
  <c r="H225" i="25"/>
  <c r="M203" i="25"/>
  <c r="K196" i="25"/>
  <c r="P196" i="25" s="1"/>
  <c r="M193" i="25"/>
  <c r="M226" i="25"/>
  <c r="K192" i="25"/>
  <c r="P192" i="25" s="1"/>
  <c r="K188" i="25"/>
  <c r="P188" i="25" s="1"/>
  <c r="M180" i="25"/>
  <c r="K197" i="25"/>
  <c r="P197" i="25" s="1"/>
  <c r="K184" i="25"/>
  <c r="P184" i="25" s="1"/>
  <c r="K176" i="25"/>
  <c r="P176" i="25" s="1"/>
  <c r="M173" i="25"/>
  <c r="M152" i="25"/>
  <c r="M147" i="25"/>
  <c r="K144" i="25"/>
  <c r="P144" i="25" s="1"/>
  <c r="K137" i="25"/>
  <c r="P137" i="25" s="1"/>
  <c r="K213" i="25"/>
  <c r="P213" i="25" s="1"/>
  <c r="H198" i="25"/>
  <c r="H191" i="25"/>
  <c r="H180" i="25"/>
  <c r="K161" i="25"/>
  <c r="P161" i="25" s="1"/>
  <c r="K156" i="25"/>
  <c r="P156" i="25" s="1"/>
  <c r="M148" i="25"/>
  <c r="M190" i="25"/>
  <c r="H174" i="25"/>
  <c r="K166" i="25"/>
  <c r="P166" i="25" s="1"/>
  <c r="K143" i="25"/>
  <c r="P143" i="25" s="1"/>
  <c r="K129" i="25"/>
  <c r="P129" i="25" s="1"/>
  <c r="M126" i="25"/>
  <c r="M201" i="25"/>
  <c r="M188" i="25"/>
  <c r="K177" i="25"/>
  <c r="P177" i="25" s="1"/>
  <c r="H167" i="25"/>
  <c r="K153" i="25"/>
  <c r="P153" i="25" s="1"/>
  <c r="M141" i="25"/>
  <c r="K134" i="25"/>
  <c r="P134" i="25" s="1"/>
  <c r="K130" i="25"/>
  <c r="P130" i="25" s="1"/>
  <c r="M122" i="25"/>
  <c r="M110" i="25"/>
  <c r="K175" i="25"/>
  <c r="P175" i="25" s="1"/>
  <c r="M159" i="25"/>
  <c r="K140" i="25"/>
  <c r="P140" i="25" s="1"/>
  <c r="M125" i="25"/>
  <c r="K191" i="25"/>
  <c r="P191" i="25" s="1"/>
  <c r="K162" i="25"/>
  <c r="P162" i="25" s="1"/>
  <c r="H143" i="25"/>
  <c r="M119" i="25"/>
  <c r="M165" i="25"/>
  <c r="M149" i="25"/>
  <c r="M129" i="25"/>
  <c r="M121" i="25"/>
  <c r="H43" i="25"/>
  <c r="H31" i="25"/>
  <c r="H15" i="25"/>
  <c r="M113" i="25"/>
  <c r="H35" i="25"/>
  <c r="K34" i="25"/>
  <c r="P34" i="25" s="1"/>
  <c r="K46" i="25"/>
  <c r="P46" i="25" s="1"/>
  <c r="K82" i="25"/>
  <c r="P82" i="25" s="1"/>
  <c r="H103" i="25"/>
  <c r="H11" i="25"/>
  <c r="K29" i="25"/>
  <c r="P29" i="25" s="1"/>
  <c r="M40" i="25"/>
  <c r="M49" i="25"/>
  <c r="H76" i="25"/>
  <c r="M83" i="25"/>
  <c r="H101" i="25"/>
  <c r="H40" i="25"/>
  <c r="H228" i="25"/>
  <c r="K220" i="25"/>
  <c r="P220" i="25" s="1"/>
  <c r="H212" i="25"/>
  <c r="M227" i="25"/>
  <c r="K198" i="25"/>
  <c r="P198" i="25" s="1"/>
  <c r="M218" i="25"/>
  <c r="M202" i="25"/>
  <c r="H216" i="25"/>
  <c r="H203" i="25"/>
  <c r="M195" i="25"/>
  <c r="K187" i="25"/>
  <c r="P187" i="25" s="1"/>
  <c r="M184" i="25"/>
  <c r="H218" i="25"/>
  <c r="M191" i="25"/>
  <c r="K179" i="25"/>
  <c r="P179" i="25" s="1"/>
  <c r="K189" i="25"/>
  <c r="P189" i="25" s="1"/>
  <c r="H182" i="25"/>
  <c r="K167" i="25"/>
  <c r="P167" i="25" s="1"/>
  <c r="M164" i="25"/>
  <c r="K151" i="25"/>
  <c r="P151" i="25" s="1"/>
  <c r="K146" i="25"/>
  <c r="P146" i="25" s="1"/>
  <c r="M143" i="25"/>
  <c r="K206" i="25"/>
  <c r="P206" i="25" s="1"/>
  <c r="K195" i="25"/>
  <c r="P195" i="25" s="1"/>
  <c r="M185" i="25"/>
  <c r="K172" i="25"/>
  <c r="P172" i="25" s="1"/>
  <c r="M169" i="25"/>
  <c r="M160" i="25"/>
  <c r="M155" i="25"/>
  <c r="H223" i="25"/>
  <c r="K182" i="25"/>
  <c r="P182" i="25" s="1"/>
  <c r="K171" i="25"/>
  <c r="P171" i="25" s="1"/>
  <c r="K160" i="25"/>
  <c r="P160" i="25" s="1"/>
  <c r="K150" i="25"/>
  <c r="P150" i="25" s="1"/>
  <c r="K142" i="25"/>
  <c r="P142" i="25" s="1"/>
  <c r="K125" i="25"/>
  <c r="P125" i="25" s="1"/>
  <c r="M194" i="25"/>
  <c r="H183" i="25"/>
  <c r="K169" i="25"/>
  <c r="P169" i="25" s="1"/>
  <c r="K164" i="25"/>
  <c r="P164" i="25" s="1"/>
  <c r="M151" i="25"/>
  <c r="M140" i="25"/>
  <c r="M133" i="25"/>
  <c r="K121" i="25"/>
  <c r="P121" i="25" s="1"/>
  <c r="K186" i="25"/>
  <c r="P186" i="25" s="1"/>
  <c r="H171" i="25"/>
  <c r="H155" i="25"/>
  <c r="K138" i="25"/>
  <c r="P138" i="25" s="1"/>
  <c r="H125" i="25"/>
  <c r="M118" i="25"/>
  <c r="M154" i="25"/>
  <c r="M142" i="25"/>
  <c r="K131" i="25"/>
  <c r="P131" i="25" s="1"/>
  <c r="H196" i="25"/>
  <c r="M161" i="25"/>
  <c r="M137" i="25"/>
  <c r="H129" i="25"/>
  <c r="K118" i="25"/>
  <c r="P118" i="25" s="1"/>
  <c r="H18" i="25"/>
  <c r="H50" i="25"/>
  <c r="M24" i="25"/>
  <c r="K42" i="25"/>
  <c r="P42" i="25" s="1"/>
  <c r="H9" i="25"/>
  <c r="M19" i="25"/>
  <c r="H25" i="25"/>
  <c r="M32" i="25"/>
  <c r="K63" i="25"/>
  <c r="P63" i="25" s="1"/>
  <c r="H94" i="25"/>
  <c r="M108" i="25"/>
  <c r="H71" i="25"/>
  <c r="K223" i="25"/>
  <c r="P223" i="25" s="1"/>
  <c r="M217" i="25"/>
  <c r="M208" i="25"/>
  <c r="M213" i="25"/>
  <c r="K203" i="25"/>
  <c r="P203" i="25" s="1"/>
  <c r="K222" i="25"/>
  <c r="P222" i="25" s="1"/>
  <c r="M209" i="25"/>
  <c r="M228" i="25"/>
  <c r="K204" i="25"/>
  <c r="P204" i="25" s="1"/>
  <c r="M197" i="25"/>
  <c r="K185" i="25"/>
  <c r="P185" i="25" s="1"/>
  <c r="K227" i="25"/>
  <c r="P227" i="25" s="1"/>
  <c r="M200" i="25"/>
  <c r="M189" i="25"/>
  <c r="K181" i="25"/>
  <c r="P181" i="25" s="1"/>
  <c r="M205" i="25"/>
  <c r="H187" i="25"/>
  <c r="M177" i="25"/>
  <c r="K174" i="25"/>
  <c r="P174" i="25" s="1"/>
  <c r="K165" i="25"/>
  <c r="P165" i="25" s="1"/>
  <c r="M157" i="25"/>
  <c r="K149" i="25"/>
  <c r="P149" i="25" s="1"/>
  <c r="M145" i="25"/>
  <c r="M138" i="25"/>
  <c r="H220" i="25"/>
  <c r="M198" i="25"/>
  <c r="M192" i="25"/>
  <c r="M181" i="25"/>
  <c r="K170" i="25"/>
  <c r="P170" i="25" s="1"/>
  <c r="M162" i="25"/>
  <c r="M158" i="25"/>
  <c r="M153" i="25"/>
  <c r="K199" i="25"/>
  <c r="P199" i="25" s="1"/>
  <c r="M174" i="25"/>
  <c r="M168" i="25"/>
  <c r="K155" i="25"/>
  <c r="P155" i="25" s="1"/>
  <c r="K147" i="25"/>
  <c r="P147" i="25" s="1"/>
  <c r="M135" i="25"/>
  <c r="K127" i="25"/>
  <c r="P127" i="25" s="1"/>
  <c r="K215" i="25"/>
  <c r="P215" i="25" s="1"/>
  <c r="H189" i="25"/>
  <c r="M167" i="25"/>
  <c r="K158" i="25"/>
  <c r="P158" i="25" s="1"/>
  <c r="M146" i="25"/>
  <c r="K136" i="25"/>
  <c r="P136" i="25" s="1"/>
  <c r="M131" i="25"/>
  <c r="K123" i="25"/>
  <c r="P123" i="25" s="1"/>
  <c r="M120" i="25"/>
  <c r="M179" i="25"/>
  <c r="H163" i="25"/>
  <c r="H147" i="25"/>
  <c r="M130" i="25"/>
  <c r="M123" i="25"/>
  <c r="H34" i="25"/>
  <c r="H36" i="25"/>
  <c r="H39" i="25"/>
  <c r="H41" i="25"/>
  <c r="H44" i="25"/>
  <c r="H46" i="25"/>
  <c r="H58" i="25"/>
  <c r="H123" i="25"/>
  <c r="F125" i="25"/>
  <c r="D125" i="25"/>
  <c r="F127" i="25"/>
  <c r="D127" i="25"/>
  <c r="H133" i="25"/>
  <c r="K104" i="25"/>
  <c r="P104" i="25" s="1"/>
  <c r="M111" i="25"/>
  <c r="K115" i="25"/>
  <c r="P115" i="25" s="1"/>
  <c r="M144" i="25"/>
  <c r="K55" i="25"/>
  <c r="P55" i="25" s="1"/>
  <c r="M59" i="25"/>
  <c r="K67" i="25"/>
  <c r="P67" i="25" s="1"/>
  <c r="K71" i="25"/>
  <c r="P71" i="25" s="1"/>
  <c r="M75" i="25"/>
  <c r="K83" i="25"/>
  <c r="P83" i="25" s="1"/>
  <c r="K92" i="25"/>
  <c r="P92" i="25" s="1"/>
  <c r="M95" i="25"/>
  <c r="K99" i="25"/>
  <c r="P99" i="25" s="1"/>
  <c r="M107" i="25"/>
  <c r="K110" i="25"/>
  <c r="P110" i="25" s="1"/>
  <c r="K113" i="25"/>
  <c r="P113" i="25" s="1"/>
  <c r="K119" i="25"/>
  <c r="P119" i="25" s="1"/>
  <c r="K133" i="25"/>
  <c r="P133" i="25" s="1"/>
  <c r="K62" i="25"/>
  <c r="P62" i="25" s="1"/>
  <c r="K78" i="25"/>
  <c r="P78" i="25" s="1"/>
  <c r="M81" i="25"/>
  <c r="K89" i="25"/>
  <c r="P89" i="25" s="1"/>
  <c r="K96" i="25"/>
  <c r="P96" i="25" s="1"/>
  <c r="K103" i="25"/>
  <c r="P103" i="25" s="1"/>
  <c r="K111" i="25"/>
  <c r="P111" i="25" s="1"/>
  <c r="K116" i="25"/>
  <c r="P116" i="25" s="1"/>
  <c r="M176" i="25"/>
  <c r="K126" i="25"/>
  <c r="P126" i="25" s="1"/>
  <c r="H158" i="25"/>
  <c r="K128" i="25"/>
  <c r="P128" i="25" s="1"/>
  <c r="H149" i="25"/>
  <c r="K193" i="25"/>
  <c r="P193" i="25" s="1"/>
  <c r="M163" i="25"/>
  <c r="K132" i="25"/>
  <c r="P132" i="25" s="1"/>
  <c r="M128" i="25"/>
  <c r="K159" i="25"/>
  <c r="P159" i="25" s="1"/>
  <c r="M175" i="25"/>
  <c r="M182" i="25"/>
  <c r="M186" i="25"/>
  <c r="K201" i="25"/>
  <c r="P201" i="25" s="1"/>
  <c r="K226" i="25"/>
  <c r="P226" i="25" s="1"/>
  <c r="K59" i="25"/>
  <c r="P59" i="25" s="1"/>
  <c r="F31" i="25"/>
  <c r="F32" i="25" s="1"/>
  <c r="F33" i="25" s="1"/>
  <c r="F34" i="25" s="1"/>
  <c r="F35" i="25" s="1"/>
  <c r="F36" i="25" s="1"/>
  <c r="F37" i="25" s="1"/>
  <c r="F38" i="25" s="1"/>
  <c r="F39" i="25" s="1"/>
  <c r="F40" i="25" s="1"/>
  <c r="F41" i="25" s="1"/>
  <c r="F42" i="25" s="1"/>
  <c r="F43" i="25" s="1"/>
  <c r="F44" i="25" s="1"/>
  <c r="F45" i="25" s="1"/>
  <c r="F46" i="25" s="1"/>
  <c r="F47" i="25" s="1"/>
  <c r="F48" i="25" s="1"/>
  <c r="F49" i="25" s="1"/>
  <c r="F50" i="25" s="1"/>
  <c r="F51" i="25" s="1"/>
  <c r="F52" i="25" s="1"/>
  <c r="F53" i="25" s="1"/>
  <c r="F54" i="25" s="1"/>
  <c r="F55" i="25" s="1"/>
  <c r="K60" i="25"/>
  <c r="P60" i="25" s="1"/>
  <c r="M68" i="25"/>
  <c r="M73" i="25"/>
  <c r="K76" i="25"/>
  <c r="P76" i="25" s="1"/>
  <c r="M84" i="25"/>
  <c r="M93" i="25"/>
  <c r="K97" i="25"/>
  <c r="P97" i="25" s="1"/>
  <c r="M100" i="25"/>
  <c r="K108" i="25"/>
  <c r="P108" i="25" s="1"/>
  <c r="H115" i="25"/>
  <c r="K120" i="25"/>
  <c r="P120" i="25" s="1"/>
  <c r="H144" i="25"/>
  <c r="M63" i="25"/>
  <c r="K66" i="25"/>
  <c r="P66" i="25" s="1"/>
  <c r="M79" i="25"/>
  <c r="K87" i="25"/>
  <c r="P87" i="25" s="1"/>
  <c r="M90" i="25"/>
  <c r="M104" i="25"/>
  <c r="H113" i="25"/>
  <c r="H122" i="25"/>
  <c r="M183" i="25"/>
  <c r="M132" i="25"/>
  <c r="K173" i="25"/>
  <c r="P173" i="25" s="1"/>
  <c r="K135" i="25"/>
  <c r="P135" i="25" s="1"/>
  <c r="H165" i="25"/>
  <c r="K124" i="25"/>
  <c r="P124" i="25" s="1"/>
  <c r="M139" i="25"/>
  <c r="K180" i="25"/>
  <c r="P180" i="25" s="1"/>
  <c r="H136" i="25"/>
  <c r="K168" i="25"/>
  <c r="P168" i="25" s="1"/>
  <c r="H202" i="25"/>
  <c r="M150" i="25"/>
  <c r="M178" i="25"/>
  <c r="K190" i="25"/>
  <c r="P190" i="25" s="1"/>
  <c r="K194" i="25"/>
  <c r="P194" i="25" s="1"/>
  <c r="K217" i="25"/>
  <c r="P217" i="25" s="1"/>
  <c r="M210" i="25"/>
  <c r="H67" i="25"/>
  <c r="M35" i="25"/>
  <c r="H26" i="25"/>
  <c r="D5" i="25"/>
  <c r="F5" i="25"/>
  <c r="F102" i="25"/>
  <c r="F103" i="25" s="1"/>
  <c r="F104" i="25" s="1"/>
  <c r="H10" i="25"/>
  <c r="P13" i="25"/>
  <c r="H16" i="25"/>
  <c r="H61" i="25"/>
  <c r="D63" i="25"/>
  <c r="F63" i="25"/>
  <c r="D81" i="25"/>
  <c r="F81" i="25"/>
  <c r="H24" i="25"/>
  <c r="F28" i="25"/>
  <c r="D28" i="25"/>
  <c r="H29" i="25"/>
  <c r="D89" i="25"/>
  <c r="F89" i="25"/>
  <c r="F90" i="25" s="1"/>
  <c r="H205" i="25"/>
  <c r="H13" i="25"/>
  <c r="H17" i="25"/>
  <c r="F92" i="25"/>
  <c r="F93" i="25" s="1"/>
  <c r="F94" i="25" s="1"/>
  <c r="F95" i="25" s="1"/>
  <c r="F96" i="25" s="1"/>
  <c r="F97" i="25" s="1"/>
  <c r="F98" i="25" s="1"/>
  <c r="F99" i="25" s="1"/>
  <c r="F300" i="25"/>
  <c r="F301" i="25" s="1"/>
  <c r="F302" i="25" s="1"/>
  <c r="F303" i="25" s="1"/>
  <c r="F304" i="25" s="1"/>
  <c r="F305" i="25" s="1"/>
  <c r="F306" i="25" s="1"/>
  <c r="F307" i="25" s="1"/>
  <c r="F308" i="25" s="1"/>
  <c r="F309" i="25" s="1"/>
  <c r="F310" i="25" s="1"/>
  <c r="F311" i="25" s="1"/>
  <c r="F312" i="25" s="1"/>
  <c r="F313" i="25" s="1"/>
  <c r="F314" i="25" s="1"/>
  <c r="F315" i="25" s="1"/>
  <c r="F316" i="25" s="1"/>
  <c r="F317" i="25" s="1"/>
  <c r="F318" i="25" s="1"/>
  <c r="F319" i="25" s="1"/>
  <c r="F320" i="25" s="1"/>
  <c r="F321" i="25" s="1"/>
  <c r="F322" i="25" s="1"/>
  <c r="F323" i="25" s="1"/>
  <c r="F324" i="25" s="1"/>
  <c r="F325" i="25" s="1"/>
  <c r="F326" i="25" s="1"/>
  <c r="F327" i="25" s="1"/>
  <c r="F328" i="25" s="1"/>
  <c r="F329" i="25" s="1"/>
  <c r="F330" i="25" s="1"/>
  <c r="F331" i="25" s="1"/>
  <c r="F332" i="25" s="1"/>
  <c r="F333" i="25" s="1"/>
  <c r="F334" i="25" s="1"/>
  <c r="F335" i="25" s="1"/>
  <c r="F336" i="25" s="1"/>
  <c r="F337" i="25" s="1"/>
  <c r="F338" i="25" s="1"/>
  <c r="M233" i="25"/>
  <c r="K533" i="25"/>
  <c r="P533" i="25" s="1"/>
  <c r="M535" i="25"/>
  <c r="M533" i="25"/>
  <c r="K535" i="25"/>
  <c r="P535" i="25" s="1"/>
  <c r="K534" i="25"/>
  <c r="P534" i="25" s="1"/>
  <c r="H535" i="25"/>
  <c r="M534" i="25"/>
  <c r="F291" i="25"/>
  <c r="D343" i="25"/>
  <c r="D352" i="25"/>
  <c r="G4" i="25"/>
  <c r="F62" i="25"/>
  <c r="H231" i="25"/>
  <c r="F285" i="25"/>
  <c r="F354" i="25"/>
  <c r="F355" i="25" s="1"/>
  <c r="F356" i="25" s="1"/>
  <c r="F357" i="25" s="1"/>
  <c r="H533" i="25"/>
  <c r="F497" i="25"/>
  <c r="H534" i="25"/>
  <c r="E22" i="25"/>
  <c r="N22" i="25" s="1"/>
  <c r="K5" i="25"/>
  <c r="H4" i="25"/>
  <c r="F56" i="25"/>
  <c r="D230" i="25"/>
  <c r="F232" i="25"/>
  <c r="F233" i="25" s="1"/>
  <c r="F234" i="25" s="1"/>
  <c r="F235" i="25" s="1"/>
  <c r="F236" i="25" s="1"/>
  <c r="F237" i="25" s="1"/>
  <c r="F238" i="25" s="1"/>
  <c r="F239" i="25" s="1"/>
  <c r="K232" i="25"/>
  <c r="P232" i="25" s="1"/>
  <c r="H239" i="25"/>
  <c r="H235" i="25"/>
  <c r="H252" i="25"/>
  <c r="H263" i="25"/>
  <c r="H269" i="25"/>
  <c r="H278" i="25"/>
  <c r="M536" i="25"/>
  <c r="M537" i="25"/>
  <c r="K537" i="25"/>
  <c r="P537" i="25" s="1"/>
  <c r="K536" i="25"/>
  <c r="P536" i="25" s="1"/>
  <c r="M530" i="25"/>
  <c r="K528" i="25"/>
  <c r="K532" i="25"/>
  <c r="P532" i="25" s="1"/>
  <c r="H528" i="25"/>
  <c r="H532" i="25"/>
  <c r="M525" i="25"/>
  <c r="K523" i="25"/>
  <c r="K527" i="25"/>
  <c r="H523" i="25"/>
  <c r="M521" i="25"/>
  <c r="K519" i="25"/>
  <c r="M513" i="25"/>
  <c r="M517" i="25"/>
  <c r="K515" i="25"/>
  <c r="H515" i="25"/>
  <c r="M510" i="25"/>
  <c r="K509" i="25"/>
  <c r="P509" i="25" s="1"/>
  <c r="K512" i="25"/>
  <c r="P512" i="25" s="1"/>
  <c r="H510" i="25"/>
  <c r="M505" i="25"/>
  <c r="K503" i="25"/>
  <c r="P503" i="25" s="1"/>
  <c r="K507" i="25"/>
  <c r="H503" i="25"/>
  <c r="M531" i="25"/>
  <c r="K529" i="25"/>
  <c r="P529" i="25" s="1"/>
  <c r="H529" i="25"/>
  <c r="M526" i="25"/>
  <c r="K524" i="25"/>
  <c r="P524" i="25" s="1"/>
  <c r="H524" i="25"/>
  <c r="H527" i="25"/>
  <c r="M518" i="25"/>
  <c r="M522" i="25"/>
  <c r="K520" i="25"/>
  <c r="P520" i="25" s="1"/>
  <c r="H522" i="25"/>
  <c r="M514" i="25"/>
  <c r="K516" i="25"/>
  <c r="P516" i="25" s="1"/>
  <c r="H517" i="25"/>
  <c r="M511" i="25"/>
  <c r="K510" i="25"/>
  <c r="P510" i="25" s="1"/>
  <c r="H508" i="25"/>
  <c r="H512" i="25"/>
  <c r="K511" i="25"/>
  <c r="P511" i="25" s="1"/>
  <c r="M506" i="25"/>
  <c r="K504" i="25"/>
  <c r="H506" i="25"/>
  <c r="M528" i="25"/>
  <c r="M532" i="25"/>
  <c r="K530" i="25"/>
  <c r="P530" i="25" s="1"/>
  <c r="M523" i="25"/>
  <c r="M527" i="25"/>
  <c r="K525" i="25"/>
  <c r="P525" i="25" s="1"/>
  <c r="H525" i="25"/>
  <c r="M519" i="25"/>
  <c r="K521" i="25"/>
  <c r="H520" i="25"/>
  <c r="M515" i="25"/>
  <c r="K513" i="25"/>
  <c r="K517" i="25"/>
  <c r="H513" i="25"/>
  <c r="M508" i="25"/>
  <c r="H511" i="25"/>
  <c r="H509" i="25"/>
  <c r="M503" i="25"/>
  <c r="M507" i="25"/>
  <c r="K505" i="25"/>
  <c r="H505" i="25"/>
  <c r="M529" i="25"/>
  <c r="K531" i="25"/>
  <c r="P531" i="25" s="1"/>
  <c r="M524" i="25"/>
  <c r="K526" i="25"/>
  <c r="M520" i="25"/>
  <c r="K518" i="25"/>
  <c r="P518" i="25" s="1"/>
  <c r="K522" i="25"/>
  <c r="P522" i="25" s="1"/>
  <c r="H518" i="25"/>
  <c r="M516" i="25"/>
  <c r="K514" i="25"/>
  <c r="P514" i="25" s="1"/>
  <c r="H516" i="25"/>
  <c r="H514" i="25"/>
  <c r="M509" i="25"/>
  <c r="K508" i="25"/>
  <c r="P508" i="25" s="1"/>
  <c r="M512" i="25"/>
  <c r="M504" i="25"/>
  <c r="K506" i="25"/>
  <c r="M500" i="25"/>
  <c r="K498" i="25"/>
  <c r="P498" i="25" s="1"/>
  <c r="K502" i="25"/>
  <c r="M495" i="25"/>
  <c r="K495" i="25"/>
  <c r="H494" i="25"/>
  <c r="H497" i="25"/>
  <c r="M489" i="25"/>
  <c r="M493" i="25"/>
  <c r="K491" i="25"/>
  <c r="M487" i="25"/>
  <c r="K485" i="25"/>
  <c r="H486" i="25"/>
  <c r="M480" i="25"/>
  <c r="K482" i="25"/>
  <c r="M501" i="25"/>
  <c r="K499" i="25"/>
  <c r="P499" i="25" s="1"/>
  <c r="M496" i="25"/>
  <c r="K496" i="25"/>
  <c r="M490" i="25"/>
  <c r="K492" i="25"/>
  <c r="P492" i="25" s="1"/>
  <c r="H489" i="25"/>
  <c r="H491" i="25"/>
  <c r="M484" i="25"/>
  <c r="M488" i="25"/>
  <c r="K486" i="25"/>
  <c r="P486" i="25" s="1"/>
  <c r="M481" i="25"/>
  <c r="K479" i="25"/>
  <c r="P479" i="25" s="1"/>
  <c r="K483" i="25"/>
  <c r="P483" i="25" s="1"/>
  <c r="H479" i="25"/>
  <c r="H483" i="25"/>
  <c r="H507" i="25"/>
  <c r="M498" i="25"/>
  <c r="M502" i="25"/>
  <c r="K500" i="25"/>
  <c r="M497" i="25"/>
  <c r="K497" i="25"/>
  <c r="H495" i="25"/>
  <c r="M491" i="25"/>
  <c r="K489" i="25"/>
  <c r="P489" i="25" s="1"/>
  <c r="K493" i="25"/>
  <c r="P493" i="25" s="1"/>
  <c r="H493" i="25"/>
  <c r="M485" i="25"/>
  <c r="K487" i="25"/>
  <c r="P487" i="25" s="1"/>
  <c r="H484" i="25"/>
  <c r="M482" i="25"/>
  <c r="K480" i="25"/>
  <c r="H480" i="25"/>
  <c r="M499" i="25"/>
  <c r="K501" i="25"/>
  <c r="P501" i="25" s="1"/>
  <c r="H498" i="25"/>
  <c r="H500" i="25"/>
  <c r="H502" i="25"/>
  <c r="M494" i="25"/>
  <c r="K494" i="25"/>
  <c r="H496" i="25"/>
  <c r="M492" i="25"/>
  <c r="K490" i="25"/>
  <c r="P490" i="25" s="1"/>
  <c r="M486" i="25"/>
  <c r="K484" i="25"/>
  <c r="P484" i="25" s="1"/>
  <c r="K488" i="25"/>
  <c r="P488" i="25" s="1"/>
  <c r="M479" i="25"/>
  <c r="M483" i="25"/>
  <c r="K481" i="25"/>
  <c r="P481" i="25" s="1"/>
  <c r="H481" i="25"/>
  <c r="M474" i="25"/>
  <c r="M478" i="25"/>
  <c r="K476" i="25"/>
  <c r="P476" i="25" s="1"/>
  <c r="H475" i="25"/>
  <c r="H473" i="25"/>
  <c r="M468" i="25"/>
  <c r="K470" i="25"/>
  <c r="P470" i="25" s="1"/>
  <c r="H459" i="25"/>
  <c r="H466" i="25"/>
  <c r="K465" i="25"/>
  <c r="P465" i="25" s="1"/>
  <c r="M466" i="25"/>
  <c r="M463" i="25"/>
  <c r="K458" i="25"/>
  <c r="P458" i="25" s="1"/>
  <c r="M449" i="25"/>
  <c r="K448" i="25"/>
  <c r="P448" i="25" s="1"/>
  <c r="M476" i="25"/>
  <c r="K474" i="25"/>
  <c r="P474" i="25" s="1"/>
  <c r="K478" i="25"/>
  <c r="H478" i="25"/>
  <c r="M473" i="25"/>
  <c r="K473" i="25"/>
  <c r="P473" i="25" s="1"/>
  <c r="M470" i="25"/>
  <c r="K468" i="25"/>
  <c r="P468" i="25" s="1"/>
  <c r="H468" i="25"/>
  <c r="K460" i="25"/>
  <c r="P460" i="25" s="1"/>
  <c r="M464" i="25"/>
  <c r="K463" i="25"/>
  <c r="P463" i="25" s="1"/>
  <c r="H462" i="25"/>
  <c r="M457" i="25"/>
  <c r="M460" i="25"/>
  <c r="K453" i="25"/>
  <c r="P453" i="25" s="1"/>
  <c r="M453" i="25"/>
  <c r="M455" i="25"/>
  <c r="M451" i="25"/>
  <c r="K450" i="25"/>
  <c r="P450" i="25" s="1"/>
  <c r="M477" i="25"/>
  <c r="K475" i="25"/>
  <c r="H474" i="25"/>
  <c r="H472" i="25"/>
  <c r="M467" i="25"/>
  <c r="M471" i="25"/>
  <c r="K469" i="25"/>
  <c r="P469" i="25" s="1"/>
  <c r="M458" i="25"/>
  <c r="H458" i="25"/>
  <c r="K461" i="25"/>
  <c r="P461" i="25" s="1"/>
  <c r="K462" i="25"/>
  <c r="P462" i="25" s="1"/>
  <c r="M462" i="25"/>
  <c r="H465" i="25"/>
  <c r="K459" i="25"/>
  <c r="P459" i="25" s="1"/>
  <c r="K457" i="25"/>
  <c r="P457" i="25" s="1"/>
  <c r="K456" i="25"/>
  <c r="P456" i="25" s="1"/>
  <c r="K454" i="25"/>
  <c r="M456" i="25"/>
  <c r="M475" i="25"/>
  <c r="K471" i="25"/>
  <c r="P471" i="25" s="1"/>
  <c r="M465" i="25"/>
  <c r="H460" i="25"/>
  <c r="M450" i="25"/>
  <c r="K452" i="25"/>
  <c r="P452" i="25" s="1"/>
  <c r="M446" i="25"/>
  <c r="K444" i="25"/>
  <c r="P444" i="25" s="1"/>
  <c r="H443" i="25"/>
  <c r="M441" i="25"/>
  <c r="K439" i="25"/>
  <c r="P439" i="25" s="1"/>
  <c r="M434" i="25"/>
  <c r="K436" i="25"/>
  <c r="H433" i="25"/>
  <c r="K472" i="25"/>
  <c r="M469" i="25"/>
  <c r="H454" i="25"/>
  <c r="K455" i="25"/>
  <c r="P455" i="25" s="1"/>
  <c r="M454" i="25"/>
  <c r="M452" i="25"/>
  <c r="H451" i="25"/>
  <c r="H449" i="25"/>
  <c r="H452" i="25"/>
  <c r="M443" i="25"/>
  <c r="M447" i="25"/>
  <c r="K445" i="25"/>
  <c r="P445" i="25" s="1"/>
  <c r="H444" i="25"/>
  <c r="M438" i="25"/>
  <c r="M442" i="25"/>
  <c r="K440" i="25"/>
  <c r="P440" i="25" s="1"/>
  <c r="H440" i="25"/>
  <c r="H442" i="25"/>
  <c r="M435" i="25"/>
  <c r="K433" i="25"/>
  <c r="P433" i="25" s="1"/>
  <c r="K437" i="25"/>
  <c r="K477" i="25"/>
  <c r="M472" i="25"/>
  <c r="H467" i="25"/>
  <c r="H471" i="25"/>
  <c r="H461" i="25"/>
  <c r="M459" i="25"/>
  <c r="K464" i="25"/>
  <c r="P464" i="25" s="1"/>
  <c r="M461" i="25"/>
  <c r="K449" i="25"/>
  <c r="P449" i="25" s="1"/>
  <c r="M444" i="25"/>
  <c r="K446" i="25"/>
  <c r="P446" i="25" s="1"/>
  <c r="H446" i="25"/>
  <c r="M439" i="25"/>
  <c r="K441" i="25"/>
  <c r="M436" i="25"/>
  <c r="K434" i="25"/>
  <c r="P434" i="25" s="1"/>
  <c r="K466" i="25"/>
  <c r="P466" i="25" s="1"/>
  <c r="K451" i="25"/>
  <c r="M445" i="25"/>
  <c r="M440" i="25"/>
  <c r="K435" i="25"/>
  <c r="M429" i="25"/>
  <c r="K431" i="25"/>
  <c r="P431" i="25" s="1"/>
  <c r="H428" i="25"/>
  <c r="M425" i="25"/>
  <c r="K423" i="25"/>
  <c r="K427" i="25"/>
  <c r="P427" i="25" s="1"/>
  <c r="H423" i="25"/>
  <c r="H426" i="25"/>
  <c r="M420" i="25"/>
  <c r="K418" i="25"/>
  <c r="P418" i="25" s="1"/>
  <c r="K422" i="25"/>
  <c r="P422" i="25" s="1"/>
  <c r="H418" i="25"/>
  <c r="M414" i="25"/>
  <c r="K416" i="25"/>
  <c r="P416" i="25" s="1"/>
  <c r="M408" i="25"/>
  <c r="M412" i="25"/>
  <c r="K410" i="25"/>
  <c r="M405" i="25"/>
  <c r="K403" i="25"/>
  <c r="P403" i="25" s="1"/>
  <c r="K407" i="25"/>
  <c r="P407" i="25" s="1"/>
  <c r="H403" i="25"/>
  <c r="M398" i="25"/>
  <c r="M402" i="25"/>
  <c r="K400" i="25"/>
  <c r="P400" i="25" s="1"/>
  <c r="H400" i="25"/>
  <c r="M395" i="25"/>
  <c r="K397" i="25"/>
  <c r="P397" i="25" s="1"/>
  <c r="M391" i="25"/>
  <c r="K390" i="25"/>
  <c r="P390" i="25" s="1"/>
  <c r="K394" i="25"/>
  <c r="P394" i="25" s="1"/>
  <c r="M386" i="25"/>
  <c r="K388" i="25"/>
  <c r="P388" i="25" s="1"/>
  <c r="H385" i="25"/>
  <c r="M381" i="25"/>
  <c r="K383" i="25"/>
  <c r="P383" i="25" s="1"/>
  <c r="K467" i="25"/>
  <c r="P467" i="25" s="1"/>
  <c r="H464" i="25"/>
  <c r="H438" i="25"/>
  <c r="M433" i="25"/>
  <c r="M430" i="25"/>
  <c r="K428" i="25"/>
  <c r="K432" i="25"/>
  <c r="M426" i="25"/>
  <c r="K424" i="25"/>
  <c r="P424" i="25" s="1"/>
  <c r="M421" i="25"/>
  <c r="K419" i="25"/>
  <c r="P419" i="25" s="1"/>
  <c r="H419" i="25"/>
  <c r="M415" i="25"/>
  <c r="K413" i="25"/>
  <c r="K417" i="25"/>
  <c r="P417" i="25" s="1"/>
  <c r="H413" i="25"/>
  <c r="M409" i="25"/>
  <c r="K411" i="25"/>
  <c r="H410" i="25"/>
  <c r="M406" i="25"/>
  <c r="K404" i="25"/>
  <c r="P404" i="25" s="1"/>
  <c r="H406" i="25"/>
  <c r="H404" i="25"/>
  <c r="M399" i="25"/>
  <c r="K401" i="25"/>
  <c r="P401" i="25" s="1"/>
  <c r="M396" i="25"/>
  <c r="M392" i="25"/>
  <c r="K391" i="25"/>
  <c r="P391" i="25" s="1"/>
  <c r="H390" i="25"/>
  <c r="M387" i="25"/>
  <c r="K385" i="25"/>
  <c r="P385" i="25" s="1"/>
  <c r="K389" i="25"/>
  <c r="P389" i="25" s="1"/>
  <c r="M382" i="25"/>
  <c r="K380" i="25"/>
  <c r="K384" i="25"/>
  <c r="H380" i="25"/>
  <c r="H477" i="25"/>
  <c r="K443" i="25"/>
  <c r="K438" i="25"/>
  <c r="P438" i="25" s="1"/>
  <c r="M437" i="25"/>
  <c r="M431" i="25"/>
  <c r="K429" i="25"/>
  <c r="H431" i="25"/>
  <c r="M423" i="25"/>
  <c r="M427" i="25"/>
  <c r="K425" i="25"/>
  <c r="M418" i="25"/>
  <c r="M422" i="25"/>
  <c r="K420" i="25"/>
  <c r="P420" i="25" s="1"/>
  <c r="H421" i="25"/>
  <c r="M416" i="25"/>
  <c r="K414" i="25"/>
  <c r="P414" i="25" s="1"/>
  <c r="M410" i="25"/>
  <c r="K408" i="25"/>
  <c r="K412" i="25"/>
  <c r="P412" i="25" s="1"/>
  <c r="M403" i="25"/>
  <c r="M407" i="25"/>
  <c r="K405" i="25"/>
  <c r="H407" i="25"/>
  <c r="M400" i="25"/>
  <c r="K398" i="25"/>
  <c r="K402" i="25"/>
  <c r="M397" i="25"/>
  <c r="K395" i="25"/>
  <c r="P395" i="25" s="1"/>
  <c r="H395" i="25"/>
  <c r="M393" i="25"/>
  <c r="K392" i="25"/>
  <c r="P392" i="25" s="1"/>
  <c r="H391" i="25"/>
  <c r="M388" i="25"/>
  <c r="K386" i="25"/>
  <c r="H388" i="25"/>
  <c r="M383" i="25"/>
  <c r="K381" i="25"/>
  <c r="P381" i="25" s="1"/>
  <c r="M432" i="25"/>
  <c r="H430" i="25"/>
  <c r="K421" i="25"/>
  <c r="P421" i="25" s="1"/>
  <c r="M413" i="25"/>
  <c r="H411" i="25"/>
  <c r="H402" i="25"/>
  <c r="M401" i="25"/>
  <c r="K393" i="25"/>
  <c r="P393" i="25" s="1"/>
  <c r="H393" i="25"/>
  <c r="M376" i="25"/>
  <c r="K378" i="25"/>
  <c r="M373" i="25"/>
  <c r="K371" i="25"/>
  <c r="M366" i="25"/>
  <c r="K368" i="25"/>
  <c r="P368" i="25" s="1"/>
  <c r="M362" i="25"/>
  <c r="K360" i="25"/>
  <c r="K364" i="25"/>
  <c r="P364" i="25" s="1"/>
  <c r="H360" i="25"/>
  <c r="H364" i="25"/>
  <c r="M356" i="25"/>
  <c r="K358" i="25"/>
  <c r="P358" i="25" s="1"/>
  <c r="H358" i="25"/>
  <c r="K442" i="25"/>
  <c r="P442" i="25" s="1"/>
  <c r="M424" i="25"/>
  <c r="M417" i="25"/>
  <c r="H415" i="25"/>
  <c r="M411" i="25"/>
  <c r="K406" i="25"/>
  <c r="K396" i="25"/>
  <c r="P396" i="25" s="1"/>
  <c r="H394" i="25"/>
  <c r="K387" i="25"/>
  <c r="P387" i="25" s="1"/>
  <c r="K382" i="25"/>
  <c r="P382" i="25" s="1"/>
  <c r="M377" i="25"/>
  <c r="K375" i="25"/>
  <c r="K379" i="25"/>
  <c r="P379" i="25" s="1"/>
  <c r="H375" i="25"/>
  <c r="M370" i="25"/>
  <c r="M374" i="25"/>
  <c r="K372" i="25"/>
  <c r="P372" i="25" s="1"/>
  <c r="M367" i="25"/>
  <c r="K365" i="25"/>
  <c r="P365" i="25" s="1"/>
  <c r="K369" i="25"/>
  <c r="P369" i="25" s="1"/>
  <c r="H367" i="25"/>
  <c r="H365" i="25"/>
  <c r="M363" i="25"/>
  <c r="K361" i="25"/>
  <c r="P361" i="25" s="1"/>
  <c r="H363" i="25"/>
  <c r="H361" i="25"/>
  <c r="M357" i="25"/>
  <c r="K355" i="25"/>
  <c r="P355" i="25" s="1"/>
  <c r="K359" i="25"/>
  <c r="P359" i="25" s="1"/>
  <c r="H357" i="25"/>
  <c r="H355" i="25"/>
  <c r="M351" i="25"/>
  <c r="K353" i="25"/>
  <c r="P353" i="25" s="1"/>
  <c r="H350" i="25"/>
  <c r="H352" i="25"/>
  <c r="M348" i="25"/>
  <c r="K346" i="25"/>
  <c r="P346" i="25" s="1"/>
  <c r="M448" i="25"/>
  <c r="K430" i="25"/>
  <c r="P430" i="25" s="1"/>
  <c r="M419" i="25"/>
  <c r="H417" i="25"/>
  <c r="H409" i="25"/>
  <c r="H412" i="25"/>
  <c r="K399" i="25"/>
  <c r="P399" i="25" s="1"/>
  <c r="M390" i="25"/>
  <c r="M385" i="25"/>
  <c r="M380" i="25"/>
  <c r="H383" i="25"/>
  <c r="M378" i="25"/>
  <c r="K376" i="25"/>
  <c r="H376" i="25"/>
  <c r="M371" i="25"/>
  <c r="K373" i="25"/>
  <c r="P373" i="25" s="1"/>
  <c r="H370" i="25"/>
  <c r="H372" i="25"/>
  <c r="M368" i="25"/>
  <c r="K366" i="25"/>
  <c r="M360" i="25"/>
  <c r="M364" i="25"/>
  <c r="K362" i="25"/>
  <c r="P362" i="25" s="1"/>
  <c r="H362" i="25"/>
  <c r="M358" i="25"/>
  <c r="K356" i="25"/>
  <c r="P356" i="25" s="1"/>
  <c r="H356" i="25"/>
  <c r="M352" i="25"/>
  <c r="K350" i="25"/>
  <c r="K354" i="25"/>
  <c r="P354" i="25" s="1"/>
  <c r="M345" i="25"/>
  <c r="M349" i="25"/>
  <c r="K347" i="25"/>
  <c r="H347" i="25"/>
  <c r="K447" i="25"/>
  <c r="P447" i="25" s="1"/>
  <c r="H445" i="25"/>
  <c r="M428" i="25"/>
  <c r="H432" i="25"/>
  <c r="K426" i="25"/>
  <c r="P426" i="25" s="1"/>
  <c r="K415" i="25"/>
  <c r="P415" i="25" s="1"/>
  <c r="K409" i="25"/>
  <c r="M404" i="25"/>
  <c r="H401" i="25"/>
  <c r="M394" i="25"/>
  <c r="M389" i="25"/>
  <c r="H387" i="25"/>
  <c r="M384" i="25"/>
  <c r="M375" i="25"/>
  <c r="M379" i="25"/>
  <c r="K377" i="25"/>
  <c r="P377" i="25" s="1"/>
  <c r="H377" i="25"/>
  <c r="M372" i="25"/>
  <c r="K370" i="25"/>
  <c r="K374" i="25"/>
  <c r="P374" i="25" s="1"/>
  <c r="M365" i="25"/>
  <c r="M369" i="25"/>
  <c r="K367" i="25"/>
  <c r="H368" i="25"/>
  <c r="H369" i="25"/>
  <c r="M361" i="25"/>
  <c r="K363" i="25"/>
  <c r="M355" i="25"/>
  <c r="M359" i="25"/>
  <c r="K357" i="25"/>
  <c r="P357" i="25" s="1"/>
  <c r="M353" i="25"/>
  <c r="K351" i="25"/>
  <c r="P351" i="25" s="1"/>
  <c r="M346" i="25"/>
  <c r="K348" i="25"/>
  <c r="P348" i="25" s="1"/>
  <c r="H345" i="25"/>
  <c r="H346" i="25"/>
  <c r="M343" i="25"/>
  <c r="K341" i="25"/>
  <c r="M285" i="25"/>
  <c r="K335" i="25"/>
  <c r="P335" i="25" s="1"/>
  <c r="H337" i="25"/>
  <c r="M335" i="25"/>
  <c r="H335" i="25"/>
  <c r="H338" i="25"/>
  <c r="H330" i="25"/>
  <c r="H336" i="25"/>
  <c r="H332" i="25"/>
  <c r="K325" i="25"/>
  <c r="P325" i="25" s="1"/>
  <c r="H329" i="25"/>
  <c r="M325" i="25"/>
  <c r="H325" i="25"/>
  <c r="H328" i="25"/>
  <c r="K323" i="25"/>
  <c r="P323" i="25" s="1"/>
  <c r="M323" i="25"/>
  <c r="M324" i="25"/>
  <c r="M316" i="25"/>
  <c r="H323" i="25"/>
  <c r="K316" i="25"/>
  <c r="P316" i="25" s="1"/>
  <c r="K317" i="25"/>
  <c r="P317" i="25" s="1"/>
  <c r="H317" i="25"/>
  <c r="K311" i="25"/>
  <c r="P311" i="25" s="1"/>
  <c r="M314" i="25"/>
  <c r="K313" i="25"/>
  <c r="P313" i="25" s="1"/>
  <c r="M307" i="25"/>
  <c r="M309" i="25"/>
  <c r="H313" i="25"/>
  <c r="H308" i="25"/>
  <c r="M303" i="25"/>
  <c r="M304" i="25"/>
  <c r="M301" i="25"/>
  <c r="H302" i="25"/>
  <c r="M299" i="25"/>
  <c r="K298" i="25"/>
  <c r="P298" i="25" s="1"/>
  <c r="K295" i="25"/>
  <c r="P295" i="25" s="1"/>
  <c r="H296" i="25"/>
  <c r="H297" i="25"/>
  <c r="K292" i="25"/>
  <c r="P292" i="25" s="1"/>
  <c r="K294" i="25"/>
  <c r="P294" i="25" s="1"/>
  <c r="M291" i="25"/>
  <c r="H293" i="25"/>
  <c r="K288" i="25"/>
  <c r="P288" i="25" s="1"/>
  <c r="K286" i="25"/>
  <c r="P286" i="25" s="1"/>
  <c r="K289" i="25"/>
  <c r="P289" i="25" s="1"/>
  <c r="K282" i="25"/>
  <c r="P282" i="25" s="1"/>
  <c r="M281" i="25"/>
  <c r="H284" i="25"/>
  <c r="K352" i="25"/>
  <c r="P352" i="25" s="1"/>
  <c r="K345" i="25"/>
  <c r="P345" i="25" s="1"/>
  <c r="M340" i="25"/>
  <c r="M344" i="25"/>
  <c r="K342" i="25"/>
  <c r="M338" i="25"/>
  <c r="M339" i="25"/>
  <c r="M336" i="25"/>
  <c r="M330" i="25"/>
  <c r="M331" i="25"/>
  <c r="H339" i="25"/>
  <c r="K334" i="25"/>
  <c r="P334" i="25" s="1"/>
  <c r="M333" i="25"/>
  <c r="H333" i="25"/>
  <c r="M328" i="25"/>
  <c r="M329" i="25"/>
  <c r="M326" i="25"/>
  <c r="H327" i="25"/>
  <c r="K324" i="25"/>
  <c r="P324" i="25" s="1"/>
  <c r="K321" i="25"/>
  <c r="P321" i="25" s="1"/>
  <c r="K322" i="25"/>
  <c r="P322" i="25" s="1"/>
  <c r="K318" i="25"/>
  <c r="P318" i="25" s="1"/>
  <c r="H324" i="25"/>
  <c r="K319" i="25"/>
  <c r="P319" i="25" s="1"/>
  <c r="H316" i="25"/>
  <c r="K312" i="25"/>
  <c r="P312" i="25" s="1"/>
  <c r="K314" i="25"/>
  <c r="P314" i="25" s="1"/>
  <c r="K305" i="25"/>
  <c r="P305" i="25" s="1"/>
  <c r="H307" i="25"/>
  <c r="H311" i="25"/>
  <c r="K307" i="25"/>
  <c r="P307" i="25" s="1"/>
  <c r="M306" i="25"/>
  <c r="H309" i="25"/>
  <c r="K304" i="25"/>
  <c r="P304" i="25" s="1"/>
  <c r="K301" i="25"/>
  <c r="P301" i="25" s="1"/>
  <c r="K302" i="25"/>
  <c r="P302" i="25" s="1"/>
  <c r="K303" i="25"/>
  <c r="P303" i="25" s="1"/>
  <c r="H304" i="25"/>
  <c r="K297" i="25"/>
  <c r="P297" i="25" s="1"/>
  <c r="M298" i="25"/>
  <c r="H298" i="25"/>
  <c r="M290" i="25"/>
  <c r="K291" i="25"/>
  <c r="P291" i="25" s="1"/>
  <c r="H291" i="25"/>
  <c r="K287" i="25"/>
  <c r="P287" i="25" s="1"/>
  <c r="M286" i="25"/>
  <c r="K283" i="25"/>
  <c r="P283" i="25" s="1"/>
  <c r="K280" i="25"/>
  <c r="P280" i="25" s="1"/>
  <c r="M350" i="25"/>
  <c r="K349" i="25"/>
  <c r="P349" i="25" s="1"/>
  <c r="M341" i="25"/>
  <c r="K343" i="25"/>
  <c r="P343" i="25" s="1"/>
  <c r="H285" i="25"/>
  <c r="K339" i="25"/>
  <c r="P339" i="25" s="1"/>
  <c r="K336" i="25"/>
  <c r="P336" i="25" s="1"/>
  <c r="K337" i="25"/>
  <c r="P337" i="25" s="1"/>
  <c r="K338" i="25"/>
  <c r="P338" i="25" s="1"/>
  <c r="M334" i="25"/>
  <c r="K333" i="25"/>
  <c r="P333" i="25" s="1"/>
  <c r="M332" i="25"/>
  <c r="K331" i="25"/>
  <c r="P331" i="25" s="1"/>
  <c r="H334" i="25"/>
  <c r="K329" i="25"/>
  <c r="P329" i="25" s="1"/>
  <c r="K326" i="25"/>
  <c r="P326" i="25" s="1"/>
  <c r="K327" i="25"/>
  <c r="P327" i="25" s="1"/>
  <c r="K328" i="25"/>
  <c r="P328" i="25" s="1"/>
  <c r="H326" i="25"/>
  <c r="M322" i="25"/>
  <c r="M317" i="25"/>
  <c r="M315" i="25"/>
  <c r="H315" i="25"/>
  <c r="H319" i="25"/>
  <c r="H312" i="25"/>
  <c r="M312" i="25"/>
  <c r="M308" i="25"/>
  <c r="H314" i="25"/>
  <c r="K308" i="25"/>
  <c r="P308" i="25" s="1"/>
  <c r="M302" i="25"/>
  <c r="H301" i="25"/>
  <c r="H295" i="25"/>
  <c r="K299" i="25"/>
  <c r="P299" i="25" s="1"/>
  <c r="K296" i="25"/>
  <c r="P296" i="25" s="1"/>
  <c r="H299" i="25"/>
  <c r="M293" i="25"/>
  <c r="K290" i="25"/>
  <c r="P290" i="25" s="1"/>
  <c r="H292" i="25"/>
  <c r="H290" i="25"/>
  <c r="M287" i="25"/>
  <c r="H287" i="25"/>
  <c r="M282" i="25"/>
  <c r="M354" i="25"/>
  <c r="M347" i="25"/>
  <c r="M342" i="25"/>
  <c r="K340" i="25"/>
  <c r="P340" i="25" s="1"/>
  <c r="K344" i="25"/>
  <c r="P344" i="25" s="1"/>
  <c r="M337" i="25"/>
  <c r="K332" i="25"/>
  <c r="P332" i="25" s="1"/>
  <c r="K330" i="25"/>
  <c r="P330" i="25" s="1"/>
  <c r="H331" i="25"/>
  <c r="M327" i="25"/>
  <c r="M321" i="25"/>
  <c r="K320" i="25"/>
  <c r="P320" i="25" s="1"/>
  <c r="H322" i="25"/>
  <c r="M320" i="25"/>
  <c r="H320" i="25"/>
  <c r="H321" i="25"/>
  <c r="K315" i="25"/>
  <c r="P315" i="25" s="1"/>
  <c r="M318" i="25"/>
  <c r="M319" i="25"/>
  <c r="H318" i="25"/>
  <c r="M313" i="25"/>
  <c r="M310" i="25"/>
  <c r="M311" i="25"/>
  <c r="K310" i="25"/>
  <c r="P310" i="25" s="1"/>
  <c r="H310" i="25"/>
  <c r="K309" i="25"/>
  <c r="P309" i="25" s="1"/>
  <c r="K306" i="25"/>
  <c r="P306" i="25" s="1"/>
  <c r="M305" i="25"/>
  <c r="H305" i="25"/>
  <c r="K300" i="25"/>
  <c r="P300" i="25" s="1"/>
  <c r="H306" i="25"/>
  <c r="M300" i="25"/>
  <c r="H300" i="25"/>
  <c r="H303" i="25"/>
  <c r="M295" i="25"/>
  <c r="M296" i="25"/>
  <c r="M297" i="25"/>
  <c r="M292" i="25"/>
  <c r="K293" i="25"/>
  <c r="P293" i="25" s="1"/>
  <c r="M294" i="25"/>
  <c r="H294" i="25"/>
  <c r="M289" i="25"/>
  <c r="M288" i="25"/>
  <c r="K285" i="25"/>
  <c r="P285" i="25" s="1"/>
  <c r="M283" i="25"/>
  <c r="M280" i="25"/>
  <c r="M284" i="25"/>
  <c r="H282" i="25"/>
  <c r="K281" i="25"/>
  <c r="P281" i="25" s="1"/>
  <c r="K284" i="25"/>
  <c r="P284" i="25" s="1"/>
  <c r="M278" i="25"/>
  <c r="K277" i="25"/>
  <c r="P277" i="25" s="1"/>
  <c r="H277" i="25"/>
  <c r="M272" i="25"/>
  <c r="K271" i="25"/>
  <c r="P271" i="25" s="1"/>
  <c r="H271" i="25"/>
  <c r="M267" i="25"/>
  <c r="K266" i="25"/>
  <c r="P266" i="25" s="1"/>
  <c r="H266" i="25"/>
  <c r="M262" i="25"/>
  <c r="K261" i="25"/>
  <c r="P261" i="25" s="1"/>
  <c r="H261" i="25"/>
  <c r="M256" i="25"/>
  <c r="K255" i="25"/>
  <c r="P255" i="25" s="1"/>
  <c r="K259" i="25"/>
  <c r="P259" i="25" s="1"/>
  <c r="H255" i="25"/>
  <c r="M253" i="25"/>
  <c r="K252" i="25"/>
  <c r="P252" i="25" s="1"/>
  <c r="M245" i="25"/>
  <c r="M249" i="25"/>
  <c r="K248" i="25"/>
  <c r="P248" i="25" s="1"/>
  <c r="H247" i="25"/>
  <c r="M242" i="25"/>
  <c r="K241" i="25"/>
  <c r="P241" i="25" s="1"/>
  <c r="H243" i="25"/>
  <c r="H241" i="25"/>
  <c r="M235" i="25"/>
  <c r="M239" i="25"/>
  <c r="K238" i="25"/>
  <c r="P238" i="25" s="1"/>
  <c r="M234" i="25"/>
  <c r="M229" i="25"/>
  <c r="M275" i="25"/>
  <c r="M279" i="25"/>
  <c r="K278" i="25"/>
  <c r="P278" i="25" s="1"/>
  <c r="M273" i="25"/>
  <c r="K272" i="25"/>
  <c r="P272" i="25" s="1"/>
  <c r="H274" i="25"/>
  <c r="M268" i="25"/>
  <c r="K267" i="25"/>
  <c r="P267" i="25" s="1"/>
  <c r="M263" i="25"/>
  <c r="K262" i="25"/>
  <c r="P262" i="25" s="1"/>
  <c r="H262" i="25"/>
  <c r="M257" i="25"/>
  <c r="K256" i="25"/>
  <c r="P256" i="25" s="1"/>
  <c r="H256" i="25"/>
  <c r="H259" i="25"/>
  <c r="M250" i="25"/>
  <c r="M254" i="25"/>
  <c r="K253" i="25"/>
  <c r="P253" i="25" s="1"/>
  <c r="M246" i="25"/>
  <c r="K245" i="25"/>
  <c r="P245" i="25" s="1"/>
  <c r="K249" i="25"/>
  <c r="P249" i="25" s="1"/>
  <c r="M243" i="25"/>
  <c r="K242" i="25"/>
  <c r="P242" i="25" s="1"/>
  <c r="M236" i="25"/>
  <c r="K235" i="25"/>
  <c r="P235" i="25" s="1"/>
  <c r="K239" i="25"/>
  <c r="P239" i="25" s="1"/>
  <c r="M230" i="25"/>
  <c r="M276" i="25"/>
  <c r="K275" i="25"/>
  <c r="P275" i="25" s="1"/>
  <c r="K279" i="25"/>
  <c r="P279" i="25" s="1"/>
  <c r="M270" i="25"/>
  <c r="M274" i="25"/>
  <c r="K273" i="25"/>
  <c r="P273" i="25" s="1"/>
  <c r="M265" i="25"/>
  <c r="M269" i="25"/>
  <c r="K268" i="25"/>
  <c r="P268" i="25" s="1"/>
  <c r="M260" i="25"/>
  <c r="M264" i="25"/>
  <c r="K263" i="25"/>
  <c r="P263" i="25" s="1"/>
  <c r="H264" i="25"/>
  <c r="M258" i="25"/>
  <c r="K257" i="25"/>
  <c r="P257" i="25" s="1"/>
  <c r="M251" i="25"/>
  <c r="K250" i="25"/>
  <c r="P250" i="25" s="1"/>
  <c r="K254" i="25"/>
  <c r="P254" i="25" s="1"/>
  <c r="H250" i="25"/>
  <c r="M247" i="25"/>
  <c r="K246" i="25"/>
  <c r="P246" i="25" s="1"/>
  <c r="H246" i="25"/>
  <c r="M240" i="25"/>
  <c r="M244" i="25"/>
  <c r="K243" i="25"/>
  <c r="P243" i="25" s="1"/>
  <c r="H244" i="25"/>
  <c r="M237" i="25"/>
  <c r="K236" i="25"/>
  <c r="P236" i="25" s="1"/>
  <c r="H236" i="25"/>
  <c r="K234" i="25"/>
  <c r="P234" i="25" s="1"/>
  <c r="M231" i="25"/>
  <c r="H281" i="25"/>
  <c r="M277" i="25"/>
  <c r="K276" i="25"/>
  <c r="P276" i="25" s="1"/>
  <c r="M271" i="25"/>
  <c r="K270" i="25"/>
  <c r="P270" i="25" s="1"/>
  <c r="K274" i="25"/>
  <c r="P274" i="25" s="1"/>
  <c r="H272" i="25"/>
  <c r="H270" i="25"/>
  <c r="M266" i="25"/>
  <c r="K265" i="25"/>
  <c r="P265" i="25" s="1"/>
  <c r="K269" i="25"/>
  <c r="P269" i="25" s="1"/>
  <c r="H265" i="25"/>
  <c r="M261" i="25"/>
  <c r="K260" i="25"/>
  <c r="P260" i="25" s="1"/>
  <c r="K264" i="25"/>
  <c r="P264" i="25" s="1"/>
  <c r="H260" i="25"/>
  <c r="M255" i="25"/>
  <c r="M259" i="25"/>
  <c r="K258" i="25"/>
  <c r="P258" i="25" s="1"/>
  <c r="M252" i="25"/>
  <c r="K251" i="25"/>
  <c r="P251" i="25" s="1"/>
  <c r="H253" i="25"/>
  <c r="H251" i="25"/>
  <c r="H254" i="25"/>
  <c r="M248" i="25"/>
  <c r="K247" i="25"/>
  <c r="P247" i="25" s="1"/>
  <c r="H245" i="25"/>
  <c r="M241" i="25"/>
  <c r="K240" i="25"/>
  <c r="P240" i="25" s="1"/>
  <c r="K244" i="25"/>
  <c r="P244" i="25" s="1"/>
  <c r="M238" i="25"/>
  <c r="K237" i="25"/>
  <c r="P237" i="25" s="1"/>
  <c r="M232" i="25"/>
  <c r="D29" i="25"/>
  <c r="D233" i="25"/>
  <c r="D229" i="25"/>
  <c r="H232" i="25"/>
  <c r="H230" i="25"/>
  <c r="K231" i="25"/>
  <c r="P231" i="25" s="1"/>
  <c r="H238" i="25"/>
  <c r="H242" i="25"/>
  <c r="H268" i="25"/>
  <c r="H280" i="25"/>
  <c r="H233" i="25"/>
  <c r="K230" i="25"/>
  <c r="P230" i="25" s="1"/>
  <c r="H237" i="25"/>
  <c r="H249" i="25"/>
  <c r="H258" i="25"/>
  <c r="H267" i="25"/>
  <c r="H273" i="25"/>
  <c r="H276" i="25"/>
  <c r="H229" i="25"/>
  <c r="K233" i="25"/>
  <c r="P233" i="25" s="1"/>
  <c r="K229" i="25"/>
  <c r="P229" i="25" s="1"/>
  <c r="H234" i="25"/>
  <c r="H240" i="25"/>
  <c r="H248" i="25"/>
  <c r="H257" i="25"/>
  <c r="H279" i="25"/>
  <c r="H275" i="25"/>
  <c r="D238" i="25"/>
  <c r="D241" i="25"/>
  <c r="F243" i="25"/>
  <c r="D248" i="25"/>
  <c r="D251" i="25"/>
  <c r="F253" i="25"/>
  <c r="D256" i="25"/>
  <c r="D262" i="25"/>
  <c r="D268" i="25"/>
  <c r="D273" i="25"/>
  <c r="F271" i="25"/>
  <c r="D278" i="25"/>
  <c r="H288" i="25"/>
  <c r="D234" i="25"/>
  <c r="D237" i="25"/>
  <c r="D244" i="25"/>
  <c r="D240" i="25"/>
  <c r="F242" i="25"/>
  <c r="D247" i="25"/>
  <c r="F249" i="25"/>
  <c r="F250" i="25" s="1"/>
  <c r="F251" i="25" s="1"/>
  <c r="F245" i="25"/>
  <c r="F246" i="25" s="1"/>
  <c r="F247" i="25" s="1"/>
  <c r="F248" i="25" s="1"/>
  <c r="D254" i="25"/>
  <c r="D250" i="25"/>
  <c r="F252" i="25"/>
  <c r="D259" i="25"/>
  <c r="D255" i="25"/>
  <c r="F257" i="25"/>
  <c r="F258" i="25" s="1"/>
  <c r="F259" i="25" s="1"/>
  <c r="F260" i="25" s="1"/>
  <c r="F261" i="25" s="1"/>
  <c r="D261" i="25"/>
  <c r="F263" i="25"/>
  <c r="F264" i="25" s="1"/>
  <c r="F265" i="25" s="1"/>
  <c r="F266" i="25" s="1"/>
  <c r="F267" i="25" s="1"/>
  <c r="D267" i="25"/>
  <c r="F269" i="25"/>
  <c r="F270" i="25" s="1"/>
  <c r="D272" i="25"/>
  <c r="F274" i="25"/>
  <c r="D277" i="25"/>
  <c r="F279" i="25"/>
  <c r="F280" i="25" s="1"/>
  <c r="F281" i="25" s="1"/>
  <c r="F282" i="25" s="1"/>
  <c r="F283" i="25" s="1"/>
  <c r="F284" i="25" s="1"/>
  <c r="F275" i="25"/>
  <c r="F276" i="25" s="1"/>
  <c r="F277" i="25" s="1"/>
  <c r="H286" i="25"/>
  <c r="H289" i="25"/>
  <c r="H342" i="25"/>
  <c r="H283" i="25"/>
  <c r="F339" i="25"/>
  <c r="F340" i="25" s="1"/>
  <c r="F341" i="25" s="1"/>
  <c r="F342" i="25" s="1"/>
  <c r="F343" i="25" s="1"/>
  <c r="F344" i="25" s="1"/>
  <c r="F345" i="25" s="1"/>
  <c r="H340" i="25"/>
  <c r="F286" i="25"/>
  <c r="F287" i="25" s="1"/>
  <c r="D297" i="25"/>
  <c r="D339" i="25"/>
  <c r="D344" i="25"/>
  <c r="D340" i="25"/>
  <c r="H343" i="25"/>
  <c r="H349" i="25"/>
  <c r="H351" i="25"/>
  <c r="D296" i="25"/>
  <c r="H348" i="25"/>
  <c r="P347" i="25"/>
  <c r="D351" i="25"/>
  <c r="H354" i="25"/>
  <c r="H359" i="25"/>
  <c r="H371" i="25"/>
  <c r="P376" i="25"/>
  <c r="H389" i="25"/>
  <c r="P410" i="25"/>
  <c r="F292" i="25"/>
  <c r="F293" i="25" s="1"/>
  <c r="F294" i="25" s="1"/>
  <c r="F295" i="25" s="1"/>
  <c r="F296" i="25" s="1"/>
  <c r="F297" i="25" s="1"/>
  <c r="D299" i="25"/>
  <c r="D295" i="25"/>
  <c r="H341" i="25"/>
  <c r="H353" i="25"/>
  <c r="H366" i="25"/>
  <c r="H374" i="25"/>
  <c r="P371" i="25"/>
  <c r="H378" i="25"/>
  <c r="P375" i="25"/>
  <c r="D298" i="25"/>
  <c r="H344" i="25"/>
  <c r="P342" i="25"/>
  <c r="P341" i="25"/>
  <c r="F346" i="25"/>
  <c r="F347" i="25" s="1"/>
  <c r="F348" i="25" s="1"/>
  <c r="F349" i="25" s="1"/>
  <c r="F350" i="25" s="1"/>
  <c r="F351" i="25" s="1"/>
  <c r="F352" i="25" s="1"/>
  <c r="F353" i="25" s="1"/>
  <c r="D346" i="25"/>
  <c r="P350" i="25"/>
  <c r="P366" i="25"/>
  <c r="H373" i="25"/>
  <c r="P378" i="25"/>
  <c r="D358" i="25"/>
  <c r="D361" i="25"/>
  <c r="P360" i="25"/>
  <c r="D366" i="25"/>
  <c r="F368" i="25"/>
  <c r="F369" i="25" s="1"/>
  <c r="F370" i="25" s="1"/>
  <c r="F371" i="25" s="1"/>
  <c r="F372" i="25" s="1"/>
  <c r="F373" i="25" s="1"/>
  <c r="F374" i="25" s="1"/>
  <c r="D371" i="25"/>
  <c r="P370" i="25"/>
  <c r="D378" i="25"/>
  <c r="F376" i="25"/>
  <c r="F377" i="25" s="1"/>
  <c r="F378" i="25" s="1"/>
  <c r="F379" i="25" s="1"/>
  <c r="F380" i="25" s="1"/>
  <c r="F381" i="25" s="1"/>
  <c r="F382" i="25" s="1"/>
  <c r="F383" i="25" s="1"/>
  <c r="F384" i="25" s="1"/>
  <c r="F385" i="25" s="1"/>
  <c r="F386" i="25" s="1"/>
  <c r="F387" i="25" s="1"/>
  <c r="F388" i="25" s="1"/>
  <c r="F389" i="25" s="1"/>
  <c r="F390" i="25" s="1"/>
  <c r="F391" i="25" s="1"/>
  <c r="F392" i="25" s="1"/>
  <c r="F393" i="25" s="1"/>
  <c r="F394" i="25" s="1"/>
  <c r="F395" i="25" s="1"/>
  <c r="F396" i="25" s="1"/>
  <c r="F397" i="25" s="1"/>
  <c r="F398" i="25" s="1"/>
  <c r="F399" i="25" s="1"/>
  <c r="F400" i="25" s="1"/>
  <c r="F401" i="25" s="1"/>
  <c r="F402" i="25" s="1"/>
  <c r="F403" i="25" s="1"/>
  <c r="F404" i="25" s="1"/>
  <c r="F405" i="25" s="1"/>
  <c r="F406" i="25" s="1"/>
  <c r="F407" i="25" s="1"/>
  <c r="F408" i="25" s="1"/>
  <c r="F409" i="25" s="1"/>
  <c r="F410" i="25" s="1"/>
  <c r="F411" i="25" s="1"/>
  <c r="F412" i="25" s="1"/>
  <c r="F413" i="25" s="1"/>
  <c r="F414" i="25" s="1"/>
  <c r="F415" i="25" s="1"/>
  <c r="F416" i="25" s="1"/>
  <c r="F417" i="25" s="1"/>
  <c r="F418" i="25" s="1"/>
  <c r="F419" i="25" s="1"/>
  <c r="F420" i="25" s="1"/>
  <c r="F421" i="25" s="1"/>
  <c r="F422" i="25" s="1"/>
  <c r="F423" i="25" s="1"/>
  <c r="F424" i="25" s="1"/>
  <c r="F425" i="25" s="1"/>
  <c r="F426" i="25" s="1"/>
  <c r="F427" i="25" s="1"/>
  <c r="F428" i="25" s="1"/>
  <c r="F429" i="25" s="1"/>
  <c r="F430" i="25" s="1"/>
  <c r="F431" i="25" s="1"/>
  <c r="F432" i="25" s="1"/>
  <c r="F433" i="25" s="1"/>
  <c r="F434" i="25" s="1"/>
  <c r="F435" i="25" s="1"/>
  <c r="F436" i="25" s="1"/>
  <c r="F437" i="25" s="1"/>
  <c r="F438" i="25" s="1"/>
  <c r="F439" i="25" s="1"/>
  <c r="F440" i="25" s="1"/>
  <c r="F441" i="25" s="1"/>
  <c r="F442" i="25" s="1"/>
  <c r="F443" i="25" s="1"/>
  <c r="F444" i="25" s="1"/>
  <c r="F445" i="25" s="1"/>
  <c r="F446" i="25" s="1"/>
  <c r="F447" i="25" s="1"/>
  <c r="F448" i="25" s="1"/>
  <c r="F449" i="25" s="1"/>
  <c r="F450" i="25" s="1"/>
  <c r="F451" i="25" s="1"/>
  <c r="F452" i="25" s="1"/>
  <c r="F453" i="25" s="1"/>
  <c r="F454" i="25" s="1"/>
  <c r="F455" i="25" s="1"/>
  <c r="F456" i="25" s="1"/>
  <c r="F457" i="25" s="1"/>
  <c r="F458" i="25" s="1"/>
  <c r="F459" i="25" s="1"/>
  <c r="F460" i="25" s="1"/>
  <c r="F461" i="25" s="1"/>
  <c r="F462" i="25" s="1"/>
  <c r="F463" i="25" s="1"/>
  <c r="F464" i="25" s="1"/>
  <c r="F465" i="25" s="1"/>
  <c r="F466" i="25" s="1"/>
  <c r="F467" i="25" s="1"/>
  <c r="F468" i="25" s="1"/>
  <c r="F469" i="25" s="1"/>
  <c r="F470" i="25" s="1"/>
  <c r="F471" i="25" s="1"/>
  <c r="F472" i="25" s="1"/>
  <c r="F473" i="25" s="1"/>
  <c r="F474" i="25" s="1"/>
  <c r="F475" i="25" s="1"/>
  <c r="F476" i="25" s="1"/>
  <c r="F477" i="25" s="1"/>
  <c r="F478" i="25" s="1"/>
  <c r="F479" i="25" s="1"/>
  <c r="F480" i="25" s="1"/>
  <c r="F481" i="25" s="1"/>
  <c r="F482" i="25" s="1"/>
  <c r="F483" i="25" s="1"/>
  <c r="F484" i="25" s="1"/>
  <c r="F485" i="25" s="1"/>
  <c r="F486" i="25" s="1"/>
  <c r="H379" i="25"/>
  <c r="D382" i="25"/>
  <c r="H384" i="25"/>
  <c r="H381" i="25"/>
  <c r="H386" i="25"/>
  <c r="H392" i="25"/>
  <c r="H396" i="25"/>
  <c r="D400" i="25"/>
  <c r="H398" i="25"/>
  <c r="P409" i="25"/>
  <c r="D416" i="25"/>
  <c r="H416" i="25"/>
  <c r="H420" i="25"/>
  <c r="D436" i="25"/>
  <c r="H435" i="25"/>
  <c r="H456" i="25"/>
  <c r="D357" i="25"/>
  <c r="F359" i="25"/>
  <c r="F360" i="25" s="1"/>
  <c r="F361" i="25" s="1"/>
  <c r="F362" i="25" s="1"/>
  <c r="F363" i="25" s="1"/>
  <c r="F364" i="25" s="1"/>
  <c r="F365" i="25" s="1"/>
  <c r="F366" i="25" s="1"/>
  <c r="F367" i="25" s="1"/>
  <c r="D364" i="25"/>
  <c r="D360" i="25"/>
  <c r="P363" i="25"/>
  <c r="D369" i="25"/>
  <c r="D365" i="25"/>
  <c r="P367" i="25"/>
  <c r="D374" i="25"/>
  <c r="D370" i="25"/>
  <c r="D377" i="25"/>
  <c r="F375" i="25"/>
  <c r="D381" i="25"/>
  <c r="P405" i="25"/>
  <c r="D409" i="25"/>
  <c r="P408" i="25"/>
  <c r="P413" i="25"/>
  <c r="D427" i="25"/>
  <c r="D423" i="25"/>
  <c r="H425" i="25"/>
  <c r="P429" i="25"/>
  <c r="H463" i="25"/>
  <c r="D380" i="25"/>
  <c r="D387" i="25"/>
  <c r="P386" i="25"/>
  <c r="D393" i="25"/>
  <c r="P402" i="25"/>
  <c r="P398" i="25"/>
  <c r="D406" i="25"/>
  <c r="P411" i="25"/>
  <c r="H414" i="25"/>
  <c r="H422" i="25"/>
  <c r="H424" i="25"/>
  <c r="P423" i="25"/>
  <c r="D431" i="25"/>
  <c r="P432" i="25"/>
  <c r="P428" i="25"/>
  <c r="H437" i="25"/>
  <c r="D441" i="25"/>
  <c r="H441" i="25"/>
  <c r="H450" i="25"/>
  <c r="D383" i="25"/>
  <c r="H382" i="25"/>
  <c r="P384" i="25"/>
  <c r="P380" i="25"/>
  <c r="D395" i="25"/>
  <c r="H397" i="25"/>
  <c r="H399" i="25"/>
  <c r="H405" i="25"/>
  <c r="H408" i="25"/>
  <c r="D422" i="25"/>
  <c r="D418" i="25"/>
  <c r="H427" i="25"/>
  <c r="P425" i="25"/>
  <c r="H429" i="25"/>
  <c r="P437" i="25"/>
  <c r="P406" i="25"/>
  <c r="H434" i="25"/>
  <c r="P436" i="25"/>
  <c r="P435" i="25"/>
  <c r="H439" i="25"/>
  <c r="H447" i="25"/>
  <c r="D452" i="25"/>
  <c r="D448" i="25"/>
  <c r="H448" i="25"/>
  <c r="D437" i="25"/>
  <c r="D433" i="25"/>
  <c r="H436" i="25"/>
  <c r="P441" i="25"/>
  <c r="D444" i="25"/>
  <c r="H453" i="25"/>
  <c r="H469" i="25"/>
  <c r="P472" i="25"/>
  <c r="P443" i="25"/>
  <c r="H455" i="25"/>
  <c r="D478" i="25"/>
  <c r="D474" i="25"/>
  <c r="P475" i="25"/>
  <c r="P451" i="25"/>
  <c r="H457" i="25"/>
  <c r="D468" i="25"/>
  <c r="H476" i="25"/>
  <c r="P478" i="25"/>
  <c r="P480" i="25"/>
  <c r="H487" i="25"/>
  <c r="H490" i="25"/>
  <c r="P497" i="25"/>
  <c r="P454" i="25"/>
  <c r="D458" i="25"/>
  <c r="H470" i="25"/>
  <c r="D472" i="25"/>
  <c r="P477" i="25"/>
  <c r="H485" i="25"/>
  <c r="H492" i="25"/>
  <c r="P495" i="25"/>
  <c r="H488" i="25"/>
  <c r="P485" i="25"/>
  <c r="P496" i="25"/>
  <c r="F498" i="25"/>
  <c r="F499" i="25" s="1"/>
  <c r="F500" i="25" s="1"/>
  <c r="F501" i="25" s="1"/>
  <c r="F502" i="25" s="1"/>
  <c r="F503" i="25" s="1"/>
  <c r="F504" i="25" s="1"/>
  <c r="F505" i="25" s="1"/>
  <c r="F506" i="25" s="1"/>
  <c r="H499" i="25"/>
  <c r="P500" i="25"/>
  <c r="H482" i="25"/>
  <c r="P494" i="25"/>
  <c r="H501" i="25"/>
  <c r="D483" i="25"/>
  <c r="D479" i="25"/>
  <c r="P482" i="25"/>
  <c r="D487" i="25"/>
  <c r="D493" i="25"/>
  <c r="D489" i="25"/>
  <c r="P491" i="25"/>
  <c r="D496" i="25"/>
  <c r="D502" i="25"/>
  <c r="D498" i="25"/>
  <c r="P502" i="25"/>
  <c r="D506" i="25"/>
  <c r="H504" i="25"/>
  <c r="P505" i="25"/>
  <c r="P521" i="25"/>
  <c r="H531" i="25"/>
  <c r="D482" i="25"/>
  <c r="D486" i="25"/>
  <c r="F488" i="25"/>
  <c r="F489" i="25" s="1"/>
  <c r="F490" i="25" s="1"/>
  <c r="F491" i="25" s="1"/>
  <c r="F492" i="25" s="1"/>
  <c r="F493" i="25" s="1"/>
  <c r="F494" i="25" s="1"/>
  <c r="D492" i="25"/>
  <c r="D495" i="25"/>
  <c r="D501" i="25"/>
  <c r="D505" i="25"/>
  <c r="F507" i="25"/>
  <c r="F508" i="25" s="1"/>
  <c r="F509" i="25" s="1"/>
  <c r="P504" i="25"/>
  <c r="H519" i="25"/>
  <c r="F523" i="25"/>
  <c r="F524" i="25" s="1"/>
  <c r="F525" i="25" s="1"/>
  <c r="H530" i="25"/>
  <c r="D494" i="25"/>
  <c r="D504" i="25"/>
  <c r="D497" i="25"/>
  <c r="D503" i="25"/>
  <c r="P517" i="25"/>
  <c r="P513" i="25"/>
  <c r="H521" i="25"/>
  <c r="H526" i="25"/>
  <c r="P507" i="25"/>
  <c r="D509" i="25"/>
  <c r="F510" i="25"/>
  <c r="F511" i="25" s="1"/>
  <c r="D515" i="25"/>
  <c r="F513" i="25"/>
  <c r="F514" i="25" s="1"/>
  <c r="F515" i="25" s="1"/>
  <c r="F516" i="25" s="1"/>
  <c r="F517" i="25" s="1"/>
  <c r="F518" i="25" s="1"/>
  <c r="F519" i="25" s="1"/>
  <c r="F520" i="25" s="1"/>
  <c r="F521" i="25" s="1"/>
  <c r="F522" i="25" s="1"/>
  <c r="P515" i="25"/>
  <c r="D519" i="25"/>
  <c r="P519" i="25"/>
  <c r="D524" i="25"/>
  <c r="F526" i="25"/>
  <c r="F527" i="25" s="1"/>
  <c r="F528" i="25" s="1"/>
  <c r="F529" i="25" s="1"/>
  <c r="F530" i="25" s="1"/>
  <c r="F531" i="25" s="1"/>
  <c r="F532" i="25" s="1"/>
  <c r="F533" i="25" s="1"/>
  <c r="P527" i="25"/>
  <c r="P523" i="25"/>
  <c r="D529" i="25"/>
  <c r="P528" i="25"/>
  <c r="P506" i="25"/>
  <c r="D508" i="25"/>
  <c r="F512" i="25"/>
  <c r="D514" i="25"/>
  <c r="D522" i="25"/>
  <c r="D518" i="25"/>
  <c r="D527" i="25"/>
  <c r="D523" i="25"/>
  <c r="P526" i="25"/>
  <c r="D532" i="25"/>
  <c r="D528" i="25"/>
  <c r="F14" i="42" l="1"/>
  <c r="F15" i="42" s="1"/>
  <c r="F16" i="42" s="1"/>
  <c r="F17" i="42" s="1"/>
  <c r="F18" i="42" s="1"/>
  <c r="F19" i="42" s="1"/>
  <c r="F20" i="42" s="1"/>
  <c r="G27" i="42"/>
  <c r="G38" i="42"/>
  <c r="G33" i="42"/>
  <c r="G20" i="42"/>
  <c r="G25" i="42"/>
  <c r="G16" i="42"/>
  <c r="G31" i="42"/>
  <c r="G30" i="42"/>
  <c r="G34" i="42"/>
  <c r="G32" i="42"/>
  <c r="G28" i="42"/>
  <c r="G29" i="42"/>
  <c r="G36" i="42"/>
  <c r="G18" i="42"/>
  <c r="G14" i="42"/>
  <c r="G26" i="42"/>
  <c r="G21" i="42"/>
  <c r="G15" i="42"/>
  <c r="G13" i="42"/>
  <c r="G23" i="42"/>
  <c r="G17" i="42"/>
  <c r="G24" i="42"/>
  <c r="G19" i="42"/>
  <c r="G39" i="42"/>
  <c r="G22" i="42"/>
  <c r="G35" i="42"/>
  <c r="F14" i="36"/>
  <c r="F15" i="36" s="1"/>
  <c r="F16" i="36" s="1"/>
  <c r="F17" i="36" s="1"/>
  <c r="F18" i="36" s="1"/>
  <c r="I205" i="36"/>
  <c r="O205" i="36" s="1"/>
  <c r="I204" i="36"/>
  <c r="O204" i="36" s="1"/>
  <c r="I201" i="36"/>
  <c r="O201" i="36" s="1"/>
  <c r="I202" i="36"/>
  <c r="O202" i="36" s="1"/>
  <c r="I203" i="36"/>
  <c r="O203" i="36" s="1"/>
  <c r="E39" i="36"/>
  <c r="N39" i="36" s="1"/>
  <c r="E200" i="36"/>
  <c r="N200" i="36" s="1"/>
  <c r="E27" i="36"/>
  <c r="N27" i="36" s="1"/>
  <c r="E8" i="36"/>
  <c r="G14" i="36"/>
  <c r="E166" i="36"/>
  <c r="N166" i="36" s="1"/>
  <c r="E165" i="36"/>
  <c r="N165" i="36" s="1"/>
  <c r="E171" i="36"/>
  <c r="N171" i="36" s="1"/>
  <c r="E175" i="36"/>
  <c r="N175" i="36" s="1"/>
  <c r="E178" i="36"/>
  <c r="N178" i="36" s="1"/>
  <c r="E186" i="36"/>
  <c r="N186" i="36" s="1"/>
  <c r="E183" i="36"/>
  <c r="N183" i="36" s="1"/>
  <c r="E187" i="36"/>
  <c r="N187" i="36" s="1"/>
  <c r="E193" i="36"/>
  <c r="N193" i="36" s="1"/>
  <c r="E196" i="36"/>
  <c r="N196" i="36" s="1"/>
  <c r="I193" i="36"/>
  <c r="O193" i="36" s="1"/>
  <c r="I199" i="36"/>
  <c r="O199" i="36" s="1"/>
  <c r="G17" i="36"/>
  <c r="G13" i="36"/>
  <c r="E164" i="36"/>
  <c r="N164" i="36" s="1"/>
  <c r="E170" i="36"/>
  <c r="N170" i="36" s="1"/>
  <c r="E167" i="36"/>
  <c r="N167" i="36" s="1"/>
  <c r="E174" i="36"/>
  <c r="N174" i="36" s="1"/>
  <c r="E181" i="36"/>
  <c r="N181" i="36" s="1"/>
  <c r="E182" i="36"/>
  <c r="N182" i="36" s="1"/>
  <c r="E190" i="36"/>
  <c r="N190" i="36" s="1"/>
  <c r="E195" i="36"/>
  <c r="N195" i="36" s="1"/>
  <c r="E192" i="36"/>
  <c r="N192" i="36" s="1"/>
  <c r="E199" i="36"/>
  <c r="N199" i="36" s="1"/>
  <c r="I198" i="36"/>
  <c r="O198" i="36" s="1"/>
  <c r="I196" i="36"/>
  <c r="O196" i="36" s="1"/>
  <c r="I197" i="36"/>
  <c r="O197" i="36" s="1"/>
  <c r="I195" i="36"/>
  <c r="O195" i="36" s="1"/>
  <c r="I191" i="36"/>
  <c r="O191" i="36" s="1"/>
  <c r="I194" i="36"/>
  <c r="O194" i="36" s="1"/>
  <c r="I192" i="36"/>
  <c r="O192" i="36" s="1"/>
  <c r="I189" i="36"/>
  <c r="O189" i="36" s="1"/>
  <c r="I190" i="36"/>
  <c r="O190" i="36" s="1"/>
  <c r="I188" i="36"/>
  <c r="O188" i="36" s="1"/>
  <c r="I182" i="36"/>
  <c r="O182" i="36" s="1"/>
  <c r="I179" i="36"/>
  <c r="O179" i="36" s="1"/>
  <c r="I185" i="36"/>
  <c r="O185" i="36" s="1"/>
  <c r="I183" i="36"/>
  <c r="O183" i="36" s="1"/>
  <c r="I186" i="36"/>
  <c r="O186" i="36" s="1"/>
  <c r="I178" i="36"/>
  <c r="O178" i="36" s="1"/>
  <c r="I181" i="36"/>
  <c r="O181" i="36" s="1"/>
  <c r="I180" i="36"/>
  <c r="O180" i="36" s="1"/>
  <c r="I177" i="36"/>
  <c r="O177" i="36" s="1"/>
  <c r="I172" i="36"/>
  <c r="O172" i="36" s="1"/>
  <c r="I173" i="36"/>
  <c r="O173" i="36" s="1"/>
  <c r="I168" i="36"/>
  <c r="O168" i="36" s="1"/>
  <c r="I167" i="36"/>
  <c r="O167" i="36" s="1"/>
  <c r="I176" i="36"/>
  <c r="O176" i="36" s="1"/>
  <c r="I170" i="36"/>
  <c r="O170" i="36" s="1"/>
  <c r="I165" i="36"/>
  <c r="O165" i="36" s="1"/>
  <c r="I162" i="36"/>
  <c r="O162" i="36" s="1"/>
  <c r="I163" i="36"/>
  <c r="O163" i="36" s="1"/>
  <c r="I166" i="36"/>
  <c r="O166" i="36" s="1"/>
  <c r="I160" i="36"/>
  <c r="O160" i="36" s="1"/>
  <c r="I161" i="36"/>
  <c r="O161" i="36" s="1"/>
  <c r="E160" i="36"/>
  <c r="N160" i="36" s="1"/>
  <c r="E163" i="36"/>
  <c r="N163" i="36" s="1"/>
  <c r="E169" i="36"/>
  <c r="N169" i="36" s="1"/>
  <c r="E176" i="36"/>
  <c r="N176" i="36" s="1"/>
  <c r="E173" i="36"/>
  <c r="N173" i="36" s="1"/>
  <c r="E177" i="36"/>
  <c r="N177" i="36" s="1"/>
  <c r="E185" i="36"/>
  <c r="N185" i="36" s="1"/>
  <c r="E189" i="36"/>
  <c r="N189" i="36" s="1"/>
  <c r="E191" i="36"/>
  <c r="N191" i="36" s="1"/>
  <c r="E197" i="36"/>
  <c r="N197" i="36" s="1"/>
  <c r="E198" i="36"/>
  <c r="N198" i="36" s="1"/>
  <c r="I164" i="36"/>
  <c r="O164" i="36" s="1"/>
  <c r="I171" i="36"/>
  <c r="O171" i="36" s="1"/>
  <c r="I174" i="36"/>
  <c r="O174" i="36" s="1"/>
  <c r="I175" i="36"/>
  <c r="O175" i="36" s="1"/>
  <c r="I187" i="36"/>
  <c r="O187" i="36" s="1"/>
  <c r="I200" i="36"/>
  <c r="O200" i="36" s="1"/>
  <c r="E9" i="36"/>
  <c r="E15" i="36"/>
  <c r="N15" i="36" s="1"/>
  <c r="G15" i="36"/>
  <c r="E161" i="36"/>
  <c r="N161" i="36" s="1"/>
  <c r="E162" i="36"/>
  <c r="N162" i="36" s="1"/>
  <c r="E168" i="36"/>
  <c r="N168" i="36" s="1"/>
  <c r="E172" i="36"/>
  <c r="N172" i="36" s="1"/>
  <c r="E179" i="36"/>
  <c r="N179" i="36" s="1"/>
  <c r="E180" i="36"/>
  <c r="N180" i="36" s="1"/>
  <c r="E184" i="36"/>
  <c r="N184" i="36" s="1"/>
  <c r="E188" i="36"/>
  <c r="N188" i="36" s="1"/>
  <c r="E194" i="36"/>
  <c r="N194" i="36" s="1"/>
  <c r="I169" i="36"/>
  <c r="O169" i="36" s="1"/>
  <c r="I184" i="36"/>
  <c r="O184" i="36" s="1"/>
  <c r="G15" i="35"/>
  <c r="G13" i="35"/>
  <c r="G22" i="35"/>
  <c r="G25" i="35"/>
  <c r="G18" i="35"/>
  <c r="G26" i="35"/>
  <c r="G10" i="35"/>
  <c r="G11" i="35"/>
  <c r="G24" i="35"/>
  <c r="G12" i="35"/>
  <c r="E36" i="35"/>
  <c r="N36" i="35" s="1"/>
  <c r="G17" i="35"/>
  <c r="G21" i="35"/>
  <c r="G20" i="35"/>
  <c r="E29" i="35"/>
  <c r="N29" i="35" s="1"/>
  <c r="E37" i="35"/>
  <c r="N37" i="35" s="1"/>
  <c r="E34" i="35"/>
  <c r="N34" i="35" s="1"/>
  <c r="E202" i="35"/>
  <c r="N202" i="35" s="1"/>
  <c r="E207" i="35"/>
  <c r="N207" i="35" s="1"/>
  <c r="E210" i="35"/>
  <c r="N210" i="35" s="1"/>
  <c r="E217" i="35"/>
  <c r="N217" i="35" s="1"/>
  <c r="E223" i="35"/>
  <c r="N223" i="35" s="1"/>
  <c r="E221" i="35"/>
  <c r="N221" i="35" s="1"/>
  <c r="E226" i="35"/>
  <c r="N226" i="35" s="1"/>
  <c r="E230" i="35"/>
  <c r="N230" i="35" s="1"/>
  <c r="E234" i="35"/>
  <c r="N234" i="35" s="1"/>
  <c r="E239" i="35"/>
  <c r="N239" i="35" s="1"/>
  <c r="I226" i="35"/>
  <c r="O226" i="35" s="1"/>
  <c r="I232" i="35"/>
  <c r="O232" i="35" s="1"/>
  <c r="I235" i="35"/>
  <c r="O235" i="35" s="1"/>
  <c r="I242" i="35"/>
  <c r="O242" i="35" s="1"/>
  <c r="I241" i="35"/>
  <c r="O241" i="35" s="1"/>
  <c r="E208" i="35"/>
  <c r="N208" i="35" s="1"/>
  <c r="E206" i="35"/>
  <c r="N206" i="35" s="1"/>
  <c r="E213" i="35"/>
  <c r="N213" i="35" s="1"/>
  <c r="E215" i="35"/>
  <c r="N215" i="35" s="1"/>
  <c r="E219" i="35"/>
  <c r="N219" i="35" s="1"/>
  <c r="E227" i="35"/>
  <c r="N227" i="35" s="1"/>
  <c r="E225" i="35"/>
  <c r="N225" i="35" s="1"/>
  <c r="E229" i="35"/>
  <c r="N229" i="35" s="1"/>
  <c r="E237" i="35"/>
  <c r="N237" i="35" s="1"/>
  <c r="E242" i="35"/>
  <c r="N242" i="35" s="1"/>
  <c r="I238" i="35"/>
  <c r="O238" i="35" s="1"/>
  <c r="I239" i="35"/>
  <c r="O239" i="35" s="1"/>
  <c r="I234" i="35"/>
  <c r="O234" i="35" s="1"/>
  <c r="I236" i="35"/>
  <c r="O236" i="35" s="1"/>
  <c r="I237" i="35"/>
  <c r="O237" i="35" s="1"/>
  <c r="I233" i="35"/>
  <c r="O233" i="35" s="1"/>
  <c r="I231" i="35"/>
  <c r="O231" i="35" s="1"/>
  <c r="I230" i="35"/>
  <c r="O230" i="35" s="1"/>
  <c r="I227" i="35"/>
  <c r="O227" i="35" s="1"/>
  <c r="I224" i="35"/>
  <c r="O224" i="35" s="1"/>
  <c r="I228" i="35"/>
  <c r="O228" i="35" s="1"/>
  <c r="I225" i="35"/>
  <c r="O225" i="35" s="1"/>
  <c r="I221" i="35"/>
  <c r="O221" i="35" s="1"/>
  <c r="I222" i="35"/>
  <c r="O222" i="35" s="1"/>
  <c r="I220" i="35"/>
  <c r="O220" i="35" s="1"/>
  <c r="I223" i="35"/>
  <c r="O223" i="35" s="1"/>
  <c r="I219" i="35"/>
  <c r="O219" i="35" s="1"/>
  <c r="I218" i="35"/>
  <c r="O218" i="35" s="1"/>
  <c r="I217" i="35"/>
  <c r="O217" i="35" s="1"/>
  <c r="I214" i="35"/>
  <c r="O214" i="35" s="1"/>
  <c r="I215" i="35"/>
  <c r="O215" i="35" s="1"/>
  <c r="I212" i="35"/>
  <c r="O212" i="35" s="1"/>
  <c r="I209" i="35"/>
  <c r="O209" i="35" s="1"/>
  <c r="I213" i="35"/>
  <c r="O213" i="35" s="1"/>
  <c r="I210" i="35"/>
  <c r="O210" i="35" s="1"/>
  <c r="I205" i="35"/>
  <c r="O205" i="35" s="1"/>
  <c r="I204" i="35"/>
  <c r="O204" i="35" s="1"/>
  <c r="I207" i="35"/>
  <c r="O207" i="35" s="1"/>
  <c r="I203" i="35"/>
  <c r="O203" i="35" s="1"/>
  <c r="I202" i="35"/>
  <c r="O202" i="35" s="1"/>
  <c r="I208" i="35"/>
  <c r="O208" i="35" s="1"/>
  <c r="I216" i="35"/>
  <c r="O216" i="35" s="1"/>
  <c r="E204" i="35"/>
  <c r="N204" i="35" s="1"/>
  <c r="E212" i="35"/>
  <c r="N212" i="35" s="1"/>
  <c r="E209" i="35"/>
  <c r="N209" i="35" s="1"/>
  <c r="E218" i="35"/>
  <c r="N218" i="35" s="1"/>
  <c r="E222" i="35"/>
  <c r="N222" i="35" s="1"/>
  <c r="E228" i="35"/>
  <c r="N228" i="35" s="1"/>
  <c r="E232" i="35"/>
  <c r="N232" i="35" s="1"/>
  <c r="E236" i="35"/>
  <c r="N236" i="35" s="1"/>
  <c r="E233" i="35"/>
  <c r="N233" i="35" s="1"/>
  <c r="E238" i="35"/>
  <c r="N238" i="35" s="1"/>
  <c r="E30" i="35"/>
  <c r="N30" i="35" s="1"/>
  <c r="I206" i="35"/>
  <c r="O206" i="35" s="1"/>
  <c r="I211" i="35"/>
  <c r="O211" i="35" s="1"/>
  <c r="I229" i="35"/>
  <c r="O229" i="35" s="1"/>
  <c r="I240" i="35"/>
  <c r="O240" i="35" s="1"/>
  <c r="E203" i="35"/>
  <c r="N203" i="35" s="1"/>
  <c r="E205" i="35"/>
  <c r="N205" i="35" s="1"/>
  <c r="E211" i="35"/>
  <c r="N211" i="35" s="1"/>
  <c r="E216" i="35"/>
  <c r="N216" i="35" s="1"/>
  <c r="E214" i="35"/>
  <c r="N214" i="35" s="1"/>
  <c r="E220" i="35"/>
  <c r="N220" i="35" s="1"/>
  <c r="E224" i="35"/>
  <c r="N224" i="35" s="1"/>
  <c r="E231" i="35"/>
  <c r="N231" i="35" s="1"/>
  <c r="E235" i="35"/>
  <c r="N235" i="35" s="1"/>
  <c r="E240" i="35"/>
  <c r="N240" i="35" s="1"/>
  <c r="E241" i="35"/>
  <c r="N241" i="35" s="1"/>
  <c r="E10" i="25"/>
  <c r="N10" i="25" s="1"/>
  <c r="E9" i="25"/>
  <c r="N9" i="25" s="1"/>
  <c r="E16" i="25"/>
  <c r="N16" i="25" s="1"/>
  <c r="E11" i="25"/>
  <c r="N11" i="25" s="1"/>
  <c r="F9" i="25"/>
  <c r="F10" i="25" s="1"/>
  <c r="E236" i="25"/>
  <c r="N236" i="25" s="1"/>
  <c r="E13" i="25"/>
  <c r="N13" i="25" s="1"/>
  <c r="E15" i="25"/>
  <c r="N15" i="25" s="1"/>
  <c r="E27" i="25"/>
  <c r="N27" i="25" s="1"/>
  <c r="E21" i="25"/>
  <c r="N21" i="25" s="1"/>
  <c r="E17" i="25"/>
  <c r="N17" i="25" s="1"/>
  <c r="E18" i="25"/>
  <c r="N18" i="25" s="1"/>
  <c r="I541" i="25"/>
  <c r="O541" i="25" s="1"/>
  <c r="E540" i="25"/>
  <c r="N540" i="25" s="1"/>
  <c r="E546" i="25"/>
  <c r="N546" i="25" s="1"/>
  <c r="E548" i="25"/>
  <c r="N548" i="25" s="1"/>
  <c r="E554" i="25"/>
  <c r="N554" i="25" s="1"/>
  <c r="E555" i="25"/>
  <c r="N555" i="25" s="1"/>
  <c r="E561" i="25"/>
  <c r="N561" i="25" s="1"/>
  <c r="I540" i="25"/>
  <c r="O540" i="25" s="1"/>
  <c r="I557" i="25"/>
  <c r="O557" i="25" s="1"/>
  <c r="E542" i="25"/>
  <c r="N542" i="25" s="1"/>
  <c r="E539" i="25"/>
  <c r="N539" i="25" s="1"/>
  <c r="E545" i="25"/>
  <c r="N545" i="25" s="1"/>
  <c r="E551" i="25"/>
  <c r="N551" i="25" s="1"/>
  <c r="E556" i="25"/>
  <c r="N556" i="25" s="1"/>
  <c r="E562" i="25"/>
  <c r="N562" i="25" s="1"/>
  <c r="E559" i="25"/>
  <c r="N559" i="25" s="1"/>
  <c r="E563" i="25"/>
  <c r="N563" i="25" s="1"/>
  <c r="I563" i="25"/>
  <c r="O563" i="25" s="1"/>
  <c r="E538" i="25"/>
  <c r="N538" i="25" s="1"/>
  <c r="E547" i="25"/>
  <c r="N547" i="25" s="1"/>
  <c r="E544" i="25"/>
  <c r="N544" i="25" s="1"/>
  <c r="E550" i="25"/>
  <c r="N550" i="25" s="1"/>
  <c r="E557" i="25"/>
  <c r="N557" i="25" s="1"/>
  <c r="E558" i="25"/>
  <c r="N558" i="25" s="1"/>
  <c r="I560" i="25"/>
  <c r="O560" i="25" s="1"/>
  <c r="I558" i="25"/>
  <c r="O558" i="25" s="1"/>
  <c r="I561" i="25"/>
  <c r="O561" i="25" s="1"/>
  <c r="I559" i="25"/>
  <c r="O559" i="25" s="1"/>
  <c r="I562" i="25"/>
  <c r="O562" i="25" s="1"/>
  <c r="I553" i="25"/>
  <c r="O553" i="25" s="1"/>
  <c r="I554" i="25"/>
  <c r="O554" i="25" s="1"/>
  <c r="I550" i="25"/>
  <c r="O550" i="25" s="1"/>
  <c r="I549" i="25"/>
  <c r="O549" i="25" s="1"/>
  <c r="I552" i="25"/>
  <c r="O552" i="25" s="1"/>
  <c r="I551" i="25"/>
  <c r="O551" i="25" s="1"/>
  <c r="I548" i="25"/>
  <c r="O548" i="25" s="1"/>
  <c r="I543" i="25"/>
  <c r="O543" i="25" s="1"/>
  <c r="I547" i="25"/>
  <c r="O547" i="25" s="1"/>
  <c r="I544" i="25"/>
  <c r="O544" i="25" s="1"/>
  <c r="I546" i="25"/>
  <c r="O546" i="25" s="1"/>
  <c r="I538" i="25"/>
  <c r="O538" i="25" s="1"/>
  <c r="I542" i="25"/>
  <c r="O542" i="25" s="1"/>
  <c r="I539" i="25"/>
  <c r="O539" i="25" s="1"/>
  <c r="I536" i="25"/>
  <c r="O536" i="25" s="1"/>
  <c r="I537" i="25"/>
  <c r="E25" i="25"/>
  <c r="N25" i="25" s="1"/>
  <c r="E14" i="25"/>
  <c r="N14" i="25" s="1"/>
  <c r="E8" i="25"/>
  <c r="N8" i="25" s="1"/>
  <c r="I545" i="25"/>
  <c r="O545" i="25" s="1"/>
  <c r="I555" i="25"/>
  <c r="O555" i="25" s="1"/>
  <c r="I556" i="25"/>
  <c r="O556" i="25" s="1"/>
  <c r="E541" i="25"/>
  <c r="N541" i="25" s="1"/>
  <c r="E543" i="25"/>
  <c r="N543" i="25" s="1"/>
  <c r="E552" i="25"/>
  <c r="N552" i="25" s="1"/>
  <c r="E549" i="25"/>
  <c r="N549" i="25" s="1"/>
  <c r="E553" i="25"/>
  <c r="N553" i="25" s="1"/>
  <c r="E560" i="25"/>
  <c r="N560" i="25" s="1"/>
  <c r="F19" i="36"/>
  <c r="F20" i="36" s="1"/>
  <c r="F21" i="36" s="1"/>
  <c r="F22" i="36" s="1"/>
  <c r="F23" i="36" s="1"/>
  <c r="F24" i="36" s="1"/>
  <c r="G18" i="36"/>
  <c r="E155" i="36"/>
  <c r="N155" i="36" s="1"/>
  <c r="E50" i="36"/>
  <c r="N50" i="36" s="1"/>
  <c r="E42" i="36"/>
  <c r="N42" i="36" s="1"/>
  <c r="E45" i="36"/>
  <c r="N45" i="36" s="1"/>
  <c r="E26" i="36"/>
  <c r="N26" i="36" s="1"/>
  <c r="E24" i="36"/>
  <c r="N24" i="36" s="1"/>
  <c r="E100" i="36"/>
  <c r="N100" i="36" s="1"/>
  <c r="E43" i="36"/>
  <c r="N43" i="36" s="1"/>
  <c r="E62" i="36"/>
  <c r="N62" i="36" s="1"/>
  <c r="E81" i="36"/>
  <c r="N81" i="36" s="1"/>
  <c r="E65" i="36"/>
  <c r="N65" i="36" s="1"/>
  <c r="E84" i="36"/>
  <c r="N84" i="36" s="1"/>
  <c r="E117" i="36"/>
  <c r="N117" i="36" s="1"/>
  <c r="E91" i="36"/>
  <c r="N91" i="36" s="1"/>
  <c r="E131" i="36"/>
  <c r="N131" i="36" s="1"/>
  <c r="E125" i="36"/>
  <c r="N125" i="36" s="1"/>
  <c r="E129" i="36"/>
  <c r="N129" i="36" s="1"/>
  <c r="E128" i="36"/>
  <c r="N128" i="36" s="1"/>
  <c r="E145" i="36"/>
  <c r="N145" i="36" s="1"/>
  <c r="E140" i="36"/>
  <c r="N140" i="36" s="1"/>
  <c r="E46" i="36"/>
  <c r="N46" i="36" s="1"/>
  <c r="E78" i="36"/>
  <c r="N78" i="36" s="1"/>
  <c r="E35" i="36"/>
  <c r="N35" i="36" s="1"/>
  <c r="E5" i="36"/>
  <c r="E12" i="36"/>
  <c r="E20" i="36"/>
  <c r="N20" i="36" s="1"/>
  <c r="E22" i="36"/>
  <c r="N22" i="36" s="1"/>
  <c r="E7" i="36"/>
  <c r="E16" i="36"/>
  <c r="N16" i="36" s="1"/>
  <c r="E49" i="36"/>
  <c r="N49" i="36" s="1"/>
  <c r="E82" i="36"/>
  <c r="N82" i="36" s="1"/>
  <c r="E29" i="36"/>
  <c r="N29" i="36" s="1"/>
  <c r="E33" i="36"/>
  <c r="N33" i="36" s="1"/>
  <c r="E48" i="36"/>
  <c r="N48" i="36" s="1"/>
  <c r="E112" i="36"/>
  <c r="N112" i="36" s="1"/>
  <c r="E36" i="36"/>
  <c r="N36" i="36" s="1"/>
  <c r="E51" i="36"/>
  <c r="N51" i="36" s="1"/>
  <c r="E63" i="36"/>
  <c r="N63" i="36" s="1"/>
  <c r="E70" i="36"/>
  <c r="N70" i="36" s="1"/>
  <c r="E86" i="36"/>
  <c r="N86" i="36" s="1"/>
  <c r="E93" i="36"/>
  <c r="N93" i="36" s="1"/>
  <c r="E122" i="36"/>
  <c r="N122" i="36" s="1"/>
  <c r="E69" i="36"/>
  <c r="N69" i="36" s="1"/>
  <c r="E85" i="36"/>
  <c r="N85" i="36" s="1"/>
  <c r="E98" i="36"/>
  <c r="N98" i="36" s="1"/>
  <c r="E119" i="36"/>
  <c r="N119" i="36" s="1"/>
  <c r="E68" i="36"/>
  <c r="N68" i="36" s="1"/>
  <c r="E89" i="36"/>
  <c r="N89" i="36" s="1"/>
  <c r="E96" i="36"/>
  <c r="N96" i="36" s="1"/>
  <c r="E116" i="36"/>
  <c r="N116" i="36" s="1"/>
  <c r="E136" i="36"/>
  <c r="N136" i="36" s="1"/>
  <c r="E103" i="36"/>
  <c r="N103" i="36" s="1"/>
  <c r="E130" i="36"/>
  <c r="N130" i="36" s="1"/>
  <c r="E114" i="36"/>
  <c r="N114" i="36" s="1"/>
  <c r="E132" i="36"/>
  <c r="N132" i="36" s="1"/>
  <c r="E113" i="36"/>
  <c r="N113" i="36" s="1"/>
  <c r="E141" i="36"/>
  <c r="N141" i="36" s="1"/>
  <c r="E149" i="36"/>
  <c r="N149" i="36" s="1"/>
  <c r="E156" i="36"/>
  <c r="N156" i="36" s="1"/>
  <c r="E143" i="36"/>
  <c r="N143" i="36" s="1"/>
  <c r="E159" i="36"/>
  <c r="N159" i="36" s="1"/>
  <c r="E31" i="36"/>
  <c r="N31" i="36" s="1"/>
  <c r="E67" i="36"/>
  <c r="N67" i="36" s="1"/>
  <c r="E44" i="36"/>
  <c r="N44" i="36" s="1"/>
  <c r="E61" i="36"/>
  <c r="N61" i="36" s="1"/>
  <c r="E95" i="36"/>
  <c r="N95" i="36" s="1"/>
  <c r="E109" i="36"/>
  <c r="N109" i="36" s="1"/>
  <c r="E102" i="36"/>
  <c r="N102" i="36" s="1"/>
  <c r="E64" i="36"/>
  <c r="N64" i="36" s="1"/>
  <c r="E79" i="36"/>
  <c r="N79" i="36" s="1"/>
  <c r="E111" i="36"/>
  <c r="N111" i="36" s="1"/>
  <c r="E107" i="36"/>
  <c r="N107" i="36" s="1"/>
  <c r="E154" i="36"/>
  <c r="N154" i="36" s="1"/>
  <c r="E158" i="36"/>
  <c r="N158" i="36" s="1"/>
  <c r="E148" i="36"/>
  <c r="N148" i="36" s="1"/>
  <c r="E11" i="36"/>
  <c r="E17" i="36"/>
  <c r="N17" i="36" s="1"/>
  <c r="E23" i="36"/>
  <c r="N23" i="36" s="1"/>
  <c r="E6" i="36"/>
  <c r="E34" i="36"/>
  <c r="N34" i="36" s="1"/>
  <c r="E56" i="36"/>
  <c r="N56" i="36" s="1"/>
  <c r="E94" i="36"/>
  <c r="N94" i="36" s="1"/>
  <c r="E21" i="36"/>
  <c r="N21" i="36" s="1"/>
  <c r="E41" i="36"/>
  <c r="N41" i="36" s="1"/>
  <c r="E55" i="36"/>
  <c r="N55" i="36" s="1"/>
  <c r="E25" i="36"/>
  <c r="N25" i="36" s="1"/>
  <c r="E32" i="36"/>
  <c r="N32" i="36" s="1"/>
  <c r="E47" i="36"/>
  <c r="N47" i="36" s="1"/>
  <c r="E60" i="36"/>
  <c r="N60" i="36" s="1"/>
  <c r="E74" i="36"/>
  <c r="N74" i="36" s="1"/>
  <c r="E90" i="36"/>
  <c r="N90" i="36" s="1"/>
  <c r="E99" i="36"/>
  <c r="N99" i="36" s="1"/>
  <c r="E139" i="36"/>
  <c r="N139" i="36" s="1"/>
  <c r="E73" i="36"/>
  <c r="N73" i="36" s="1"/>
  <c r="E92" i="36"/>
  <c r="N92" i="36" s="1"/>
  <c r="E105" i="36"/>
  <c r="N105" i="36" s="1"/>
  <c r="E127" i="36"/>
  <c r="N127" i="36" s="1"/>
  <c r="E76" i="36"/>
  <c r="N76" i="36" s="1"/>
  <c r="E88" i="36"/>
  <c r="N88" i="36" s="1"/>
  <c r="E101" i="36"/>
  <c r="N101" i="36" s="1"/>
  <c r="E118" i="36"/>
  <c r="N118" i="36" s="1"/>
  <c r="E137" i="36"/>
  <c r="N137" i="36" s="1"/>
  <c r="E110" i="36"/>
  <c r="N110" i="36" s="1"/>
  <c r="E134" i="36"/>
  <c r="N134" i="36" s="1"/>
  <c r="E121" i="36"/>
  <c r="N121" i="36" s="1"/>
  <c r="E142" i="36"/>
  <c r="N142" i="36" s="1"/>
  <c r="E120" i="36"/>
  <c r="N120" i="36" s="1"/>
  <c r="E133" i="36"/>
  <c r="N133" i="36" s="1"/>
  <c r="E153" i="36"/>
  <c r="N153" i="36" s="1"/>
  <c r="E152" i="36"/>
  <c r="N152" i="36" s="1"/>
  <c r="E151" i="36"/>
  <c r="N151" i="36" s="1"/>
  <c r="G16" i="36"/>
  <c r="I152" i="36"/>
  <c r="O152" i="36" s="1"/>
  <c r="I148" i="36"/>
  <c r="O148" i="36" s="1"/>
  <c r="I143" i="36"/>
  <c r="O143" i="36" s="1"/>
  <c r="I140" i="36"/>
  <c r="O140" i="36" s="1"/>
  <c r="I137" i="36"/>
  <c r="O137" i="36" s="1"/>
  <c r="I132" i="36"/>
  <c r="O132" i="36" s="1"/>
  <c r="I158" i="36"/>
  <c r="O158" i="36" s="1"/>
  <c r="I153" i="36"/>
  <c r="O153" i="36" s="1"/>
  <c r="I155" i="36"/>
  <c r="O155" i="36" s="1"/>
  <c r="I147" i="36"/>
  <c r="O147" i="36" s="1"/>
  <c r="I150" i="36"/>
  <c r="O150" i="36" s="1"/>
  <c r="I136" i="36"/>
  <c r="O136" i="36" s="1"/>
  <c r="I130" i="36"/>
  <c r="O130" i="36" s="1"/>
  <c r="I149" i="36"/>
  <c r="O149" i="36" s="1"/>
  <c r="I142" i="36"/>
  <c r="O142" i="36" s="1"/>
  <c r="I138" i="36"/>
  <c r="O138" i="36" s="1"/>
  <c r="I131" i="36"/>
  <c r="O131" i="36" s="1"/>
  <c r="I115" i="36"/>
  <c r="O115" i="36" s="1"/>
  <c r="I141" i="36"/>
  <c r="O141" i="36" s="1"/>
  <c r="I133" i="36"/>
  <c r="O133" i="36" s="1"/>
  <c r="I128" i="36"/>
  <c r="O128" i="36" s="1"/>
  <c r="I123" i="36"/>
  <c r="O123" i="36" s="1"/>
  <c r="I118" i="36"/>
  <c r="O118" i="36" s="1"/>
  <c r="I121" i="36"/>
  <c r="O121" i="36" s="1"/>
  <c r="I157" i="36"/>
  <c r="O157" i="36" s="1"/>
  <c r="I156" i="36"/>
  <c r="O156" i="36" s="1"/>
  <c r="I145" i="36"/>
  <c r="O145" i="36" s="1"/>
  <c r="I135" i="36"/>
  <c r="O135" i="36" s="1"/>
  <c r="I122" i="36"/>
  <c r="O122" i="36" s="1"/>
  <c r="I116" i="36"/>
  <c r="O116" i="36" s="1"/>
  <c r="I114" i="36"/>
  <c r="O114" i="36" s="1"/>
  <c r="I112" i="36"/>
  <c r="O112" i="36" s="1"/>
  <c r="I108" i="36"/>
  <c r="O108" i="36" s="1"/>
  <c r="I104" i="36"/>
  <c r="O104" i="36" s="1"/>
  <c r="I159" i="36"/>
  <c r="O159" i="36" s="1"/>
  <c r="I144" i="36"/>
  <c r="O144" i="36" s="1"/>
  <c r="I146" i="36"/>
  <c r="O146" i="36" s="1"/>
  <c r="I134" i="36"/>
  <c r="O134" i="36" s="1"/>
  <c r="I129" i="36"/>
  <c r="O129" i="36" s="1"/>
  <c r="I127" i="36"/>
  <c r="O127" i="36" s="1"/>
  <c r="I124" i="36"/>
  <c r="O124" i="36" s="1"/>
  <c r="I120" i="36"/>
  <c r="O120" i="36" s="1"/>
  <c r="I113" i="36"/>
  <c r="O113" i="36" s="1"/>
  <c r="I111" i="36"/>
  <c r="O111" i="36" s="1"/>
  <c r="I105" i="36"/>
  <c r="O105" i="36" s="1"/>
  <c r="I126" i="36"/>
  <c r="O126" i="36" s="1"/>
  <c r="I110" i="36"/>
  <c r="O110" i="36" s="1"/>
  <c r="I101" i="36"/>
  <c r="O101" i="36" s="1"/>
  <c r="I99" i="36"/>
  <c r="O99" i="36" s="1"/>
  <c r="I97" i="36"/>
  <c r="O97" i="36" s="1"/>
  <c r="I94" i="36"/>
  <c r="O94" i="36" s="1"/>
  <c r="I95" i="36"/>
  <c r="O95" i="36" s="1"/>
  <c r="I81" i="36"/>
  <c r="O81" i="36" s="1"/>
  <c r="I83" i="36"/>
  <c r="O83" i="36" s="1"/>
  <c r="I85" i="36"/>
  <c r="O85" i="36" s="1"/>
  <c r="I78" i="36"/>
  <c r="O78" i="36" s="1"/>
  <c r="I73" i="36"/>
  <c r="O73" i="36" s="1"/>
  <c r="I71" i="36"/>
  <c r="O71" i="36" s="1"/>
  <c r="I66" i="36"/>
  <c r="O66" i="36" s="1"/>
  <c r="I154" i="36"/>
  <c r="O154" i="36" s="1"/>
  <c r="I151" i="36"/>
  <c r="O151" i="36" s="1"/>
  <c r="I117" i="36"/>
  <c r="O117" i="36" s="1"/>
  <c r="I100" i="36"/>
  <c r="O100" i="36" s="1"/>
  <c r="I98" i="36"/>
  <c r="O98" i="36" s="1"/>
  <c r="I88" i="36"/>
  <c r="O88" i="36" s="1"/>
  <c r="I86" i="36"/>
  <c r="O86" i="36" s="1"/>
  <c r="I79" i="36"/>
  <c r="O79" i="36" s="1"/>
  <c r="I74" i="36"/>
  <c r="O74" i="36" s="1"/>
  <c r="I76" i="36"/>
  <c r="O76" i="36" s="1"/>
  <c r="I69" i="36"/>
  <c r="O69" i="36" s="1"/>
  <c r="I70" i="36"/>
  <c r="O70" i="36" s="1"/>
  <c r="I67" i="36"/>
  <c r="O67" i="36" s="1"/>
  <c r="I64" i="36"/>
  <c r="O64" i="36" s="1"/>
  <c r="I139" i="36"/>
  <c r="O139" i="36" s="1"/>
  <c r="I106" i="36"/>
  <c r="O106" i="36" s="1"/>
  <c r="I107" i="36"/>
  <c r="O107" i="36" s="1"/>
  <c r="I96" i="36"/>
  <c r="O96" i="36" s="1"/>
  <c r="I93" i="36"/>
  <c r="O93" i="36" s="1"/>
  <c r="I91" i="36"/>
  <c r="O91" i="36" s="1"/>
  <c r="I82" i="36"/>
  <c r="O82" i="36" s="1"/>
  <c r="I89" i="36"/>
  <c r="O89" i="36" s="1"/>
  <c r="I77" i="36"/>
  <c r="O77" i="36" s="1"/>
  <c r="I80" i="36"/>
  <c r="O80" i="36" s="1"/>
  <c r="I75" i="36"/>
  <c r="O75" i="36" s="1"/>
  <c r="I72" i="36"/>
  <c r="O72" i="36" s="1"/>
  <c r="I65" i="36"/>
  <c r="O65" i="36" s="1"/>
  <c r="I62" i="36"/>
  <c r="O62" i="36" s="1"/>
  <c r="I60" i="36"/>
  <c r="O60" i="36" s="1"/>
  <c r="I109" i="36"/>
  <c r="O109" i="36" s="1"/>
  <c r="I103" i="36"/>
  <c r="O103" i="36" s="1"/>
  <c r="I59" i="36"/>
  <c r="O59" i="36" s="1"/>
  <c r="I55" i="36"/>
  <c r="O55" i="36" s="1"/>
  <c r="I52" i="36"/>
  <c r="O52" i="36" s="1"/>
  <c r="I51" i="36"/>
  <c r="O51" i="36" s="1"/>
  <c r="I49" i="36"/>
  <c r="O49" i="36" s="1"/>
  <c r="I39" i="36"/>
  <c r="O39" i="36" s="1"/>
  <c r="I40" i="36"/>
  <c r="O40" i="36" s="1"/>
  <c r="I22" i="36"/>
  <c r="O22" i="36" s="1"/>
  <c r="I25" i="36"/>
  <c r="O25" i="36" s="1"/>
  <c r="I102" i="36"/>
  <c r="O102" i="36" s="1"/>
  <c r="I87" i="36"/>
  <c r="O87" i="36" s="1"/>
  <c r="I68" i="36"/>
  <c r="O68" i="36" s="1"/>
  <c r="I63" i="36"/>
  <c r="O63" i="36" s="1"/>
  <c r="I61" i="36"/>
  <c r="O61" i="36" s="1"/>
  <c r="I57" i="36"/>
  <c r="O57" i="36" s="1"/>
  <c r="I50" i="36"/>
  <c r="O50" i="36" s="1"/>
  <c r="I45" i="36"/>
  <c r="O45" i="36" s="1"/>
  <c r="I42" i="36"/>
  <c r="O42" i="36" s="1"/>
  <c r="I37" i="36"/>
  <c r="O37" i="36" s="1"/>
  <c r="I35" i="36"/>
  <c r="O35" i="36" s="1"/>
  <c r="I34" i="36"/>
  <c r="O34" i="36" s="1"/>
  <c r="I14" i="36"/>
  <c r="O14" i="36" s="1"/>
  <c r="I20" i="36"/>
  <c r="O20" i="36" s="1"/>
  <c r="I28" i="36"/>
  <c r="O28" i="36" s="1"/>
  <c r="I26" i="36"/>
  <c r="O26" i="36" s="1"/>
  <c r="I31" i="36"/>
  <c r="O31" i="36" s="1"/>
  <c r="I8" i="36"/>
  <c r="I92" i="36"/>
  <c r="O92" i="36" s="1"/>
  <c r="I90" i="36"/>
  <c r="O90" i="36" s="1"/>
  <c r="I54" i="36"/>
  <c r="O54" i="36" s="1"/>
  <c r="I53" i="36"/>
  <c r="O53" i="36" s="1"/>
  <c r="I43" i="36"/>
  <c r="O43" i="36" s="1"/>
  <c r="I38" i="36"/>
  <c r="O38" i="36" s="1"/>
  <c r="I32" i="36"/>
  <c r="O32" i="36" s="1"/>
  <c r="I33" i="36"/>
  <c r="O33" i="36" s="1"/>
  <c r="I30" i="36"/>
  <c r="O30" i="36" s="1"/>
  <c r="I19" i="36"/>
  <c r="O19" i="36" s="1"/>
  <c r="I29" i="36"/>
  <c r="O29" i="36" s="1"/>
  <c r="I58" i="36"/>
  <c r="O58" i="36" s="1"/>
  <c r="I47" i="36"/>
  <c r="O47" i="36" s="1"/>
  <c r="I44" i="36"/>
  <c r="O44" i="36" s="1"/>
  <c r="I15" i="36"/>
  <c r="O15" i="36" s="1"/>
  <c r="I23" i="36"/>
  <c r="O23" i="36" s="1"/>
  <c r="I27" i="36"/>
  <c r="O27" i="36" s="1"/>
  <c r="I10" i="36"/>
  <c r="I13" i="36"/>
  <c r="I125" i="36"/>
  <c r="O125" i="36" s="1"/>
  <c r="I21" i="36"/>
  <c r="O21" i="36" s="1"/>
  <c r="I119" i="36"/>
  <c r="O119" i="36" s="1"/>
  <c r="I84" i="36"/>
  <c r="O84" i="36" s="1"/>
  <c r="I56" i="36"/>
  <c r="O56" i="36" s="1"/>
  <c r="I48" i="36"/>
  <c r="O48" i="36" s="1"/>
  <c r="I46" i="36"/>
  <c r="O46" i="36" s="1"/>
  <c r="I16" i="36"/>
  <c r="O16" i="36" s="1"/>
  <c r="I18" i="36"/>
  <c r="O18" i="36" s="1"/>
  <c r="I11" i="36"/>
  <c r="I6" i="36"/>
  <c r="I41" i="36"/>
  <c r="O41" i="36" s="1"/>
  <c r="I36" i="36"/>
  <c r="O36" i="36" s="1"/>
  <c r="I17" i="36"/>
  <c r="O17" i="36" s="1"/>
  <c r="I9" i="36"/>
  <c r="I7" i="36"/>
  <c r="I24" i="36"/>
  <c r="O24" i="36" s="1"/>
  <c r="I12" i="36"/>
  <c r="E13" i="36"/>
  <c r="E71" i="36"/>
  <c r="N71" i="36" s="1"/>
  <c r="E57" i="36"/>
  <c r="N57" i="36" s="1"/>
  <c r="E10" i="36"/>
  <c r="E53" i="36"/>
  <c r="N53" i="36" s="1"/>
  <c r="E19" i="36"/>
  <c r="N19" i="36" s="1"/>
  <c r="E38" i="36"/>
  <c r="N38" i="36" s="1"/>
  <c r="E52" i="36"/>
  <c r="N52" i="36" s="1"/>
  <c r="E30" i="36"/>
  <c r="N30" i="36" s="1"/>
  <c r="E28" i="36"/>
  <c r="N28" i="36" s="1"/>
  <c r="E37" i="36"/>
  <c r="N37" i="36" s="1"/>
  <c r="E75" i="36"/>
  <c r="N75" i="36" s="1"/>
  <c r="E18" i="36"/>
  <c r="N18" i="36" s="1"/>
  <c r="E40" i="36"/>
  <c r="N40" i="36" s="1"/>
  <c r="E54" i="36"/>
  <c r="N54" i="36" s="1"/>
  <c r="E66" i="36"/>
  <c r="N66" i="36" s="1"/>
  <c r="E80" i="36"/>
  <c r="N80" i="36" s="1"/>
  <c r="E83" i="36"/>
  <c r="N83" i="36" s="1"/>
  <c r="E106" i="36"/>
  <c r="N106" i="36" s="1"/>
  <c r="E59" i="36"/>
  <c r="N59" i="36" s="1"/>
  <c r="E77" i="36"/>
  <c r="N77" i="36" s="1"/>
  <c r="E97" i="36"/>
  <c r="N97" i="36" s="1"/>
  <c r="E108" i="36"/>
  <c r="N108" i="36" s="1"/>
  <c r="E58" i="36"/>
  <c r="N58" i="36" s="1"/>
  <c r="E72" i="36"/>
  <c r="N72" i="36" s="1"/>
  <c r="E87" i="36"/>
  <c r="N87" i="36" s="1"/>
  <c r="E104" i="36"/>
  <c r="N104" i="36" s="1"/>
  <c r="E126" i="36"/>
  <c r="N126" i="36" s="1"/>
  <c r="E146" i="36"/>
  <c r="N146" i="36" s="1"/>
  <c r="E115" i="36"/>
  <c r="N115" i="36" s="1"/>
  <c r="E144" i="36"/>
  <c r="N144" i="36" s="1"/>
  <c r="E124" i="36"/>
  <c r="N124" i="36" s="1"/>
  <c r="E150" i="36"/>
  <c r="N150" i="36" s="1"/>
  <c r="E123" i="36"/>
  <c r="N123" i="36" s="1"/>
  <c r="E138" i="36"/>
  <c r="N138" i="36" s="1"/>
  <c r="E157" i="36"/>
  <c r="N157" i="36" s="1"/>
  <c r="E135" i="36"/>
  <c r="N135" i="36" s="1"/>
  <c r="E147" i="36"/>
  <c r="N147" i="36" s="1"/>
  <c r="E181" i="35"/>
  <c r="N181" i="35" s="1"/>
  <c r="E50" i="35"/>
  <c r="N50" i="35" s="1"/>
  <c r="E56" i="35"/>
  <c r="N56" i="35" s="1"/>
  <c r="E74" i="35"/>
  <c r="N74" i="35" s="1"/>
  <c r="E39" i="35"/>
  <c r="N39" i="35" s="1"/>
  <c r="E59" i="35"/>
  <c r="N59" i="35" s="1"/>
  <c r="E77" i="35"/>
  <c r="N77" i="35" s="1"/>
  <c r="E45" i="35"/>
  <c r="N45" i="35" s="1"/>
  <c r="E51" i="35"/>
  <c r="N51" i="35" s="1"/>
  <c r="E64" i="35"/>
  <c r="N64" i="35" s="1"/>
  <c r="E83" i="35"/>
  <c r="N83" i="35" s="1"/>
  <c r="E44" i="35"/>
  <c r="N44" i="35" s="1"/>
  <c r="E61" i="35"/>
  <c r="N61" i="35" s="1"/>
  <c r="E82" i="35"/>
  <c r="N82" i="35" s="1"/>
  <c r="E101" i="35"/>
  <c r="N101" i="35" s="1"/>
  <c r="E91" i="35"/>
  <c r="N91" i="35" s="1"/>
  <c r="E106" i="35"/>
  <c r="N106" i="35" s="1"/>
  <c r="E97" i="35"/>
  <c r="N97" i="35" s="1"/>
  <c r="E110" i="35"/>
  <c r="N110" i="35" s="1"/>
  <c r="E96" i="35"/>
  <c r="N96" i="35" s="1"/>
  <c r="E113" i="35"/>
  <c r="N113" i="35" s="1"/>
  <c r="E125" i="35"/>
  <c r="N125" i="35" s="1"/>
  <c r="E144" i="35"/>
  <c r="N144" i="35" s="1"/>
  <c r="E129" i="35"/>
  <c r="N129" i="35" s="1"/>
  <c r="E143" i="35"/>
  <c r="N143" i="35" s="1"/>
  <c r="E137" i="35"/>
  <c r="N137" i="35" s="1"/>
  <c r="E127" i="35"/>
  <c r="N127" i="35" s="1"/>
  <c r="E139" i="35"/>
  <c r="N139" i="35" s="1"/>
  <c r="E150" i="35"/>
  <c r="N150" i="35" s="1"/>
  <c r="E171" i="35"/>
  <c r="N171" i="35" s="1"/>
  <c r="E161" i="35"/>
  <c r="N161" i="35" s="1"/>
  <c r="E154" i="35"/>
  <c r="N154" i="35" s="1"/>
  <c r="E165" i="35"/>
  <c r="N165" i="35" s="1"/>
  <c r="E151" i="35"/>
  <c r="N151" i="35" s="1"/>
  <c r="E168" i="35"/>
  <c r="N168" i="35" s="1"/>
  <c r="E180" i="35"/>
  <c r="N180" i="35" s="1"/>
  <c r="E196" i="35"/>
  <c r="N196" i="35" s="1"/>
  <c r="E179" i="35"/>
  <c r="N179" i="35" s="1"/>
  <c r="E195" i="35"/>
  <c r="N195" i="35" s="1"/>
  <c r="E182" i="35"/>
  <c r="N182" i="35" s="1"/>
  <c r="E194" i="35"/>
  <c r="N194" i="35" s="1"/>
  <c r="E185" i="35"/>
  <c r="N185" i="35" s="1"/>
  <c r="E40" i="35"/>
  <c r="N40" i="35" s="1"/>
  <c r="E46" i="35"/>
  <c r="N46" i="35" s="1"/>
  <c r="E66" i="35"/>
  <c r="N66" i="35" s="1"/>
  <c r="E81" i="35"/>
  <c r="N81" i="35" s="1"/>
  <c r="E42" i="35"/>
  <c r="N42" i="35" s="1"/>
  <c r="E63" i="35"/>
  <c r="N63" i="35" s="1"/>
  <c r="E80" i="35"/>
  <c r="N80" i="35" s="1"/>
  <c r="E41" i="35"/>
  <c r="N41" i="35" s="1"/>
  <c r="E58" i="35"/>
  <c r="N58" i="35" s="1"/>
  <c r="E73" i="35"/>
  <c r="N73" i="35" s="1"/>
  <c r="E79" i="35"/>
  <c r="N79" i="35" s="1"/>
  <c r="E47" i="35"/>
  <c r="N47" i="35" s="1"/>
  <c r="E67" i="35"/>
  <c r="N67" i="35" s="1"/>
  <c r="E85" i="35"/>
  <c r="N85" i="35" s="1"/>
  <c r="E107" i="35"/>
  <c r="N107" i="35" s="1"/>
  <c r="E98" i="35"/>
  <c r="N98" i="35" s="1"/>
  <c r="E111" i="35"/>
  <c r="N111" i="35" s="1"/>
  <c r="E103" i="35"/>
  <c r="N103" i="35" s="1"/>
  <c r="E114" i="35"/>
  <c r="N114" i="35" s="1"/>
  <c r="E102" i="35"/>
  <c r="N102" i="35" s="1"/>
  <c r="E109" i="35"/>
  <c r="N109" i="35" s="1"/>
  <c r="E136" i="35"/>
  <c r="N136" i="35" s="1"/>
  <c r="E140" i="35"/>
  <c r="N140" i="35" s="1"/>
  <c r="E128" i="35"/>
  <c r="N128" i="35" s="1"/>
  <c r="E119" i="35"/>
  <c r="N119" i="35" s="1"/>
  <c r="E133" i="35"/>
  <c r="N133" i="35" s="1"/>
  <c r="E132" i="35"/>
  <c r="N132" i="35" s="1"/>
  <c r="E141" i="35"/>
  <c r="N141" i="35" s="1"/>
  <c r="E158" i="35"/>
  <c r="N158" i="35" s="1"/>
  <c r="E148" i="35"/>
  <c r="N148" i="35" s="1"/>
  <c r="E166" i="35"/>
  <c r="N166" i="35" s="1"/>
  <c r="E152" i="35"/>
  <c r="N152" i="35" s="1"/>
  <c r="E173" i="35"/>
  <c r="N173" i="35" s="1"/>
  <c r="E159" i="35"/>
  <c r="N159" i="35" s="1"/>
  <c r="E164" i="35"/>
  <c r="N164" i="35" s="1"/>
  <c r="E188" i="35"/>
  <c r="N188" i="35" s="1"/>
  <c r="E201" i="35"/>
  <c r="N201" i="35" s="1"/>
  <c r="E187" i="35"/>
  <c r="N187" i="35" s="1"/>
  <c r="E200" i="35"/>
  <c r="N200" i="35" s="1"/>
  <c r="E186" i="35"/>
  <c r="N186" i="35" s="1"/>
  <c r="E199" i="35"/>
  <c r="N199" i="35" s="1"/>
  <c r="E191" i="35"/>
  <c r="N191" i="35" s="1"/>
  <c r="E53" i="35"/>
  <c r="N53" i="35" s="1"/>
  <c r="E71" i="35"/>
  <c r="N71" i="35" s="1"/>
  <c r="E88" i="35"/>
  <c r="N88" i="35" s="1"/>
  <c r="E49" i="35"/>
  <c r="N49" i="35" s="1"/>
  <c r="E65" i="35"/>
  <c r="N65" i="35" s="1"/>
  <c r="E87" i="35"/>
  <c r="N87" i="35" s="1"/>
  <c r="E48" i="35"/>
  <c r="N48" i="35" s="1"/>
  <c r="E62" i="35"/>
  <c r="N62" i="35" s="1"/>
  <c r="E69" i="35"/>
  <c r="N69" i="35" s="1"/>
  <c r="E86" i="35"/>
  <c r="N86" i="35" s="1"/>
  <c r="E54" i="35"/>
  <c r="N54" i="35" s="1"/>
  <c r="E72" i="35"/>
  <c r="N72" i="35" s="1"/>
  <c r="E92" i="35"/>
  <c r="N92" i="35" s="1"/>
  <c r="E112" i="35"/>
  <c r="N112" i="35" s="1"/>
  <c r="E94" i="35"/>
  <c r="N94" i="35" s="1"/>
  <c r="E115" i="35"/>
  <c r="N115" i="35" s="1"/>
  <c r="E99" i="35"/>
  <c r="N99" i="35" s="1"/>
  <c r="E93" i="35"/>
  <c r="N93" i="35" s="1"/>
  <c r="E108" i="35"/>
  <c r="N108" i="35" s="1"/>
  <c r="E117" i="35"/>
  <c r="N117" i="35" s="1"/>
  <c r="E135" i="35"/>
  <c r="N135" i="35" s="1"/>
  <c r="E122" i="35"/>
  <c r="N122" i="35" s="1"/>
  <c r="E124" i="35"/>
  <c r="N124" i="35" s="1"/>
  <c r="E118" i="35"/>
  <c r="N118" i="35" s="1"/>
  <c r="E142" i="35"/>
  <c r="N142" i="35" s="1"/>
  <c r="E131" i="35"/>
  <c r="N131" i="35" s="1"/>
  <c r="E149" i="35"/>
  <c r="N149" i="35" s="1"/>
  <c r="E162" i="35"/>
  <c r="N162" i="35" s="1"/>
  <c r="E153" i="35"/>
  <c r="N153" i="35" s="1"/>
  <c r="E170" i="35"/>
  <c r="N170" i="35" s="1"/>
  <c r="E156" i="35"/>
  <c r="N156" i="35" s="1"/>
  <c r="E169" i="35"/>
  <c r="N169" i="35" s="1"/>
  <c r="E155" i="35"/>
  <c r="N155" i="35" s="1"/>
  <c r="E172" i="35"/>
  <c r="N172" i="35" s="1"/>
  <c r="E184" i="35"/>
  <c r="N184" i="35" s="1"/>
  <c r="E175" i="35"/>
  <c r="N175" i="35" s="1"/>
  <c r="E193" i="35"/>
  <c r="N193" i="35" s="1"/>
  <c r="E178" i="35"/>
  <c r="N178" i="35" s="1"/>
  <c r="E192" i="35"/>
  <c r="N192" i="35" s="1"/>
  <c r="E177" i="35"/>
  <c r="N177" i="35" s="1"/>
  <c r="E197" i="35"/>
  <c r="N197" i="35" s="1"/>
  <c r="I200" i="35"/>
  <c r="O200" i="35" s="1"/>
  <c r="I194" i="35"/>
  <c r="O194" i="35" s="1"/>
  <c r="I192" i="35"/>
  <c r="O192" i="35" s="1"/>
  <c r="I189" i="35"/>
  <c r="O189" i="35" s="1"/>
  <c r="I182" i="35"/>
  <c r="O182" i="35" s="1"/>
  <c r="I183" i="35"/>
  <c r="O183" i="35" s="1"/>
  <c r="I177" i="35"/>
  <c r="O177" i="35" s="1"/>
  <c r="I174" i="35"/>
  <c r="O174" i="35" s="1"/>
  <c r="I196" i="35"/>
  <c r="O196" i="35" s="1"/>
  <c r="I188" i="35"/>
  <c r="O188" i="35" s="1"/>
  <c r="I180" i="35"/>
  <c r="O180" i="35" s="1"/>
  <c r="I176" i="35"/>
  <c r="O176" i="35" s="1"/>
  <c r="I199" i="35"/>
  <c r="O199" i="35" s="1"/>
  <c r="I201" i="35"/>
  <c r="O201" i="35" s="1"/>
  <c r="I198" i="35"/>
  <c r="O198" i="35" s="1"/>
  <c r="I190" i="35"/>
  <c r="O190" i="35" s="1"/>
  <c r="I185" i="35"/>
  <c r="O185" i="35" s="1"/>
  <c r="I181" i="35"/>
  <c r="O181" i="35" s="1"/>
  <c r="I179" i="35"/>
  <c r="O179" i="35" s="1"/>
  <c r="I175" i="35"/>
  <c r="O175" i="35" s="1"/>
  <c r="I197" i="35"/>
  <c r="O197" i="35" s="1"/>
  <c r="I195" i="35"/>
  <c r="O195" i="35" s="1"/>
  <c r="I191" i="35"/>
  <c r="O191" i="35" s="1"/>
  <c r="I193" i="35"/>
  <c r="O193" i="35" s="1"/>
  <c r="I186" i="35"/>
  <c r="O186" i="35" s="1"/>
  <c r="I187" i="35"/>
  <c r="O187" i="35" s="1"/>
  <c r="I184" i="35"/>
  <c r="O184" i="35" s="1"/>
  <c r="I178" i="35"/>
  <c r="O178" i="35" s="1"/>
  <c r="I170" i="35"/>
  <c r="O170" i="35" s="1"/>
  <c r="I166" i="35"/>
  <c r="O166" i="35" s="1"/>
  <c r="I160" i="35"/>
  <c r="O160" i="35" s="1"/>
  <c r="I163" i="35"/>
  <c r="O163" i="35" s="1"/>
  <c r="I157" i="35"/>
  <c r="O157" i="35" s="1"/>
  <c r="I153" i="35"/>
  <c r="O153" i="35" s="1"/>
  <c r="I172" i="35"/>
  <c r="O172" i="35" s="1"/>
  <c r="I168" i="35"/>
  <c r="O168" i="35" s="1"/>
  <c r="I159" i="35"/>
  <c r="O159" i="35" s="1"/>
  <c r="I150" i="35"/>
  <c r="O150" i="35" s="1"/>
  <c r="I171" i="35"/>
  <c r="O171" i="35" s="1"/>
  <c r="I173" i="35"/>
  <c r="O173" i="35" s="1"/>
  <c r="I167" i="35"/>
  <c r="O167" i="35" s="1"/>
  <c r="I165" i="35"/>
  <c r="O165" i="35" s="1"/>
  <c r="I162" i="35"/>
  <c r="O162" i="35" s="1"/>
  <c r="I158" i="35"/>
  <c r="O158" i="35" s="1"/>
  <c r="I156" i="35"/>
  <c r="O156" i="35" s="1"/>
  <c r="I151" i="35"/>
  <c r="O151" i="35" s="1"/>
  <c r="I169" i="35"/>
  <c r="O169" i="35" s="1"/>
  <c r="I164" i="35"/>
  <c r="O164" i="35" s="1"/>
  <c r="I161" i="35"/>
  <c r="O161" i="35" s="1"/>
  <c r="I155" i="35"/>
  <c r="O155" i="35" s="1"/>
  <c r="I152" i="35"/>
  <c r="O152" i="35" s="1"/>
  <c r="I154" i="35"/>
  <c r="O154" i="35" s="1"/>
  <c r="I147" i="35"/>
  <c r="O147" i="35" s="1"/>
  <c r="I144" i="35"/>
  <c r="O144" i="35" s="1"/>
  <c r="I129" i="35"/>
  <c r="O129" i="35" s="1"/>
  <c r="I128" i="35"/>
  <c r="O128" i="35" s="1"/>
  <c r="I126" i="35"/>
  <c r="O126" i="35" s="1"/>
  <c r="I120" i="35"/>
  <c r="O120" i="35" s="1"/>
  <c r="I146" i="35"/>
  <c r="O146" i="35" s="1"/>
  <c r="I142" i="35"/>
  <c r="O142" i="35" s="1"/>
  <c r="I140" i="35"/>
  <c r="O140" i="35" s="1"/>
  <c r="I138" i="35"/>
  <c r="O138" i="35" s="1"/>
  <c r="I135" i="35"/>
  <c r="O135" i="35" s="1"/>
  <c r="I134" i="35"/>
  <c r="O134" i="35" s="1"/>
  <c r="I121" i="35"/>
  <c r="O121" i="35" s="1"/>
  <c r="I149" i="35"/>
  <c r="O149" i="35" s="1"/>
  <c r="I141" i="35"/>
  <c r="O141" i="35" s="1"/>
  <c r="I133" i="35"/>
  <c r="O133" i="35" s="1"/>
  <c r="I123" i="35"/>
  <c r="O123" i="35" s="1"/>
  <c r="I125" i="35"/>
  <c r="O125" i="35" s="1"/>
  <c r="I130" i="35"/>
  <c r="O130" i="35" s="1"/>
  <c r="I131" i="35"/>
  <c r="O131" i="35" s="1"/>
  <c r="I132" i="35"/>
  <c r="O132" i="35" s="1"/>
  <c r="I127" i="35"/>
  <c r="O127" i="35" s="1"/>
  <c r="I124" i="35"/>
  <c r="O124" i="35" s="1"/>
  <c r="I122" i="35"/>
  <c r="O122" i="35" s="1"/>
  <c r="I148" i="35"/>
  <c r="O148" i="35" s="1"/>
  <c r="I145" i="35"/>
  <c r="O145" i="35" s="1"/>
  <c r="I143" i="35"/>
  <c r="O143" i="35" s="1"/>
  <c r="I139" i="35"/>
  <c r="O139" i="35" s="1"/>
  <c r="I136" i="35"/>
  <c r="O136" i="35" s="1"/>
  <c r="I137" i="35"/>
  <c r="O137" i="35" s="1"/>
  <c r="I119" i="35"/>
  <c r="O119" i="35" s="1"/>
  <c r="I118" i="35"/>
  <c r="O118" i="35" s="1"/>
  <c r="I115" i="35"/>
  <c r="O115" i="35" s="1"/>
  <c r="I111" i="35"/>
  <c r="O111" i="35" s="1"/>
  <c r="I110" i="35"/>
  <c r="O110" i="35" s="1"/>
  <c r="I105" i="35"/>
  <c r="O105" i="35" s="1"/>
  <c r="I103" i="35"/>
  <c r="O103" i="35" s="1"/>
  <c r="I97" i="35"/>
  <c r="O97" i="35" s="1"/>
  <c r="I94" i="35"/>
  <c r="O94" i="35" s="1"/>
  <c r="I114" i="35"/>
  <c r="O114" i="35" s="1"/>
  <c r="I113" i="35"/>
  <c r="O113" i="35" s="1"/>
  <c r="I107" i="35"/>
  <c r="O107" i="35" s="1"/>
  <c r="I104" i="35"/>
  <c r="O104" i="35" s="1"/>
  <c r="I102" i="35"/>
  <c r="O102" i="35" s="1"/>
  <c r="I95" i="35"/>
  <c r="O95" i="35" s="1"/>
  <c r="I91" i="35"/>
  <c r="O91" i="35" s="1"/>
  <c r="I117" i="35"/>
  <c r="O117" i="35" s="1"/>
  <c r="I116" i="35"/>
  <c r="O116" i="35" s="1"/>
  <c r="I108" i="35"/>
  <c r="O108" i="35" s="1"/>
  <c r="I101" i="35"/>
  <c r="O101" i="35" s="1"/>
  <c r="I99" i="35"/>
  <c r="O99" i="35" s="1"/>
  <c r="I98" i="35"/>
  <c r="O98" i="35" s="1"/>
  <c r="I92" i="35"/>
  <c r="O92" i="35" s="1"/>
  <c r="I112" i="35"/>
  <c r="O112" i="35" s="1"/>
  <c r="I109" i="35"/>
  <c r="O109" i="35" s="1"/>
  <c r="I106" i="35"/>
  <c r="O106" i="35" s="1"/>
  <c r="I100" i="35"/>
  <c r="O100" i="35" s="1"/>
  <c r="I96" i="35"/>
  <c r="O96" i="35" s="1"/>
  <c r="I82" i="35"/>
  <c r="O82" i="35" s="1"/>
  <c r="I70" i="35"/>
  <c r="O70" i="35" s="1"/>
  <c r="I64" i="35"/>
  <c r="O64" i="35" s="1"/>
  <c r="I62" i="35"/>
  <c r="O62" i="35" s="1"/>
  <c r="I58" i="35"/>
  <c r="O58" i="35" s="1"/>
  <c r="I57" i="35"/>
  <c r="O57" i="35" s="1"/>
  <c r="I51" i="35"/>
  <c r="O51" i="35" s="1"/>
  <c r="I49" i="35"/>
  <c r="O49" i="35" s="1"/>
  <c r="I46" i="35"/>
  <c r="O46" i="35" s="1"/>
  <c r="I43" i="35"/>
  <c r="O43" i="35" s="1"/>
  <c r="I40" i="35"/>
  <c r="O40" i="35" s="1"/>
  <c r="I90" i="35"/>
  <c r="O90" i="35" s="1"/>
  <c r="I86" i="35"/>
  <c r="O86" i="35" s="1"/>
  <c r="I85" i="35"/>
  <c r="O85" i="35" s="1"/>
  <c r="I84" i="35"/>
  <c r="O84" i="35" s="1"/>
  <c r="I79" i="35"/>
  <c r="O79" i="35" s="1"/>
  <c r="I77" i="35"/>
  <c r="O77" i="35" s="1"/>
  <c r="I74" i="35"/>
  <c r="O74" i="35" s="1"/>
  <c r="I71" i="35"/>
  <c r="O71" i="35" s="1"/>
  <c r="I73" i="35"/>
  <c r="O73" i="35" s="1"/>
  <c r="I65" i="35"/>
  <c r="O65" i="35" s="1"/>
  <c r="I63" i="35"/>
  <c r="O63" i="35" s="1"/>
  <c r="I56" i="35"/>
  <c r="O56" i="35" s="1"/>
  <c r="I53" i="35"/>
  <c r="O53" i="35" s="1"/>
  <c r="I55" i="35"/>
  <c r="O55" i="35" s="1"/>
  <c r="I47" i="35"/>
  <c r="O47" i="35" s="1"/>
  <c r="I44" i="35"/>
  <c r="O44" i="35" s="1"/>
  <c r="I41" i="35"/>
  <c r="O41" i="35" s="1"/>
  <c r="I89" i="35"/>
  <c r="O89" i="35" s="1"/>
  <c r="I83" i="35"/>
  <c r="O83" i="35" s="1"/>
  <c r="I80" i="35"/>
  <c r="O80" i="35" s="1"/>
  <c r="I75" i="35"/>
  <c r="O75" i="35" s="1"/>
  <c r="I72" i="35"/>
  <c r="O72" i="35" s="1"/>
  <c r="I69" i="35"/>
  <c r="O69" i="35" s="1"/>
  <c r="I66" i="35"/>
  <c r="O66" i="35" s="1"/>
  <c r="I68" i="35"/>
  <c r="O68" i="35" s="1"/>
  <c r="I59" i="35"/>
  <c r="O59" i="35" s="1"/>
  <c r="I60" i="35"/>
  <c r="O60" i="35" s="1"/>
  <c r="I54" i="35"/>
  <c r="O54" i="35" s="1"/>
  <c r="I48" i="35"/>
  <c r="O48" i="35" s="1"/>
  <c r="I50" i="35"/>
  <c r="O50" i="35" s="1"/>
  <c r="I42" i="35"/>
  <c r="O42" i="35" s="1"/>
  <c r="I39" i="35"/>
  <c r="O39" i="35" s="1"/>
  <c r="I36" i="35"/>
  <c r="O36" i="35" s="1"/>
  <c r="I93" i="35"/>
  <c r="O93" i="35" s="1"/>
  <c r="I87" i="35"/>
  <c r="O87" i="35" s="1"/>
  <c r="I88" i="35"/>
  <c r="O88" i="35" s="1"/>
  <c r="I81" i="35"/>
  <c r="O81" i="35" s="1"/>
  <c r="I76" i="35"/>
  <c r="O76" i="35" s="1"/>
  <c r="I78" i="35"/>
  <c r="O78" i="35" s="1"/>
  <c r="I67" i="35"/>
  <c r="O67" i="35" s="1"/>
  <c r="I61" i="35"/>
  <c r="O61" i="35" s="1"/>
  <c r="I52" i="35"/>
  <c r="O52" i="35" s="1"/>
  <c r="I45" i="35"/>
  <c r="O45" i="35" s="1"/>
  <c r="I38" i="35"/>
  <c r="O38" i="35" s="1"/>
  <c r="I37" i="35"/>
  <c r="O37" i="35" s="1"/>
  <c r="I34" i="35"/>
  <c r="O34" i="35" s="1"/>
  <c r="I26" i="35"/>
  <c r="O26" i="35" s="1"/>
  <c r="I17" i="35"/>
  <c r="O17" i="35" s="1"/>
  <c r="I21" i="35"/>
  <c r="O21" i="35" s="1"/>
  <c r="I30" i="35"/>
  <c r="O30" i="35" s="1"/>
  <c r="I27" i="35"/>
  <c r="O27" i="35" s="1"/>
  <c r="I24" i="35"/>
  <c r="O24" i="35" s="1"/>
  <c r="I18" i="35"/>
  <c r="O18" i="35" s="1"/>
  <c r="I22" i="35"/>
  <c r="O22" i="35" s="1"/>
  <c r="I31" i="35"/>
  <c r="O31" i="35" s="1"/>
  <c r="I32" i="35"/>
  <c r="O32" i="35" s="1"/>
  <c r="I29" i="35"/>
  <c r="O29" i="35" s="1"/>
  <c r="I15" i="35"/>
  <c r="O15" i="35" s="1"/>
  <c r="I19" i="35"/>
  <c r="O19" i="35" s="1"/>
  <c r="I23" i="35"/>
  <c r="O23" i="35" s="1"/>
  <c r="I28" i="35"/>
  <c r="O28" i="35" s="1"/>
  <c r="I35" i="35"/>
  <c r="O35" i="35" s="1"/>
  <c r="I33" i="35"/>
  <c r="O33" i="35" s="1"/>
  <c r="I16" i="35"/>
  <c r="O16" i="35" s="1"/>
  <c r="I20" i="35"/>
  <c r="O20" i="35" s="1"/>
  <c r="I25" i="35"/>
  <c r="O25" i="35" s="1"/>
  <c r="E32" i="35"/>
  <c r="N32" i="35" s="1"/>
  <c r="F28" i="35"/>
  <c r="F29" i="35" s="1"/>
  <c r="F30" i="35" s="1"/>
  <c r="F31" i="35" s="1"/>
  <c r="F32" i="35" s="1"/>
  <c r="F33" i="35" s="1"/>
  <c r="F34" i="35" s="1"/>
  <c r="F35" i="35" s="1"/>
  <c r="F36" i="35" s="1"/>
  <c r="F37" i="35" s="1"/>
  <c r="F38" i="35" s="1"/>
  <c r="F39" i="35" s="1"/>
  <c r="F40" i="35" s="1"/>
  <c r="F41" i="35" s="1"/>
  <c r="F42" i="35" s="1"/>
  <c r="F43" i="35" s="1"/>
  <c r="F44" i="35" s="1"/>
  <c r="F45" i="35" s="1"/>
  <c r="F46" i="35" s="1"/>
  <c r="F47" i="35" s="1"/>
  <c r="F48" i="35" s="1"/>
  <c r="F49" i="35" s="1"/>
  <c r="F50" i="35" s="1"/>
  <c r="F51" i="35" s="1"/>
  <c r="F52" i="35" s="1"/>
  <c r="F53" i="35" s="1"/>
  <c r="F54" i="35" s="1"/>
  <c r="F55" i="35" s="1"/>
  <c r="F56" i="35" s="1"/>
  <c r="F57" i="35" s="1"/>
  <c r="F58" i="35" s="1"/>
  <c r="F59" i="35" s="1"/>
  <c r="F60" i="35" s="1"/>
  <c r="F61" i="35" s="1"/>
  <c r="F62" i="35" s="1"/>
  <c r="F63" i="35" s="1"/>
  <c r="F64" i="35" s="1"/>
  <c r="F65" i="35" s="1"/>
  <c r="F66" i="35" s="1"/>
  <c r="F67" i="35" s="1"/>
  <c r="F68" i="35" s="1"/>
  <c r="F69" i="35" s="1"/>
  <c r="F70" i="35" s="1"/>
  <c r="F71" i="35" s="1"/>
  <c r="F72" i="35" s="1"/>
  <c r="F73" i="35" s="1"/>
  <c r="F74" i="35" s="1"/>
  <c r="F75" i="35" s="1"/>
  <c r="F76" i="35" s="1"/>
  <c r="F77" i="35" s="1"/>
  <c r="F78" i="35" s="1"/>
  <c r="F79" i="35" s="1"/>
  <c r="F80" i="35" s="1"/>
  <c r="F81" i="35" s="1"/>
  <c r="F82" i="35" s="1"/>
  <c r="F83" i="35" s="1"/>
  <c r="F84" i="35" s="1"/>
  <c r="F85" i="35" s="1"/>
  <c r="F86" i="35" s="1"/>
  <c r="F87" i="35" s="1"/>
  <c r="F88" i="35" s="1"/>
  <c r="F89" i="35" s="1"/>
  <c r="F90" i="35" s="1"/>
  <c r="F91" i="35" s="1"/>
  <c r="F92" i="35" s="1"/>
  <c r="F93" i="35" s="1"/>
  <c r="F94" i="35" s="1"/>
  <c r="F95" i="35" s="1"/>
  <c r="F96" i="35" s="1"/>
  <c r="F97" i="35" s="1"/>
  <c r="F98" i="35" s="1"/>
  <c r="F99" i="35" s="1"/>
  <c r="F100" i="35" s="1"/>
  <c r="F101" i="35" s="1"/>
  <c r="F102" i="35" s="1"/>
  <c r="F103" i="35" s="1"/>
  <c r="F104" i="35" s="1"/>
  <c r="F105" i="35" s="1"/>
  <c r="F106" i="35" s="1"/>
  <c r="F107" i="35" s="1"/>
  <c r="F108" i="35" s="1"/>
  <c r="F109" i="35" s="1"/>
  <c r="F110" i="35" s="1"/>
  <c r="F111" i="35" s="1"/>
  <c r="F112" i="35" s="1"/>
  <c r="F113" i="35" s="1"/>
  <c r="F114" i="35" s="1"/>
  <c r="F115" i="35" s="1"/>
  <c r="F116" i="35" s="1"/>
  <c r="F117" i="35" s="1"/>
  <c r="F118" i="35" s="1"/>
  <c r="F119" i="35" s="1"/>
  <c r="F120" i="35" s="1"/>
  <c r="F121" i="35" s="1"/>
  <c r="F122" i="35" s="1"/>
  <c r="F123" i="35" s="1"/>
  <c r="F124" i="35" s="1"/>
  <c r="F125" i="35" s="1"/>
  <c r="F126" i="35" s="1"/>
  <c r="F127" i="35" s="1"/>
  <c r="F128" i="35" s="1"/>
  <c r="F129" i="35" s="1"/>
  <c r="F130" i="35" s="1"/>
  <c r="F131" i="35" s="1"/>
  <c r="F132" i="35" s="1"/>
  <c r="F133" i="35" s="1"/>
  <c r="F134" i="35" s="1"/>
  <c r="F135" i="35" s="1"/>
  <c r="F136" i="35" s="1"/>
  <c r="G27" i="35"/>
  <c r="E43" i="35"/>
  <c r="N43" i="35" s="1"/>
  <c r="E60" i="35"/>
  <c r="N60" i="35" s="1"/>
  <c r="E78" i="35"/>
  <c r="N78" i="35" s="1"/>
  <c r="E84" i="35"/>
  <c r="N84" i="35" s="1"/>
  <c r="E52" i="35"/>
  <c r="N52" i="35" s="1"/>
  <c r="E70" i="35"/>
  <c r="N70" i="35" s="1"/>
  <c r="E38" i="35"/>
  <c r="N38" i="35" s="1"/>
  <c r="E55" i="35"/>
  <c r="N55" i="35" s="1"/>
  <c r="E68" i="35"/>
  <c r="N68" i="35" s="1"/>
  <c r="E76" i="35"/>
  <c r="N76" i="35" s="1"/>
  <c r="E57" i="35"/>
  <c r="N57" i="35" s="1"/>
  <c r="E75" i="35"/>
  <c r="N75" i="35" s="1"/>
  <c r="E95" i="35"/>
  <c r="N95" i="35" s="1"/>
  <c r="E116" i="35"/>
  <c r="N116" i="35" s="1"/>
  <c r="E100" i="35"/>
  <c r="N100" i="35" s="1"/>
  <c r="E90" i="35"/>
  <c r="N90" i="35" s="1"/>
  <c r="E105" i="35"/>
  <c r="N105" i="35" s="1"/>
  <c r="E89" i="35"/>
  <c r="N89" i="35" s="1"/>
  <c r="E104" i="35"/>
  <c r="N104" i="35" s="1"/>
  <c r="E120" i="35"/>
  <c r="N120" i="35" s="1"/>
  <c r="E138" i="35"/>
  <c r="N138" i="35" s="1"/>
  <c r="E130" i="35"/>
  <c r="N130" i="35" s="1"/>
  <c r="E134" i="35"/>
  <c r="N134" i="35" s="1"/>
  <c r="E126" i="35"/>
  <c r="N126" i="35" s="1"/>
  <c r="E121" i="35"/>
  <c r="N121" i="35" s="1"/>
  <c r="E123" i="35"/>
  <c r="N123" i="35" s="1"/>
  <c r="E145" i="35"/>
  <c r="N145" i="35" s="1"/>
  <c r="E167" i="35"/>
  <c r="N167" i="35" s="1"/>
  <c r="E157" i="35"/>
  <c r="N157" i="35" s="1"/>
  <c r="E147" i="35"/>
  <c r="N147" i="35" s="1"/>
  <c r="E160" i="35"/>
  <c r="N160" i="35" s="1"/>
  <c r="E146" i="35"/>
  <c r="N146" i="35" s="1"/>
  <c r="E163" i="35"/>
  <c r="N163" i="35" s="1"/>
  <c r="E176" i="35"/>
  <c r="N176" i="35" s="1"/>
  <c r="E190" i="35"/>
  <c r="N190" i="35" s="1"/>
  <c r="E183" i="35"/>
  <c r="N183" i="35" s="1"/>
  <c r="E189" i="35"/>
  <c r="N189" i="35" s="1"/>
  <c r="E174" i="35"/>
  <c r="N174" i="35" s="1"/>
  <c r="E198" i="35"/>
  <c r="N198" i="35" s="1"/>
  <c r="G28" i="35"/>
  <c r="G32" i="35"/>
  <c r="G62" i="35"/>
  <c r="G69" i="35"/>
  <c r="G72" i="35"/>
  <c r="G40" i="35"/>
  <c r="G81" i="35"/>
  <c r="G42" i="35"/>
  <c r="G103" i="35"/>
  <c r="G118" i="35"/>
  <c r="G95" i="35"/>
  <c r="G116" i="35"/>
  <c r="G142" i="35"/>
  <c r="G132" i="35"/>
  <c r="G139" i="35"/>
  <c r="G164" i="35"/>
  <c r="G163" i="35"/>
  <c r="G174" i="35"/>
  <c r="G190" i="35"/>
  <c r="E534" i="25"/>
  <c r="N534" i="25" s="1"/>
  <c r="E251" i="25"/>
  <c r="N251" i="25" s="1"/>
  <c r="E237" i="25"/>
  <c r="N237" i="25" s="1"/>
  <c r="E249" i="25"/>
  <c r="N249" i="25" s="1"/>
  <c r="E270" i="25"/>
  <c r="N270" i="25" s="1"/>
  <c r="E535" i="25"/>
  <c r="N535" i="25" s="1"/>
  <c r="E232" i="25"/>
  <c r="N232" i="25" s="1"/>
  <c r="E230" i="25"/>
  <c r="N230" i="25" s="1"/>
  <c r="I535" i="25"/>
  <c r="O535" i="25" s="1"/>
  <c r="I533" i="25"/>
  <c r="O533" i="25" s="1"/>
  <c r="I534" i="25"/>
  <c r="O534" i="25" s="1"/>
  <c r="E233" i="25"/>
  <c r="N233" i="25" s="1"/>
  <c r="E533" i="25"/>
  <c r="N533" i="25" s="1"/>
  <c r="G5" i="25"/>
  <c r="G8" i="25"/>
  <c r="G6" i="25"/>
  <c r="G7" i="25"/>
  <c r="E327" i="25"/>
  <c r="N327" i="25" s="1"/>
  <c r="E4" i="25"/>
  <c r="E5" i="25"/>
  <c r="E12" i="25"/>
  <c r="N12" i="25" s="1"/>
  <c r="E6" i="25"/>
  <c r="E26" i="25"/>
  <c r="N26" i="25" s="1"/>
  <c r="E28" i="25"/>
  <c r="N28" i="25" s="1"/>
  <c r="E7" i="25"/>
  <c r="N7" i="25" s="1"/>
  <c r="E19" i="25"/>
  <c r="N19" i="25" s="1"/>
  <c r="E23" i="25"/>
  <c r="N23" i="25" s="1"/>
  <c r="E24" i="25"/>
  <c r="N24" i="25" s="1"/>
  <c r="E293" i="25"/>
  <c r="N293" i="25" s="1"/>
  <c r="E273" i="25"/>
  <c r="N273" i="25" s="1"/>
  <c r="E298" i="25"/>
  <c r="N298" i="25" s="1"/>
  <c r="E332" i="25"/>
  <c r="N332" i="25" s="1"/>
  <c r="E258" i="25"/>
  <c r="N258" i="25" s="1"/>
  <c r="E312" i="25"/>
  <c r="N312" i="25" s="1"/>
  <c r="E359" i="25"/>
  <c r="N359" i="25" s="1"/>
  <c r="E366" i="25"/>
  <c r="N366" i="25" s="1"/>
  <c r="E374" i="25"/>
  <c r="N374" i="25" s="1"/>
  <c r="E388" i="25"/>
  <c r="N388" i="25" s="1"/>
  <c r="E387" i="25"/>
  <c r="N387" i="25" s="1"/>
  <c r="E392" i="25"/>
  <c r="N392" i="25" s="1"/>
  <c r="E437" i="25"/>
  <c r="N437" i="25" s="1"/>
  <c r="E465" i="25"/>
  <c r="N465" i="25" s="1"/>
  <c r="E469" i="25"/>
  <c r="N469" i="25" s="1"/>
  <c r="E502" i="25"/>
  <c r="N502" i="25" s="1"/>
  <c r="E516" i="25"/>
  <c r="N516" i="25" s="1"/>
  <c r="E528" i="25"/>
  <c r="N528" i="25" s="1"/>
  <c r="E263" i="25"/>
  <c r="N263" i="25" s="1"/>
  <c r="E319" i="25"/>
  <c r="N319" i="25" s="1"/>
  <c r="E320" i="25"/>
  <c r="N320" i="25" s="1"/>
  <c r="E297" i="25"/>
  <c r="N297" i="25" s="1"/>
  <c r="E271" i="25"/>
  <c r="N271" i="25" s="1"/>
  <c r="E288" i="25"/>
  <c r="N288" i="25" s="1"/>
  <c r="E372" i="25"/>
  <c r="N372" i="25" s="1"/>
  <c r="E385" i="25"/>
  <c r="N385" i="25" s="1"/>
  <c r="E402" i="25"/>
  <c r="N402" i="25" s="1"/>
  <c r="E401" i="25"/>
  <c r="N401" i="25" s="1"/>
  <c r="E406" i="25"/>
  <c r="N406" i="25" s="1"/>
  <c r="E408" i="25"/>
  <c r="N408" i="25" s="1"/>
  <c r="E452" i="25"/>
  <c r="N452" i="25" s="1"/>
  <c r="E461" i="25"/>
  <c r="N461" i="25" s="1"/>
  <c r="E484" i="25"/>
  <c r="N484" i="25" s="1"/>
  <c r="E486" i="25"/>
  <c r="N486" i="25" s="1"/>
  <c r="E511" i="25"/>
  <c r="N511" i="25" s="1"/>
  <c r="E513" i="25"/>
  <c r="N513" i="25" s="1"/>
  <c r="E308" i="25"/>
  <c r="N308" i="25" s="1"/>
  <c r="E292" i="25"/>
  <c r="N292" i="25" s="1"/>
  <c r="E290" i="25"/>
  <c r="N290" i="25" s="1"/>
  <c r="E254" i="25"/>
  <c r="N254" i="25" s="1"/>
  <c r="E322" i="25"/>
  <c r="N322" i="25" s="1"/>
  <c r="E323" i="25"/>
  <c r="N323" i="25" s="1"/>
  <c r="E344" i="25"/>
  <c r="N344" i="25" s="1"/>
  <c r="E389" i="25"/>
  <c r="N389" i="25" s="1"/>
  <c r="E345" i="25"/>
  <c r="N345" i="25" s="1"/>
  <c r="E368" i="25"/>
  <c r="N368" i="25" s="1"/>
  <c r="E417" i="25"/>
  <c r="N417" i="25" s="1"/>
  <c r="E418" i="25"/>
  <c r="N418" i="25" s="1"/>
  <c r="E430" i="25"/>
  <c r="N430" i="25" s="1"/>
  <c r="E440" i="25"/>
  <c r="N440" i="25" s="1"/>
  <c r="E467" i="25"/>
  <c r="N467" i="25" s="1"/>
  <c r="E507" i="25"/>
  <c r="N507" i="25" s="1"/>
  <c r="E505" i="25"/>
  <c r="N505" i="25" s="1"/>
  <c r="E529" i="25"/>
  <c r="N529" i="25" s="1"/>
  <c r="E536" i="25"/>
  <c r="N536" i="25" s="1"/>
  <c r="E317" i="25"/>
  <c r="N317" i="25" s="1"/>
  <c r="E261" i="25"/>
  <c r="N261" i="25" s="1"/>
  <c r="E283" i="25"/>
  <c r="N283" i="25" s="1"/>
  <c r="E348" i="25"/>
  <c r="N348" i="25" s="1"/>
  <c r="E346" i="25"/>
  <c r="N346" i="25" s="1"/>
  <c r="E364" i="25"/>
  <c r="N364" i="25" s="1"/>
  <c r="E380" i="25"/>
  <c r="N380" i="25" s="1"/>
  <c r="E432" i="25"/>
  <c r="N432" i="25" s="1"/>
  <c r="E435" i="25"/>
  <c r="N435" i="25" s="1"/>
  <c r="E445" i="25"/>
  <c r="N445" i="25" s="1"/>
  <c r="E476" i="25"/>
  <c r="N476" i="25" s="1"/>
  <c r="E456" i="25"/>
  <c r="N456" i="25" s="1"/>
  <c r="E487" i="25"/>
  <c r="N487" i="25" s="1"/>
  <c r="E497" i="25"/>
  <c r="N497" i="25" s="1"/>
  <c r="E518" i="25"/>
  <c r="N518" i="25" s="1"/>
  <c r="E242" i="25"/>
  <c r="N242" i="25" s="1"/>
  <c r="E257" i="25"/>
  <c r="N257" i="25" s="1"/>
  <c r="E274" i="25"/>
  <c r="N274" i="25" s="1"/>
  <c r="E333" i="25"/>
  <c r="N333" i="25" s="1"/>
  <c r="E300" i="25"/>
  <c r="N300" i="25" s="1"/>
  <c r="E328" i="25"/>
  <c r="N328" i="25" s="1"/>
  <c r="E294" i="25"/>
  <c r="N294" i="25" s="1"/>
  <c r="E248" i="25"/>
  <c r="N248" i="25" s="1"/>
  <c r="E268" i="25"/>
  <c r="N268" i="25" s="1"/>
  <c r="E334" i="25"/>
  <c r="N334" i="25" s="1"/>
  <c r="E301" i="25"/>
  <c r="N301" i="25" s="1"/>
  <c r="E324" i="25"/>
  <c r="N324" i="25" s="1"/>
  <c r="E289" i="25"/>
  <c r="N289" i="25" s="1"/>
  <c r="E234" i="25"/>
  <c r="N234" i="25" s="1"/>
  <c r="E247" i="25"/>
  <c r="N247" i="25" s="1"/>
  <c r="E255" i="25"/>
  <c r="N255" i="25" s="1"/>
  <c r="E277" i="25"/>
  <c r="N277" i="25" s="1"/>
  <c r="E305" i="25"/>
  <c r="N305" i="25" s="1"/>
  <c r="E325" i="25"/>
  <c r="N325" i="25" s="1"/>
  <c r="E287" i="25"/>
  <c r="N287" i="25" s="1"/>
  <c r="E253" i="25"/>
  <c r="N253" i="25" s="1"/>
  <c r="E266" i="25"/>
  <c r="N266" i="25" s="1"/>
  <c r="E329" i="25"/>
  <c r="N329" i="25" s="1"/>
  <c r="E295" i="25"/>
  <c r="N295" i="25" s="1"/>
  <c r="E318" i="25"/>
  <c r="N318" i="25" s="1"/>
  <c r="E285" i="25"/>
  <c r="N285" i="25" s="1"/>
  <c r="E353" i="25"/>
  <c r="N353" i="25" s="1"/>
  <c r="E343" i="25"/>
  <c r="N343" i="25" s="1"/>
  <c r="E352" i="25"/>
  <c r="N352" i="25" s="1"/>
  <c r="E367" i="25"/>
  <c r="N367" i="25" s="1"/>
  <c r="E383" i="25"/>
  <c r="N383" i="25" s="1"/>
  <c r="E429" i="25"/>
  <c r="N429" i="25" s="1"/>
  <c r="E361" i="25"/>
  <c r="N361" i="25" s="1"/>
  <c r="E382" i="25"/>
  <c r="N382" i="25" s="1"/>
  <c r="E349" i="25"/>
  <c r="N349" i="25" s="1"/>
  <c r="E357" i="25"/>
  <c r="N357" i="25" s="1"/>
  <c r="E365" i="25"/>
  <c r="N365" i="25" s="1"/>
  <c r="E381" i="25"/>
  <c r="N381" i="25" s="1"/>
  <c r="E363" i="25"/>
  <c r="N363" i="25" s="1"/>
  <c r="E384" i="25"/>
  <c r="N384" i="25" s="1"/>
  <c r="E425" i="25"/>
  <c r="N425" i="25" s="1"/>
  <c r="E396" i="25"/>
  <c r="N396" i="25" s="1"/>
  <c r="E410" i="25"/>
  <c r="N410" i="25" s="1"/>
  <c r="E424" i="25"/>
  <c r="N424" i="25" s="1"/>
  <c r="E466" i="25"/>
  <c r="N466" i="25" s="1"/>
  <c r="E400" i="25"/>
  <c r="N400" i="25" s="1"/>
  <c r="E422" i="25"/>
  <c r="N422" i="25" s="1"/>
  <c r="E431" i="25"/>
  <c r="N431" i="25" s="1"/>
  <c r="E386" i="25"/>
  <c r="N386" i="25" s="1"/>
  <c r="E412" i="25"/>
  <c r="N412" i="25" s="1"/>
  <c r="E426" i="25"/>
  <c r="N426" i="25" s="1"/>
  <c r="E438" i="25"/>
  <c r="N438" i="25" s="1"/>
  <c r="E472" i="25"/>
  <c r="N472" i="25" s="1"/>
  <c r="E444" i="25"/>
  <c r="N444" i="25" s="1"/>
  <c r="E436" i="25"/>
  <c r="N436" i="25" s="1"/>
  <c r="E451" i="25"/>
  <c r="N451" i="25" s="1"/>
  <c r="E463" i="25"/>
  <c r="N463" i="25" s="1"/>
  <c r="E474" i="25"/>
  <c r="N474" i="25" s="1"/>
  <c r="E471" i="25"/>
  <c r="N471" i="25" s="1"/>
  <c r="E455" i="25"/>
  <c r="N455" i="25" s="1"/>
  <c r="E458" i="25"/>
  <c r="N458" i="25" s="1"/>
  <c r="E488" i="25"/>
  <c r="N488" i="25" s="1"/>
  <c r="E499" i="25"/>
  <c r="N499" i="25" s="1"/>
  <c r="E479" i="25"/>
  <c r="N479" i="25" s="1"/>
  <c r="E495" i="25"/>
  <c r="N495" i="25" s="1"/>
  <c r="E482" i="25"/>
  <c r="N482" i="25" s="1"/>
  <c r="E501" i="25"/>
  <c r="N501" i="25" s="1"/>
  <c r="E491" i="25"/>
  <c r="N491" i="25" s="1"/>
  <c r="E508" i="25"/>
  <c r="N508" i="25" s="1"/>
  <c r="E530" i="25"/>
  <c r="N530" i="25" s="1"/>
  <c r="E524" i="25"/>
  <c r="N524" i="25" s="1"/>
  <c r="E522" i="25"/>
  <c r="N522" i="25" s="1"/>
  <c r="E532" i="25"/>
  <c r="N532" i="25" s="1"/>
  <c r="E517" i="25"/>
  <c r="N517" i="25" s="1"/>
  <c r="E531" i="25"/>
  <c r="N531" i="25" s="1"/>
  <c r="E537" i="25"/>
  <c r="N537" i="25" s="1"/>
  <c r="E34" i="25"/>
  <c r="N34" i="25" s="1"/>
  <c r="E68" i="25"/>
  <c r="N68" i="25" s="1"/>
  <c r="E149" i="25"/>
  <c r="N149" i="25" s="1"/>
  <c r="E170" i="25"/>
  <c r="N170" i="25" s="1"/>
  <c r="E212" i="25"/>
  <c r="N212" i="25" s="1"/>
  <c r="E217" i="25"/>
  <c r="N217" i="25" s="1"/>
  <c r="E74" i="25"/>
  <c r="N74" i="25" s="1"/>
  <c r="E66" i="25"/>
  <c r="N66" i="25" s="1"/>
  <c r="E57" i="25"/>
  <c r="N57" i="25" s="1"/>
  <c r="E111" i="25"/>
  <c r="N111" i="25" s="1"/>
  <c r="E129" i="25"/>
  <c r="N129" i="25" s="1"/>
  <c r="E120" i="25"/>
  <c r="N120" i="25" s="1"/>
  <c r="E154" i="25"/>
  <c r="N154" i="25" s="1"/>
  <c r="E200" i="25"/>
  <c r="N200" i="25" s="1"/>
  <c r="E188" i="25"/>
  <c r="N188" i="25" s="1"/>
  <c r="E201" i="25"/>
  <c r="N201" i="25" s="1"/>
  <c r="E227" i="25"/>
  <c r="N227" i="25" s="1"/>
  <c r="E64" i="25"/>
  <c r="N64" i="25" s="1"/>
  <c r="E42" i="25"/>
  <c r="N42" i="25" s="1"/>
  <c r="E132" i="25"/>
  <c r="N132" i="25" s="1"/>
  <c r="E91" i="25"/>
  <c r="N91" i="25" s="1"/>
  <c r="E73" i="25"/>
  <c r="N73" i="25" s="1"/>
  <c r="E196" i="25"/>
  <c r="N196" i="25" s="1"/>
  <c r="E165" i="25"/>
  <c r="N165" i="25" s="1"/>
  <c r="E137" i="25"/>
  <c r="N137" i="25" s="1"/>
  <c r="E190" i="25"/>
  <c r="N190" i="25" s="1"/>
  <c r="E145" i="25"/>
  <c r="N145" i="25" s="1"/>
  <c r="E182" i="25"/>
  <c r="N182" i="25" s="1"/>
  <c r="E218" i="25"/>
  <c r="N218" i="25" s="1"/>
  <c r="E222" i="25"/>
  <c r="N222" i="25" s="1"/>
  <c r="E210" i="25"/>
  <c r="N210" i="25" s="1"/>
  <c r="E55" i="25"/>
  <c r="N55" i="25" s="1"/>
  <c r="E95" i="25"/>
  <c r="N95" i="25" s="1"/>
  <c r="E167" i="25"/>
  <c r="N167" i="25" s="1"/>
  <c r="E160" i="25"/>
  <c r="N160" i="25" s="1"/>
  <c r="E184" i="25"/>
  <c r="N184" i="25" s="1"/>
  <c r="E114" i="25"/>
  <c r="N114" i="25" s="1"/>
  <c r="E89" i="25"/>
  <c r="N89" i="25" s="1"/>
  <c r="E70" i="25"/>
  <c r="N70" i="25" s="1"/>
  <c r="E172" i="25"/>
  <c r="N172" i="25" s="1"/>
  <c r="E161" i="25"/>
  <c r="N161" i="25" s="1"/>
  <c r="E133" i="25"/>
  <c r="N133" i="25" s="1"/>
  <c r="E176" i="25"/>
  <c r="N176" i="25" s="1"/>
  <c r="E143" i="25"/>
  <c r="N143" i="25" s="1"/>
  <c r="E180" i="25"/>
  <c r="N180" i="25" s="1"/>
  <c r="E216" i="25"/>
  <c r="N216" i="25" s="1"/>
  <c r="E219" i="25"/>
  <c r="N219" i="25" s="1"/>
  <c r="E50" i="25"/>
  <c r="N50" i="25" s="1"/>
  <c r="E108" i="25"/>
  <c r="N108" i="25" s="1"/>
  <c r="E105" i="25"/>
  <c r="N105" i="25" s="1"/>
  <c r="E86" i="25"/>
  <c r="N86" i="25" s="1"/>
  <c r="E77" i="25"/>
  <c r="N77" i="25" s="1"/>
  <c r="E134" i="25"/>
  <c r="N134" i="25" s="1"/>
  <c r="E174" i="25"/>
  <c r="N174" i="25" s="1"/>
  <c r="E155" i="25"/>
  <c r="N155" i="25" s="1"/>
  <c r="E157" i="25"/>
  <c r="N157" i="25" s="1"/>
  <c r="E203" i="25"/>
  <c r="N203" i="25" s="1"/>
  <c r="E225" i="25"/>
  <c r="N225" i="25" s="1"/>
  <c r="E87" i="25"/>
  <c r="N87" i="25" s="1"/>
  <c r="E146" i="25"/>
  <c r="N146" i="25" s="1"/>
  <c r="E131" i="25"/>
  <c r="N131" i="25" s="1"/>
  <c r="E138" i="25"/>
  <c r="N138" i="25" s="1"/>
  <c r="E209" i="25"/>
  <c r="N209" i="25" s="1"/>
  <c r="E58" i="25"/>
  <c r="N58" i="25" s="1"/>
  <c r="E40" i="25"/>
  <c r="N40" i="25" s="1"/>
  <c r="E35" i="25"/>
  <c r="N35" i="25" s="1"/>
  <c r="E103" i="25"/>
  <c r="N103" i="25" s="1"/>
  <c r="E84" i="25"/>
  <c r="N84" i="25" s="1"/>
  <c r="E72" i="25"/>
  <c r="N72" i="25" s="1"/>
  <c r="E130" i="25"/>
  <c r="N130" i="25" s="1"/>
  <c r="E168" i="25"/>
  <c r="N168" i="25" s="1"/>
  <c r="E153" i="25"/>
  <c r="N153" i="25" s="1"/>
  <c r="E152" i="25"/>
  <c r="N152" i="25" s="1"/>
  <c r="E198" i="25"/>
  <c r="N198" i="25" s="1"/>
  <c r="E223" i="25"/>
  <c r="N223" i="25" s="1"/>
  <c r="E69" i="25"/>
  <c r="N69" i="25" s="1"/>
  <c r="E49" i="25"/>
  <c r="N49" i="25" s="1"/>
  <c r="E118" i="25"/>
  <c r="N118" i="25" s="1"/>
  <c r="E100" i="25"/>
  <c r="N100" i="25" s="1"/>
  <c r="E90" i="25"/>
  <c r="N90" i="25" s="1"/>
  <c r="E119" i="25"/>
  <c r="N119" i="25" s="1"/>
  <c r="E135" i="25"/>
  <c r="N135" i="25" s="1"/>
  <c r="E169" i="25"/>
  <c r="N169" i="25" s="1"/>
  <c r="E175" i="25"/>
  <c r="N175" i="25" s="1"/>
  <c r="E193" i="25"/>
  <c r="N193" i="25" s="1"/>
  <c r="E211" i="25"/>
  <c r="N211" i="25" s="1"/>
  <c r="E113" i="25"/>
  <c r="N113" i="25" s="1"/>
  <c r="E81" i="25"/>
  <c r="N81" i="25" s="1"/>
  <c r="E126" i="25"/>
  <c r="N126" i="25" s="1"/>
  <c r="E166" i="25"/>
  <c r="N166" i="25" s="1"/>
  <c r="E204" i="25"/>
  <c r="N204" i="25" s="1"/>
  <c r="E33" i="25"/>
  <c r="N33" i="25" s="1"/>
  <c r="E106" i="25"/>
  <c r="N106" i="25" s="1"/>
  <c r="E32" i="25"/>
  <c r="N32" i="25" s="1"/>
  <c r="E117" i="25"/>
  <c r="N117" i="25" s="1"/>
  <c r="E98" i="25"/>
  <c r="N98" i="25" s="1"/>
  <c r="E88" i="25"/>
  <c r="N88" i="25" s="1"/>
  <c r="E181" i="25"/>
  <c r="N181" i="25" s="1"/>
  <c r="E128" i="25"/>
  <c r="N128" i="25" s="1"/>
  <c r="E162" i="25"/>
  <c r="N162" i="25" s="1"/>
  <c r="E173" i="25"/>
  <c r="N173" i="25" s="1"/>
  <c r="E186" i="25"/>
  <c r="N186" i="25" s="1"/>
  <c r="E206" i="25"/>
  <c r="N206" i="25" s="1"/>
  <c r="E37" i="25"/>
  <c r="N37" i="25" s="1"/>
  <c r="E78" i="25"/>
  <c r="N78" i="25" s="1"/>
  <c r="E59" i="25"/>
  <c r="N59" i="25" s="1"/>
  <c r="E116" i="25"/>
  <c r="N116" i="25" s="1"/>
  <c r="E123" i="25"/>
  <c r="N123" i="25" s="1"/>
  <c r="E122" i="25"/>
  <c r="N122" i="25" s="1"/>
  <c r="E159" i="25"/>
  <c r="N159" i="25" s="1"/>
  <c r="E207" i="25"/>
  <c r="N207" i="25" s="1"/>
  <c r="E194" i="25"/>
  <c r="N194" i="25" s="1"/>
  <c r="E228" i="25"/>
  <c r="N228" i="25" s="1"/>
  <c r="E208" i="25"/>
  <c r="N208" i="25" s="1"/>
  <c r="I526" i="25"/>
  <c r="O526" i="25" s="1"/>
  <c r="I523" i="25"/>
  <c r="O523" i="25" s="1"/>
  <c r="I521" i="25"/>
  <c r="O521" i="25" s="1"/>
  <c r="I513" i="25"/>
  <c r="O513" i="25" s="1"/>
  <c r="I529" i="25"/>
  <c r="O529" i="25" s="1"/>
  <c r="I520" i="25"/>
  <c r="O520" i="25" s="1"/>
  <c r="I515" i="25"/>
  <c r="O515" i="25" s="1"/>
  <c r="I516" i="25"/>
  <c r="O516" i="25" s="1"/>
  <c r="I511" i="25"/>
  <c r="O511" i="25" s="1"/>
  <c r="I508" i="25"/>
  <c r="O508" i="25" s="1"/>
  <c r="I530" i="25"/>
  <c r="O530" i="25" s="1"/>
  <c r="I532" i="25"/>
  <c r="O532" i="25" s="1"/>
  <c r="I527" i="25"/>
  <c r="O527" i="25" s="1"/>
  <c r="I519" i="25"/>
  <c r="O519" i="25" s="1"/>
  <c r="I522" i="25"/>
  <c r="O522" i="25" s="1"/>
  <c r="I514" i="25"/>
  <c r="O514" i="25" s="1"/>
  <c r="I509" i="25"/>
  <c r="O509" i="25" s="1"/>
  <c r="I531" i="25"/>
  <c r="O531" i="25" s="1"/>
  <c r="I528" i="25"/>
  <c r="O528" i="25" s="1"/>
  <c r="I525" i="25"/>
  <c r="O525" i="25" s="1"/>
  <c r="I524" i="25"/>
  <c r="O524" i="25" s="1"/>
  <c r="I518" i="25"/>
  <c r="O518" i="25" s="1"/>
  <c r="I517" i="25"/>
  <c r="O517" i="25" s="1"/>
  <c r="I510" i="25"/>
  <c r="O510" i="25" s="1"/>
  <c r="I512" i="25"/>
  <c r="O512" i="25" s="1"/>
  <c r="I505" i="25"/>
  <c r="O505" i="25" s="1"/>
  <c r="I507" i="25"/>
  <c r="O507" i="25" s="1"/>
  <c r="I498" i="25"/>
  <c r="O498" i="25" s="1"/>
  <c r="I502" i="25"/>
  <c r="O502" i="25" s="1"/>
  <c r="I491" i="25"/>
  <c r="O491" i="25" s="1"/>
  <c r="I490" i="25"/>
  <c r="O490" i="25" s="1"/>
  <c r="I487" i="25"/>
  <c r="O487" i="25" s="1"/>
  <c r="I481" i="25"/>
  <c r="O481" i="25" s="1"/>
  <c r="I482" i="25"/>
  <c r="O482" i="25" s="1"/>
  <c r="I506" i="25"/>
  <c r="O506" i="25" s="1"/>
  <c r="I503" i="25"/>
  <c r="O503" i="25" s="1"/>
  <c r="I501" i="25"/>
  <c r="O501" i="25" s="1"/>
  <c r="I494" i="25"/>
  <c r="O494" i="25" s="1"/>
  <c r="I489" i="25"/>
  <c r="O489" i="25" s="1"/>
  <c r="I486" i="25"/>
  <c r="O486" i="25" s="1"/>
  <c r="I484" i="25"/>
  <c r="O484" i="25" s="1"/>
  <c r="I500" i="25"/>
  <c r="O500" i="25" s="1"/>
  <c r="I499" i="25"/>
  <c r="O499" i="25" s="1"/>
  <c r="I496" i="25"/>
  <c r="O496" i="25" s="1"/>
  <c r="I492" i="25"/>
  <c r="O492" i="25" s="1"/>
  <c r="I485" i="25"/>
  <c r="O485" i="25" s="1"/>
  <c r="I480" i="25"/>
  <c r="O480" i="25" s="1"/>
  <c r="I504" i="25"/>
  <c r="O504" i="25" s="1"/>
  <c r="I497" i="25"/>
  <c r="O497" i="25" s="1"/>
  <c r="I495" i="25"/>
  <c r="O495" i="25" s="1"/>
  <c r="I493" i="25"/>
  <c r="O493" i="25" s="1"/>
  <c r="I488" i="25"/>
  <c r="O488" i="25" s="1"/>
  <c r="I483" i="25"/>
  <c r="O483" i="25" s="1"/>
  <c r="I474" i="25"/>
  <c r="O474" i="25" s="1"/>
  <c r="I469" i="25"/>
  <c r="O469" i="25" s="1"/>
  <c r="I470" i="25"/>
  <c r="O470" i="25" s="1"/>
  <c r="I459" i="25"/>
  <c r="O459" i="25" s="1"/>
  <c r="I461" i="25"/>
  <c r="O461" i="25" s="1"/>
  <c r="I454" i="25"/>
  <c r="O454" i="25" s="1"/>
  <c r="I455" i="25"/>
  <c r="O455" i="25" s="1"/>
  <c r="I479" i="25"/>
  <c r="O479" i="25" s="1"/>
  <c r="I473" i="25"/>
  <c r="O473" i="25" s="1"/>
  <c r="I468" i="25"/>
  <c r="O468" i="25" s="1"/>
  <c r="I465" i="25"/>
  <c r="O465" i="25" s="1"/>
  <c r="I457" i="25"/>
  <c r="O457" i="25" s="1"/>
  <c r="I460" i="25"/>
  <c r="O460" i="25" s="1"/>
  <c r="I453" i="25"/>
  <c r="O453" i="25" s="1"/>
  <c r="I456" i="25"/>
  <c r="O456" i="25" s="1"/>
  <c r="I476" i="25"/>
  <c r="O476" i="25" s="1"/>
  <c r="I478" i="25"/>
  <c r="O478" i="25" s="1"/>
  <c r="I471" i="25"/>
  <c r="O471" i="25" s="1"/>
  <c r="I466" i="25"/>
  <c r="O466" i="25" s="1"/>
  <c r="I472" i="25"/>
  <c r="O472" i="25" s="1"/>
  <c r="I463" i="25"/>
  <c r="O463" i="25" s="1"/>
  <c r="I451" i="25"/>
  <c r="O451" i="25" s="1"/>
  <c r="I448" i="25"/>
  <c r="O448" i="25" s="1"/>
  <c r="I445" i="25"/>
  <c r="O445" i="25" s="1"/>
  <c r="I441" i="25"/>
  <c r="O441" i="25" s="1"/>
  <c r="I438" i="25"/>
  <c r="O438" i="25" s="1"/>
  <c r="I458" i="25"/>
  <c r="O458" i="25" s="1"/>
  <c r="I464" i="25"/>
  <c r="O464" i="25" s="1"/>
  <c r="I444" i="25"/>
  <c r="O444" i="25" s="1"/>
  <c r="I477" i="25"/>
  <c r="O477" i="25" s="1"/>
  <c r="I462" i="25"/>
  <c r="O462" i="25" s="1"/>
  <c r="I449" i="25"/>
  <c r="O449" i="25" s="1"/>
  <c r="I447" i="25"/>
  <c r="O447" i="25" s="1"/>
  <c r="I440" i="25"/>
  <c r="O440" i="25" s="1"/>
  <c r="I439" i="25"/>
  <c r="O439" i="25" s="1"/>
  <c r="I435" i="25"/>
  <c r="O435" i="25" s="1"/>
  <c r="I446" i="25"/>
  <c r="O446" i="25" s="1"/>
  <c r="I442" i="25"/>
  <c r="O442" i="25" s="1"/>
  <c r="I434" i="25"/>
  <c r="O434" i="25" s="1"/>
  <c r="I432" i="25"/>
  <c r="O432" i="25" s="1"/>
  <c r="I424" i="25"/>
  <c r="O424" i="25" s="1"/>
  <c r="I421" i="25"/>
  <c r="O421" i="25" s="1"/>
  <c r="I419" i="25"/>
  <c r="O419" i="25" s="1"/>
  <c r="I415" i="25"/>
  <c r="O415" i="25" s="1"/>
  <c r="I414" i="25"/>
  <c r="O414" i="25" s="1"/>
  <c r="I410" i="25"/>
  <c r="O410" i="25" s="1"/>
  <c r="I412" i="25"/>
  <c r="O412" i="25" s="1"/>
  <c r="I407" i="25"/>
  <c r="O407" i="25" s="1"/>
  <c r="I402" i="25"/>
  <c r="O402" i="25" s="1"/>
  <c r="I397" i="25"/>
  <c r="O397" i="25" s="1"/>
  <c r="I394" i="25"/>
  <c r="O394" i="25" s="1"/>
  <c r="I443" i="25"/>
  <c r="O443" i="25" s="1"/>
  <c r="I437" i="25"/>
  <c r="O437" i="25" s="1"/>
  <c r="I431" i="25"/>
  <c r="O431" i="25" s="1"/>
  <c r="I428" i="25"/>
  <c r="O428" i="25" s="1"/>
  <c r="I426" i="25"/>
  <c r="O426" i="25" s="1"/>
  <c r="I418" i="25"/>
  <c r="O418" i="25" s="1"/>
  <c r="I417" i="25"/>
  <c r="O417" i="25" s="1"/>
  <c r="I409" i="25"/>
  <c r="O409" i="25" s="1"/>
  <c r="I406" i="25"/>
  <c r="O406" i="25" s="1"/>
  <c r="I403" i="25"/>
  <c r="O403" i="25" s="1"/>
  <c r="I395" i="25"/>
  <c r="O395" i="25" s="1"/>
  <c r="I392" i="25"/>
  <c r="O392" i="25" s="1"/>
  <c r="I390" i="25"/>
  <c r="O390" i="25" s="1"/>
  <c r="I388" i="25"/>
  <c r="O388" i="25" s="1"/>
  <c r="I385" i="25"/>
  <c r="O385" i="25" s="1"/>
  <c r="I475" i="25"/>
  <c r="O475" i="25" s="1"/>
  <c r="I450" i="25"/>
  <c r="O450" i="25" s="1"/>
  <c r="I452" i="25"/>
  <c r="O452" i="25" s="1"/>
  <c r="I430" i="25"/>
  <c r="O430" i="25" s="1"/>
  <c r="I429" i="25"/>
  <c r="O429" i="25" s="1"/>
  <c r="I425" i="25"/>
  <c r="O425" i="25" s="1"/>
  <c r="I427" i="25"/>
  <c r="O427" i="25" s="1"/>
  <c r="I420" i="25"/>
  <c r="O420" i="25" s="1"/>
  <c r="I416" i="25"/>
  <c r="O416" i="25" s="1"/>
  <c r="I413" i="25"/>
  <c r="O413" i="25" s="1"/>
  <c r="I411" i="25"/>
  <c r="O411" i="25" s="1"/>
  <c r="I408" i="25"/>
  <c r="O408" i="25" s="1"/>
  <c r="I401" i="25"/>
  <c r="O401" i="25" s="1"/>
  <c r="I398" i="25"/>
  <c r="O398" i="25" s="1"/>
  <c r="I393" i="25"/>
  <c r="O393" i="25" s="1"/>
  <c r="I391" i="25"/>
  <c r="O391" i="25" s="1"/>
  <c r="I387" i="25"/>
  <c r="O387" i="25" s="1"/>
  <c r="I386" i="25"/>
  <c r="O386" i="25" s="1"/>
  <c r="I433" i="25"/>
  <c r="O433" i="25" s="1"/>
  <c r="I396" i="25"/>
  <c r="O396" i="25" s="1"/>
  <c r="I382" i="25"/>
  <c r="O382" i="25" s="1"/>
  <c r="I383" i="25"/>
  <c r="O383" i="25" s="1"/>
  <c r="I381" i="25"/>
  <c r="O381" i="25" s="1"/>
  <c r="I377" i="25"/>
  <c r="O377" i="25" s="1"/>
  <c r="I370" i="25"/>
  <c r="O370" i="25" s="1"/>
  <c r="I367" i="25"/>
  <c r="O367" i="25" s="1"/>
  <c r="I369" i="25"/>
  <c r="O369" i="25" s="1"/>
  <c r="I356" i="25"/>
  <c r="O356" i="25" s="1"/>
  <c r="I422" i="25"/>
  <c r="O422" i="25" s="1"/>
  <c r="I400" i="25"/>
  <c r="O400" i="25" s="1"/>
  <c r="I384" i="25"/>
  <c r="O384" i="25" s="1"/>
  <c r="I378" i="25"/>
  <c r="O378" i="25" s="1"/>
  <c r="I375" i="25"/>
  <c r="O375" i="25" s="1"/>
  <c r="I372" i="25"/>
  <c r="O372" i="25" s="1"/>
  <c r="I374" i="25"/>
  <c r="O374" i="25" s="1"/>
  <c r="I368" i="25"/>
  <c r="O368" i="25" s="1"/>
  <c r="I366" i="25"/>
  <c r="O366" i="25" s="1"/>
  <c r="I361" i="25"/>
  <c r="O361" i="25" s="1"/>
  <c r="I358" i="25"/>
  <c r="O358" i="25" s="1"/>
  <c r="I350" i="25"/>
  <c r="O350" i="25" s="1"/>
  <c r="I347" i="25"/>
  <c r="O347" i="25" s="1"/>
  <c r="I346" i="25"/>
  <c r="O346" i="25" s="1"/>
  <c r="I467" i="25"/>
  <c r="O467" i="25" s="1"/>
  <c r="I399" i="25"/>
  <c r="O399" i="25" s="1"/>
  <c r="I376" i="25"/>
  <c r="O376" i="25" s="1"/>
  <c r="I365" i="25"/>
  <c r="O365" i="25" s="1"/>
  <c r="I364" i="25"/>
  <c r="O364" i="25" s="1"/>
  <c r="I359" i="25"/>
  <c r="O359" i="25" s="1"/>
  <c r="I353" i="25"/>
  <c r="O353" i="25" s="1"/>
  <c r="I354" i="25"/>
  <c r="O354" i="25" s="1"/>
  <c r="I349" i="25"/>
  <c r="O349" i="25" s="1"/>
  <c r="I436" i="25"/>
  <c r="O436" i="25" s="1"/>
  <c r="I423" i="25"/>
  <c r="O423" i="25" s="1"/>
  <c r="I405" i="25"/>
  <c r="O405" i="25" s="1"/>
  <c r="I404" i="25"/>
  <c r="O404" i="25" s="1"/>
  <c r="I389" i="25"/>
  <c r="O389" i="25" s="1"/>
  <c r="I380" i="25"/>
  <c r="O380" i="25" s="1"/>
  <c r="I379" i="25"/>
  <c r="O379" i="25" s="1"/>
  <c r="I373" i="25"/>
  <c r="O373" i="25" s="1"/>
  <c r="I371" i="25"/>
  <c r="O371" i="25" s="1"/>
  <c r="I362" i="25"/>
  <c r="O362" i="25" s="1"/>
  <c r="I363" i="25"/>
  <c r="O363" i="25" s="1"/>
  <c r="I360" i="25"/>
  <c r="O360" i="25" s="1"/>
  <c r="I357" i="25"/>
  <c r="O357" i="25" s="1"/>
  <c r="I355" i="25"/>
  <c r="O355" i="25" s="1"/>
  <c r="I351" i="25"/>
  <c r="O351" i="25" s="1"/>
  <c r="I348" i="25"/>
  <c r="O348" i="25" s="1"/>
  <c r="I343" i="25"/>
  <c r="O343" i="25" s="1"/>
  <c r="I285" i="25"/>
  <c r="O285" i="25" s="1"/>
  <c r="I292" i="25"/>
  <c r="O292" i="25" s="1"/>
  <c r="I327" i="25"/>
  <c r="O327" i="25" s="1"/>
  <c r="I338" i="25"/>
  <c r="O338" i="25" s="1"/>
  <c r="I332" i="25"/>
  <c r="O332" i="25" s="1"/>
  <c r="I336" i="25"/>
  <c r="O336" i="25" s="1"/>
  <c r="I330" i="25"/>
  <c r="O330" i="25" s="1"/>
  <c r="I331" i="25"/>
  <c r="O331" i="25" s="1"/>
  <c r="I328" i="25"/>
  <c r="O328" i="25" s="1"/>
  <c r="I326" i="25"/>
  <c r="O326" i="25" s="1"/>
  <c r="I321" i="25"/>
  <c r="O321" i="25" s="1"/>
  <c r="I316" i="25"/>
  <c r="O316" i="25" s="1"/>
  <c r="I318" i="25"/>
  <c r="O318" i="25" s="1"/>
  <c r="I312" i="25"/>
  <c r="O312" i="25" s="1"/>
  <c r="I310" i="25"/>
  <c r="O310" i="25" s="1"/>
  <c r="I311" i="25"/>
  <c r="O311" i="25" s="1"/>
  <c r="I305" i="25"/>
  <c r="O305" i="25" s="1"/>
  <c r="I303" i="25"/>
  <c r="O303" i="25" s="1"/>
  <c r="I297" i="25"/>
  <c r="O297" i="25" s="1"/>
  <c r="I298" i="25"/>
  <c r="O298" i="25" s="1"/>
  <c r="I296" i="25"/>
  <c r="O296" i="25" s="1"/>
  <c r="I294" i="25"/>
  <c r="O294" i="25" s="1"/>
  <c r="I289" i="25"/>
  <c r="O289" i="25" s="1"/>
  <c r="I345" i="25"/>
  <c r="O345" i="25" s="1"/>
  <c r="I341" i="25"/>
  <c r="O341" i="25" s="1"/>
  <c r="I293" i="25"/>
  <c r="O293" i="25" s="1"/>
  <c r="I307" i="25"/>
  <c r="O307" i="25" s="1"/>
  <c r="I322" i="25"/>
  <c r="O322" i="25" s="1"/>
  <c r="I308" i="25"/>
  <c r="O308" i="25" s="1"/>
  <c r="I342" i="25"/>
  <c r="O342" i="25" s="1"/>
  <c r="I340" i="25"/>
  <c r="O340" i="25" s="1"/>
  <c r="I286" i="25"/>
  <c r="O286" i="25" s="1"/>
  <c r="I323" i="25"/>
  <c r="O323" i="25" s="1"/>
  <c r="I337" i="25"/>
  <c r="O337" i="25" s="1"/>
  <c r="I339" i="25"/>
  <c r="O339" i="25" s="1"/>
  <c r="I335" i="25"/>
  <c r="O335" i="25" s="1"/>
  <c r="I334" i="25"/>
  <c r="O334" i="25" s="1"/>
  <c r="I333" i="25"/>
  <c r="O333" i="25" s="1"/>
  <c r="I329" i="25"/>
  <c r="O329" i="25" s="1"/>
  <c r="I325" i="25"/>
  <c r="O325" i="25" s="1"/>
  <c r="I320" i="25"/>
  <c r="O320" i="25" s="1"/>
  <c r="I324" i="25"/>
  <c r="O324" i="25" s="1"/>
  <c r="I319" i="25"/>
  <c r="O319" i="25" s="1"/>
  <c r="I315" i="25"/>
  <c r="O315" i="25" s="1"/>
  <c r="I314" i="25"/>
  <c r="O314" i="25" s="1"/>
  <c r="I313" i="25"/>
  <c r="O313" i="25" s="1"/>
  <c r="I306" i="25"/>
  <c r="O306" i="25" s="1"/>
  <c r="I300" i="25"/>
  <c r="O300" i="25" s="1"/>
  <c r="I301" i="25"/>
  <c r="O301" i="25" s="1"/>
  <c r="I299" i="25"/>
  <c r="O299" i="25" s="1"/>
  <c r="I295" i="25"/>
  <c r="O295" i="25" s="1"/>
  <c r="I290" i="25"/>
  <c r="O290" i="25" s="1"/>
  <c r="I291" i="25"/>
  <c r="O291" i="25" s="1"/>
  <c r="I288" i="25"/>
  <c r="O288" i="25" s="1"/>
  <c r="I352" i="25"/>
  <c r="O352" i="25" s="1"/>
  <c r="I344" i="25"/>
  <c r="O344" i="25" s="1"/>
  <c r="I287" i="25"/>
  <c r="O287" i="25" s="1"/>
  <c r="I317" i="25"/>
  <c r="O317" i="25" s="1"/>
  <c r="I302" i="25"/>
  <c r="O302" i="25" s="1"/>
  <c r="I309" i="25"/>
  <c r="O309" i="25" s="1"/>
  <c r="I304" i="25"/>
  <c r="O304" i="25" s="1"/>
  <c r="I280" i="25"/>
  <c r="O280" i="25" s="1"/>
  <c r="I284" i="25"/>
  <c r="O284" i="25" s="1"/>
  <c r="I281" i="25"/>
  <c r="O281" i="25" s="1"/>
  <c r="I278" i="25"/>
  <c r="O278" i="25" s="1"/>
  <c r="I277" i="25"/>
  <c r="O277" i="25" s="1"/>
  <c r="I270" i="25"/>
  <c r="O270" i="25" s="1"/>
  <c r="I269" i="25"/>
  <c r="O269" i="25" s="1"/>
  <c r="I261" i="25"/>
  <c r="O261" i="25" s="1"/>
  <c r="I258" i="25"/>
  <c r="O258" i="25" s="1"/>
  <c r="I255" i="25"/>
  <c r="O255" i="25" s="1"/>
  <c r="I254" i="25"/>
  <c r="O254" i="25" s="1"/>
  <c r="I248" i="25"/>
  <c r="O248" i="25" s="1"/>
  <c r="I245" i="25"/>
  <c r="O245" i="25" s="1"/>
  <c r="I243" i="25"/>
  <c r="O243" i="25" s="1"/>
  <c r="I240" i="25"/>
  <c r="O240" i="25" s="1"/>
  <c r="I236" i="25"/>
  <c r="O236" i="25" s="1"/>
  <c r="I275" i="25"/>
  <c r="O275" i="25" s="1"/>
  <c r="I272" i="25"/>
  <c r="O272" i="25" s="1"/>
  <c r="I267" i="25"/>
  <c r="O267" i="25" s="1"/>
  <c r="I268" i="25"/>
  <c r="O268" i="25" s="1"/>
  <c r="I263" i="25"/>
  <c r="O263" i="25" s="1"/>
  <c r="I260" i="25"/>
  <c r="O260" i="25" s="1"/>
  <c r="I252" i="25"/>
  <c r="O252" i="25" s="1"/>
  <c r="I253" i="25"/>
  <c r="O253" i="25" s="1"/>
  <c r="I250" i="25"/>
  <c r="O250" i="25" s="1"/>
  <c r="I249" i="25"/>
  <c r="O249" i="25" s="1"/>
  <c r="I241" i="25"/>
  <c r="O241" i="25" s="1"/>
  <c r="I239" i="25"/>
  <c r="O239" i="25" s="1"/>
  <c r="I234" i="25"/>
  <c r="O234" i="25" s="1"/>
  <c r="I283" i="25"/>
  <c r="O283" i="25" s="1"/>
  <c r="I282" i="25"/>
  <c r="O282" i="25" s="1"/>
  <c r="I279" i="25"/>
  <c r="O279" i="25" s="1"/>
  <c r="I274" i="25"/>
  <c r="O274" i="25" s="1"/>
  <c r="I265" i="25"/>
  <c r="O265" i="25" s="1"/>
  <c r="I262" i="25"/>
  <c r="O262" i="25" s="1"/>
  <c r="I256" i="25"/>
  <c r="O256" i="25" s="1"/>
  <c r="I251" i="25"/>
  <c r="O251" i="25" s="1"/>
  <c r="I242" i="25"/>
  <c r="O242" i="25" s="1"/>
  <c r="I276" i="25"/>
  <c r="O276" i="25" s="1"/>
  <c r="I273" i="25"/>
  <c r="O273" i="25" s="1"/>
  <c r="I271" i="25"/>
  <c r="O271" i="25" s="1"/>
  <c r="I266" i="25"/>
  <c r="O266" i="25" s="1"/>
  <c r="I264" i="25"/>
  <c r="O264" i="25" s="1"/>
  <c r="I257" i="25"/>
  <c r="O257" i="25" s="1"/>
  <c r="I259" i="25"/>
  <c r="O259" i="25" s="1"/>
  <c r="I247" i="25"/>
  <c r="O247" i="25" s="1"/>
  <c r="I246" i="25"/>
  <c r="O246" i="25" s="1"/>
  <c r="I244" i="25"/>
  <c r="O244" i="25" s="1"/>
  <c r="I237" i="25"/>
  <c r="O237" i="25" s="1"/>
  <c r="I238" i="25"/>
  <c r="O238" i="25" s="1"/>
  <c r="I235" i="25"/>
  <c r="O235" i="25" s="1"/>
  <c r="I22" i="25"/>
  <c r="O22" i="25" s="1"/>
  <c r="I117" i="25"/>
  <c r="O117" i="25" s="1"/>
  <c r="I83" i="25"/>
  <c r="O83" i="25" s="1"/>
  <c r="I46" i="25"/>
  <c r="O46" i="25" s="1"/>
  <c r="I34" i="25"/>
  <c r="O34" i="25" s="1"/>
  <c r="I85" i="25"/>
  <c r="O85" i="25" s="1"/>
  <c r="I89" i="25"/>
  <c r="O89" i="25" s="1"/>
  <c r="I123" i="25"/>
  <c r="O123" i="25" s="1"/>
  <c r="I70" i="25"/>
  <c r="O70" i="25" s="1"/>
  <c r="I98" i="25"/>
  <c r="O98" i="25" s="1"/>
  <c r="I65" i="25"/>
  <c r="O65" i="25" s="1"/>
  <c r="I104" i="25"/>
  <c r="O104" i="25" s="1"/>
  <c r="I176" i="25"/>
  <c r="O176" i="25" s="1"/>
  <c r="I212" i="25"/>
  <c r="O212" i="25" s="1"/>
  <c r="I124" i="25"/>
  <c r="O124" i="25" s="1"/>
  <c r="I165" i="25"/>
  <c r="O165" i="25" s="1"/>
  <c r="I151" i="25"/>
  <c r="O151" i="25" s="1"/>
  <c r="I160" i="25"/>
  <c r="O160" i="25" s="1"/>
  <c r="I201" i="25"/>
  <c r="O201" i="25" s="1"/>
  <c r="I164" i="25"/>
  <c r="O164" i="25" s="1"/>
  <c r="I192" i="25"/>
  <c r="O192" i="25" s="1"/>
  <c r="I184" i="25"/>
  <c r="O184" i="25" s="1"/>
  <c r="I209" i="25"/>
  <c r="O209" i="25" s="1"/>
  <c r="I204" i="25"/>
  <c r="O204" i="25" s="1"/>
  <c r="I217" i="25"/>
  <c r="O217" i="25" s="1"/>
  <c r="I51" i="25"/>
  <c r="O51" i="25" s="1"/>
  <c r="I231" i="25"/>
  <c r="O231" i="25" s="1"/>
  <c r="I233" i="25"/>
  <c r="O233" i="25" s="1"/>
  <c r="I24" i="25"/>
  <c r="O24" i="25" s="1"/>
  <c r="I71" i="25"/>
  <c r="O71" i="25" s="1"/>
  <c r="I39" i="25"/>
  <c r="O39" i="25" s="1"/>
  <c r="I44" i="25"/>
  <c r="O44" i="25" s="1"/>
  <c r="I40" i="25"/>
  <c r="O40" i="25" s="1"/>
  <c r="I229" i="25"/>
  <c r="O229" i="25" s="1"/>
  <c r="I41" i="25"/>
  <c r="O41" i="25" s="1"/>
  <c r="I62" i="25"/>
  <c r="O62" i="25" s="1"/>
  <c r="I53" i="25"/>
  <c r="O53" i="25" s="1"/>
  <c r="I99" i="25"/>
  <c r="O99" i="25" s="1"/>
  <c r="I66" i="25"/>
  <c r="O66" i="25" s="1"/>
  <c r="I103" i="25"/>
  <c r="O103" i="25" s="1"/>
  <c r="I57" i="25"/>
  <c r="O57" i="25" s="1"/>
  <c r="I84" i="25"/>
  <c r="O84" i="25" s="1"/>
  <c r="I134" i="25"/>
  <c r="O134" i="25" s="1"/>
  <c r="I81" i="25"/>
  <c r="O81" i="25" s="1"/>
  <c r="I127" i="25"/>
  <c r="O127" i="25" s="1"/>
  <c r="I129" i="25"/>
  <c r="O129" i="25" s="1"/>
  <c r="I170" i="25"/>
  <c r="O170" i="25" s="1"/>
  <c r="I141" i="25"/>
  <c r="O141" i="25" s="1"/>
  <c r="I128" i="25"/>
  <c r="O128" i="25" s="1"/>
  <c r="I148" i="25"/>
  <c r="O148" i="25" s="1"/>
  <c r="I179" i="25"/>
  <c r="O179" i="25" s="1"/>
  <c r="I147" i="25"/>
  <c r="O147" i="25" s="1"/>
  <c r="I177" i="25"/>
  <c r="O177" i="25" s="1"/>
  <c r="I189" i="25"/>
  <c r="O189" i="25" s="1"/>
  <c r="I197" i="25"/>
  <c r="O197" i="25" s="1"/>
  <c r="I221" i="25"/>
  <c r="O221" i="25" s="1"/>
  <c r="I215" i="25"/>
  <c r="O215" i="25" s="1"/>
  <c r="I47" i="25"/>
  <c r="O47" i="25" s="1"/>
  <c r="I94" i="25"/>
  <c r="O94" i="25" s="1"/>
  <c r="I230" i="25"/>
  <c r="O230" i="25" s="1"/>
  <c r="I232" i="25"/>
  <c r="O232" i="25" s="1"/>
  <c r="I29" i="25"/>
  <c r="O29" i="25" s="1"/>
  <c r="I32" i="25"/>
  <c r="O32" i="25" s="1"/>
  <c r="I27" i="25"/>
  <c r="O27" i="25" s="1"/>
  <c r="I55" i="25"/>
  <c r="O55" i="25" s="1"/>
  <c r="I28" i="25"/>
  <c r="O28" i="25" s="1"/>
  <c r="I35" i="25"/>
  <c r="O35" i="25" s="1"/>
  <c r="I206" i="25"/>
  <c r="O206" i="25" s="1"/>
  <c r="I186" i="25"/>
  <c r="O186" i="25" s="1"/>
  <c r="I166" i="25"/>
  <c r="O166" i="25" s="1"/>
  <c r="I162" i="25"/>
  <c r="O162" i="25" s="1"/>
  <c r="I172" i="25"/>
  <c r="O172" i="25" s="1"/>
  <c r="I187" i="25"/>
  <c r="O187" i="25" s="1"/>
  <c r="I136" i="25"/>
  <c r="O136" i="25" s="1"/>
  <c r="I100" i="25"/>
  <c r="O100" i="25" s="1"/>
  <c r="I125" i="25"/>
  <c r="O125" i="25" s="1"/>
  <c r="I223" i="25"/>
  <c r="O223" i="25" s="1"/>
  <c r="I191" i="25"/>
  <c r="O191" i="25" s="1"/>
  <c r="I150" i="25"/>
  <c r="O150" i="25" s="1"/>
  <c r="I153" i="25"/>
  <c r="O153" i="25" s="1"/>
  <c r="I149" i="25"/>
  <c r="O149" i="25" s="1"/>
  <c r="I228" i="25"/>
  <c r="O228" i="25" s="1"/>
  <c r="I72" i="25"/>
  <c r="O72" i="25" s="1"/>
  <c r="I86" i="25"/>
  <c r="O86" i="25" s="1"/>
  <c r="I54" i="25"/>
  <c r="O54" i="25" s="1"/>
  <c r="I69" i="25"/>
  <c r="O69" i="25" s="1"/>
  <c r="I97" i="25"/>
  <c r="O97" i="25" s="1"/>
  <c r="I26" i="25"/>
  <c r="O26" i="25" s="1"/>
  <c r="I80" i="25"/>
  <c r="O80" i="25" s="1"/>
  <c r="I111" i="25"/>
  <c r="O111" i="25" s="1"/>
  <c r="I91" i="25"/>
  <c r="O91" i="25" s="1"/>
  <c r="I216" i="25"/>
  <c r="O216" i="25" s="1"/>
  <c r="I131" i="25"/>
  <c r="O131" i="25" s="1"/>
  <c r="I227" i="25"/>
  <c r="O227" i="25" s="1"/>
  <c r="I135" i="25"/>
  <c r="O135" i="25" s="1"/>
  <c r="I59" i="25"/>
  <c r="O59" i="25" s="1"/>
  <c r="I50" i="25"/>
  <c r="O50" i="25" s="1"/>
  <c r="I130" i="25"/>
  <c r="O130" i="25" s="1"/>
  <c r="I107" i="25"/>
  <c r="O107" i="25" s="1"/>
  <c r="I115" i="25"/>
  <c r="O115" i="25" s="1"/>
  <c r="I154" i="25"/>
  <c r="O154" i="25" s="1"/>
  <c r="I205" i="25"/>
  <c r="O205" i="25" s="1"/>
  <c r="I169" i="25"/>
  <c r="O169" i="25" s="1"/>
  <c r="I173" i="25"/>
  <c r="O173" i="25" s="1"/>
  <c r="I193" i="25"/>
  <c r="O193" i="25" s="1"/>
  <c r="I211" i="25"/>
  <c r="O211" i="25" s="1"/>
  <c r="I60" i="25"/>
  <c r="O60" i="25" s="1"/>
  <c r="I31" i="25"/>
  <c r="O31" i="25" s="1"/>
  <c r="I113" i="25"/>
  <c r="O113" i="25" s="1"/>
  <c r="I116" i="25"/>
  <c r="O116" i="25" s="1"/>
  <c r="I95" i="25"/>
  <c r="O95" i="25" s="1"/>
  <c r="I102" i="25"/>
  <c r="O102" i="25" s="1"/>
  <c r="I203" i="25"/>
  <c r="O203" i="25" s="1"/>
  <c r="I161" i="25"/>
  <c r="O161" i="25" s="1"/>
  <c r="I158" i="25"/>
  <c r="O158" i="25" s="1"/>
  <c r="I157" i="25"/>
  <c r="O157" i="25" s="1"/>
  <c r="I214" i="25"/>
  <c r="O214" i="25" s="1"/>
  <c r="I199" i="25"/>
  <c r="O199" i="25" s="1"/>
  <c r="I30" i="25"/>
  <c r="O30" i="25" s="1"/>
  <c r="I25" i="25"/>
  <c r="O25" i="25" s="1"/>
  <c r="I198" i="25"/>
  <c r="O198" i="25" s="1"/>
  <c r="I132" i="25"/>
  <c r="O132" i="25" s="1"/>
  <c r="I200" i="25"/>
  <c r="O200" i="25" s="1"/>
  <c r="I142" i="25"/>
  <c r="O142" i="25" s="1"/>
  <c r="I105" i="25"/>
  <c r="O105" i="25" s="1"/>
  <c r="I37" i="25"/>
  <c r="O37" i="25" s="1"/>
  <c r="I42" i="25"/>
  <c r="O42" i="25" s="1"/>
  <c r="I61" i="25"/>
  <c r="O61" i="25" s="1"/>
  <c r="I163" i="25"/>
  <c r="O163" i="25" s="1"/>
  <c r="I144" i="25"/>
  <c r="O144" i="25" s="1"/>
  <c r="I120" i="25"/>
  <c r="O120" i="25" s="1"/>
  <c r="I139" i="25"/>
  <c r="O139" i="25" s="1"/>
  <c r="I190" i="25"/>
  <c r="O190" i="25" s="1"/>
  <c r="I181" i="25"/>
  <c r="O181" i="25" s="1"/>
  <c r="I226" i="25"/>
  <c r="O226" i="25" s="1"/>
  <c r="I208" i="25"/>
  <c r="O208" i="25" s="1"/>
  <c r="I49" i="25"/>
  <c r="O49" i="25" s="1"/>
  <c r="I21" i="25"/>
  <c r="O21" i="25" s="1"/>
  <c r="I52" i="25"/>
  <c r="O52" i="25" s="1"/>
  <c r="I110" i="25"/>
  <c r="O110" i="25" s="1"/>
  <c r="I36" i="25"/>
  <c r="O36" i="25" s="1"/>
  <c r="I64" i="25"/>
  <c r="O64" i="25" s="1"/>
  <c r="I56" i="25"/>
  <c r="O56" i="25" s="1"/>
  <c r="I109" i="25"/>
  <c r="O109" i="25" s="1"/>
  <c r="I118" i="25"/>
  <c r="O118" i="25" s="1"/>
  <c r="I168" i="25"/>
  <c r="O168" i="25" s="1"/>
  <c r="I126" i="25"/>
  <c r="O126" i="25" s="1"/>
  <c r="I171" i="25"/>
  <c r="O171" i="25" s="1"/>
  <c r="I175" i="25"/>
  <c r="O175" i="25" s="1"/>
  <c r="I195" i="25"/>
  <c r="O195" i="25" s="1"/>
  <c r="I213" i="25"/>
  <c r="O213" i="25" s="1"/>
  <c r="I112" i="25"/>
  <c r="O112" i="25" s="1"/>
  <c r="I78" i="25"/>
  <c r="O78" i="25" s="1"/>
  <c r="I138" i="25"/>
  <c r="O138" i="25" s="1"/>
  <c r="I88" i="25"/>
  <c r="O88" i="25" s="1"/>
  <c r="I178" i="25"/>
  <c r="O178" i="25" s="1"/>
  <c r="I114" i="25"/>
  <c r="O114" i="25" s="1"/>
  <c r="I92" i="25"/>
  <c r="O92" i="25" s="1"/>
  <c r="I23" i="25"/>
  <c r="O23" i="25" s="1"/>
  <c r="I75" i="25"/>
  <c r="O75" i="25" s="1"/>
  <c r="I77" i="25"/>
  <c r="O77" i="25" s="1"/>
  <c r="I119" i="25"/>
  <c r="O119" i="25" s="1"/>
  <c r="I133" i="25"/>
  <c r="O133" i="25" s="1"/>
  <c r="I188" i="25"/>
  <c r="O188" i="25" s="1"/>
  <c r="I143" i="25"/>
  <c r="O143" i="25" s="1"/>
  <c r="I180" i="25"/>
  <c r="O180" i="25" s="1"/>
  <c r="I218" i="25"/>
  <c r="O218" i="25" s="1"/>
  <c r="I222" i="25"/>
  <c r="O222" i="25" s="1"/>
  <c r="I48" i="25"/>
  <c r="O48" i="25" s="1"/>
  <c r="I45" i="25"/>
  <c r="O45" i="25" s="1"/>
  <c r="I108" i="25"/>
  <c r="O108" i="25" s="1"/>
  <c r="I87" i="25"/>
  <c r="O87" i="25" s="1"/>
  <c r="I68" i="25"/>
  <c r="O68" i="25" s="1"/>
  <c r="I63" i="25"/>
  <c r="O63" i="25" s="1"/>
  <c r="I174" i="25"/>
  <c r="O174" i="25" s="1"/>
  <c r="I122" i="25"/>
  <c r="O122" i="25" s="1"/>
  <c r="I146" i="25"/>
  <c r="O146" i="25" s="1"/>
  <c r="I196" i="25"/>
  <c r="O196" i="25" s="1"/>
  <c r="I185" i="25"/>
  <c r="O185" i="25" s="1"/>
  <c r="I202" i="25"/>
  <c r="O202" i="25" s="1"/>
  <c r="I210" i="25"/>
  <c r="O210" i="25" s="1"/>
  <c r="I76" i="25"/>
  <c r="O76" i="25" s="1"/>
  <c r="I58" i="25"/>
  <c r="O58" i="25" s="1"/>
  <c r="I33" i="25"/>
  <c r="O33" i="25" s="1"/>
  <c r="I219" i="25"/>
  <c r="O219" i="25" s="1"/>
  <c r="I167" i="25"/>
  <c r="O167" i="25" s="1"/>
  <c r="I73" i="25"/>
  <c r="O73" i="25" s="1"/>
  <c r="I183" i="25"/>
  <c r="O183" i="25" s="1"/>
  <c r="I159" i="25"/>
  <c r="O159" i="25" s="1"/>
  <c r="I74" i="25"/>
  <c r="O74" i="25" s="1"/>
  <c r="I96" i="25"/>
  <c r="O96" i="25" s="1"/>
  <c r="I93" i="25"/>
  <c r="O93" i="25" s="1"/>
  <c r="I90" i="25"/>
  <c r="O90" i="25" s="1"/>
  <c r="I137" i="25"/>
  <c r="O137" i="25" s="1"/>
  <c r="I156" i="25"/>
  <c r="O156" i="25" s="1"/>
  <c r="I155" i="25"/>
  <c r="O155" i="25" s="1"/>
  <c r="I152" i="25"/>
  <c r="O152" i="25" s="1"/>
  <c r="I207" i="25"/>
  <c r="O207" i="25" s="1"/>
  <c r="I225" i="25"/>
  <c r="O225" i="25" s="1"/>
  <c r="I67" i="25"/>
  <c r="O67" i="25" s="1"/>
  <c r="I106" i="25"/>
  <c r="O106" i="25" s="1"/>
  <c r="I43" i="25"/>
  <c r="O43" i="25" s="1"/>
  <c r="I101" i="25"/>
  <c r="O101" i="25" s="1"/>
  <c r="I82" i="25"/>
  <c r="O82" i="25" s="1"/>
  <c r="I79" i="25"/>
  <c r="O79" i="25" s="1"/>
  <c r="I121" i="25"/>
  <c r="O121" i="25" s="1"/>
  <c r="I140" i="25"/>
  <c r="O140" i="25" s="1"/>
  <c r="I194" i="25"/>
  <c r="O194" i="25" s="1"/>
  <c r="I145" i="25"/>
  <c r="O145" i="25" s="1"/>
  <c r="I182" i="25"/>
  <c r="O182" i="25" s="1"/>
  <c r="I220" i="25"/>
  <c r="O220" i="25" s="1"/>
  <c r="I224" i="25"/>
  <c r="O224" i="25" s="1"/>
  <c r="I38" i="25"/>
  <c r="O38" i="25" s="1"/>
  <c r="E229" i="25"/>
  <c r="N229" i="25" s="1"/>
  <c r="E44" i="25"/>
  <c r="N44" i="25" s="1"/>
  <c r="E76" i="25"/>
  <c r="N76" i="25" s="1"/>
  <c r="E197" i="25"/>
  <c r="N197" i="25" s="1"/>
  <c r="E187" i="25"/>
  <c r="N187" i="25" s="1"/>
  <c r="E127" i="25"/>
  <c r="N127" i="25" s="1"/>
  <c r="E109" i="25"/>
  <c r="N109" i="25" s="1"/>
  <c r="E115" i="25"/>
  <c r="N115" i="25" s="1"/>
  <c r="E53" i="25"/>
  <c r="N53" i="25" s="1"/>
  <c r="E29" i="25"/>
  <c r="N29" i="25" s="1"/>
  <c r="E220" i="25"/>
  <c r="N220" i="25" s="1"/>
  <c r="E147" i="25"/>
  <c r="N147" i="25" s="1"/>
  <c r="E142" i="25"/>
  <c r="N142" i="25" s="1"/>
  <c r="E63" i="25"/>
  <c r="N63" i="25" s="1"/>
  <c r="E96" i="25"/>
  <c r="N96" i="25" s="1"/>
  <c r="E36" i="25"/>
  <c r="N36" i="25" s="1"/>
  <c r="E97" i="25"/>
  <c r="N97" i="25" s="1"/>
  <c r="E199" i="25"/>
  <c r="N199" i="25" s="1"/>
  <c r="E164" i="25"/>
  <c r="N164" i="25" s="1"/>
  <c r="E185" i="25"/>
  <c r="N185" i="25" s="1"/>
  <c r="E79" i="25"/>
  <c r="N79" i="25" s="1"/>
  <c r="E112" i="25"/>
  <c r="N112" i="25" s="1"/>
  <c r="E83" i="25"/>
  <c r="N83" i="25" s="1"/>
  <c r="E31" i="25"/>
  <c r="N31" i="25" s="1"/>
  <c r="E231" i="25"/>
  <c r="N231" i="25" s="1"/>
  <c r="E43" i="25"/>
  <c r="N43" i="25" s="1"/>
  <c r="E94" i="25"/>
  <c r="N94" i="25" s="1"/>
  <c r="E191" i="25"/>
  <c r="N191" i="25" s="1"/>
  <c r="E148" i="25"/>
  <c r="N148" i="25" s="1"/>
  <c r="E125" i="25"/>
  <c r="N125" i="25" s="1"/>
  <c r="E82" i="25"/>
  <c r="N82" i="25" s="1"/>
  <c r="E224" i="25"/>
  <c r="N224" i="25" s="1"/>
  <c r="E46" i="25"/>
  <c r="N46" i="25" s="1"/>
  <c r="E92" i="25"/>
  <c r="N92" i="25" s="1"/>
  <c r="E195" i="25"/>
  <c r="N195" i="25" s="1"/>
  <c r="E171" i="25"/>
  <c r="N171" i="25" s="1"/>
  <c r="E121" i="25"/>
  <c r="N121" i="25" s="1"/>
  <c r="E107" i="25"/>
  <c r="N107" i="25" s="1"/>
  <c r="E67" i="25"/>
  <c r="N67" i="25" s="1"/>
  <c r="E202" i="25"/>
  <c r="N202" i="25" s="1"/>
  <c r="E214" i="25"/>
  <c r="N214" i="25" s="1"/>
  <c r="E124" i="25"/>
  <c r="N124" i="25" s="1"/>
  <c r="E136" i="25"/>
  <c r="N136" i="25" s="1"/>
  <c r="E80" i="25"/>
  <c r="N80" i="25" s="1"/>
  <c r="E62" i="25"/>
  <c r="N62" i="25" s="1"/>
  <c r="E48" i="25"/>
  <c r="N48" i="25" s="1"/>
  <c r="E239" i="25"/>
  <c r="N239" i="25" s="1"/>
  <c r="E245" i="25"/>
  <c r="N245" i="25" s="1"/>
  <c r="E269" i="25"/>
  <c r="N269" i="25" s="1"/>
  <c r="E279" i="25"/>
  <c r="N279" i="25" s="1"/>
  <c r="E315" i="25"/>
  <c r="N315" i="25" s="1"/>
  <c r="E286" i="25"/>
  <c r="N286" i="25" s="1"/>
  <c r="E306" i="25"/>
  <c r="N306" i="25" s="1"/>
  <c r="E238" i="25"/>
  <c r="N238" i="25" s="1"/>
  <c r="E256" i="25"/>
  <c r="N256" i="25" s="1"/>
  <c r="E278" i="25"/>
  <c r="N278" i="25" s="1"/>
  <c r="E316" i="25"/>
  <c r="N316" i="25" s="1"/>
  <c r="E335" i="25"/>
  <c r="N335" i="25" s="1"/>
  <c r="E281" i="25"/>
  <c r="N281" i="25" s="1"/>
  <c r="E244" i="25"/>
  <c r="N244" i="25" s="1"/>
  <c r="E250" i="25"/>
  <c r="N250" i="25" s="1"/>
  <c r="E267" i="25"/>
  <c r="N267" i="25" s="1"/>
  <c r="E321" i="25"/>
  <c r="N321" i="25" s="1"/>
  <c r="E291" i="25"/>
  <c r="N291" i="25" s="1"/>
  <c r="E314" i="25"/>
  <c r="N314" i="25" s="1"/>
  <c r="E243" i="25"/>
  <c r="N243" i="25" s="1"/>
  <c r="E264" i="25"/>
  <c r="N264" i="25" s="1"/>
  <c r="E276" i="25"/>
  <c r="N276" i="25" s="1"/>
  <c r="E311" i="25"/>
  <c r="N311" i="25" s="1"/>
  <c r="E338" i="25"/>
  <c r="N338" i="25" s="1"/>
  <c r="E303" i="25"/>
  <c r="N303" i="25" s="1"/>
  <c r="E282" i="25"/>
  <c r="N282" i="25" s="1"/>
  <c r="E340" i="25"/>
  <c r="N340" i="25" s="1"/>
  <c r="E342" i="25"/>
  <c r="N342" i="25" s="1"/>
  <c r="E355" i="25"/>
  <c r="N355" i="25" s="1"/>
  <c r="E379" i="25"/>
  <c r="N379" i="25" s="1"/>
  <c r="E397" i="25"/>
  <c r="N397" i="25" s="1"/>
  <c r="E351" i="25"/>
  <c r="N351" i="25" s="1"/>
  <c r="E371" i="25"/>
  <c r="N371" i="25" s="1"/>
  <c r="E391" i="25"/>
  <c r="N391" i="25" s="1"/>
  <c r="E354" i="25"/>
  <c r="N354" i="25" s="1"/>
  <c r="E360" i="25"/>
  <c r="N360" i="25" s="1"/>
  <c r="E370" i="25"/>
  <c r="N370" i="25" s="1"/>
  <c r="E420" i="25"/>
  <c r="N420" i="25" s="1"/>
  <c r="E373" i="25"/>
  <c r="N373" i="25" s="1"/>
  <c r="E398" i="25"/>
  <c r="N398" i="25" s="1"/>
  <c r="E394" i="25"/>
  <c r="N394" i="25" s="1"/>
  <c r="E407" i="25"/>
  <c r="N407" i="25" s="1"/>
  <c r="E413" i="25"/>
  <c r="N413" i="25" s="1"/>
  <c r="E428" i="25"/>
  <c r="N428" i="25" s="1"/>
  <c r="E393" i="25"/>
  <c r="N393" i="25" s="1"/>
  <c r="E409" i="25"/>
  <c r="N409" i="25" s="1"/>
  <c r="E427" i="25"/>
  <c r="N427" i="25" s="1"/>
  <c r="E439" i="25"/>
  <c r="N439" i="25" s="1"/>
  <c r="E399" i="25"/>
  <c r="N399" i="25" s="1"/>
  <c r="E415" i="25"/>
  <c r="N415" i="25" s="1"/>
  <c r="E434" i="25"/>
  <c r="N434" i="25" s="1"/>
  <c r="E449" i="25"/>
  <c r="N449" i="25" s="1"/>
  <c r="E433" i="25"/>
  <c r="N433" i="25" s="1"/>
  <c r="E448" i="25"/>
  <c r="N448" i="25" s="1"/>
  <c r="E447" i="25"/>
  <c r="N447" i="25" s="1"/>
  <c r="E453" i="25"/>
  <c r="N453" i="25" s="1"/>
  <c r="E468" i="25"/>
  <c r="N468" i="25" s="1"/>
  <c r="E460" i="25"/>
  <c r="N460" i="25" s="1"/>
  <c r="E473" i="25"/>
  <c r="N473" i="25" s="1"/>
  <c r="E454" i="25"/>
  <c r="N454" i="25" s="1"/>
  <c r="E475" i="25"/>
  <c r="N475" i="25" s="1"/>
  <c r="E490" i="25"/>
  <c r="N490" i="25" s="1"/>
  <c r="E503" i="25"/>
  <c r="N503" i="25" s="1"/>
  <c r="E493" i="25"/>
  <c r="N493" i="25" s="1"/>
  <c r="E498" i="25"/>
  <c r="N498" i="25" s="1"/>
  <c r="E492" i="25"/>
  <c r="N492" i="25" s="1"/>
  <c r="E481" i="25"/>
  <c r="N481" i="25" s="1"/>
  <c r="E500" i="25"/>
  <c r="N500" i="25" s="1"/>
  <c r="E520" i="25"/>
  <c r="N520" i="25" s="1"/>
  <c r="E515" i="25"/>
  <c r="N515" i="25" s="1"/>
  <c r="E510" i="25"/>
  <c r="N510" i="25" s="1"/>
  <c r="E527" i="25"/>
  <c r="N527" i="25" s="1"/>
  <c r="E512" i="25"/>
  <c r="N512" i="25" s="1"/>
  <c r="E521" i="25"/>
  <c r="N521" i="25" s="1"/>
  <c r="O537" i="25"/>
  <c r="F11" i="25"/>
  <c r="E39" i="25"/>
  <c r="N39" i="25" s="1"/>
  <c r="E215" i="25"/>
  <c r="N215" i="25" s="1"/>
  <c r="E178" i="25"/>
  <c r="N178" i="25" s="1"/>
  <c r="E141" i="25"/>
  <c r="N141" i="25" s="1"/>
  <c r="E104" i="25"/>
  <c r="N104" i="25" s="1"/>
  <c r="E56" i="25"/>
  <c r="N56" i="25" s="1"/>
  <c r="E51" i="25"/>
  <c r="N51" i="25" s="1"/>
  <c r="E41" i="25"/>
  <c r="N41" i="25" s="1"/>
  <c r="E189" i="25"/>
  <c r="N189" i="25" s="1"/>
  <c r="E192" i="25"/>
  <c r="N192" i="25" s="1"/>
  <c r="E183" i="25"/>
  <c r="N183" i="25" s="1"/>
  <c r="E75" i="25"/>
  <c r="N75" i="25" s="1"/>
  <c r="E71" i="25"/>
  <c r="N71" i="25" s="1"/>
  <c r="E85" i="25"/>
  <c r="N85" i="25" s="1"/>
  <c r="E54" i="25"/>
  <c r="N54" i="25" s="1"/>
  <c r="E226" i="25"/>
  <c r="N226" i="25" s="1"/>
  <c r="E158" i="25"/>
  <c r="N158" i="25" s="1"/>
  <c r="E151" i="25"/>
  <c r="N151" i="25" s="1"/>
  <c r="E93" i="25"/>
  <c r="N93" i="25" s="1"/>
  <c r="E156" i="25"/>
  <c r="N156" i="25" s="1"/>
  <c r="E30" i="25"/>
  <c r="N30" i="25" s="1"/>
  <c r="E235" i="25"/>
  <c r="N235" i="25" s="1"/>
  <c r="E252" i="25"/>
  <c r="N252" i="25" s="1"/>
  <c r="E265" i="25"/>
  <c r="N265" i="25" s="1"/>
  <c r="E275" i="25"/>
  <c r="N275" i="25" s="1"/>
  <c r="E313" i="25"/>
  <c r="N313" i="25" s="1"/>
  <c r="E330" i="25"/>
  <c r="N330" i="25" s="1"/>
  <c r="E304" i="25"/>
  <c r="N304" i="25" s="1"/>
  <c r="E241" i="25"/>
  <c r="N241" i="25" s="1"/>
  <c r="E262" i="25"/>
  <c r="N262" i="25" s="1"/>
  <c r="E284" i="25"/>
  <c r="N284" i="25" s="1"/>
  <c r="E307" i="25"/>
  <c r="N307" i="25" s="1"/>
  <c r="E331" i="25"/>
  <c r="N331" i="25" s="1"/>
  <c r="E296" i="25"/>
  <c r="N296" i="25" s="1"/>
  <c r="E280" i="25"/>
  <c r="N280" i="25" s="1"/>
  <c r="E240" i="25"/>
  <c r="N240" i="25" s="1"/>
  <c r="E259" i="25"/>
  <c r="N259" i="25" s="1"/>
  <c r="E272" i="25"/>
  <c r="N272" i="25" s="1"/>
  <c r="E310" i="25"/>
  <c r="N310" i="25" s="1"/>
  <c r="E336" i="25"/>
  <c r="N336" i="25" s="1"/>
  <c r="E309" i="25"/>
  <c r="N309" i="25" s="1"/>
  <c r="E246" i="25"/>
  <c r="N246" i="25" s="1"/>
  <c r="E260" i="25"/>
  <c r="N260" i="25" s="1"/>
  <c r="E337" i="25"/>
  <c r="N337" i="25" s="1"/>
  <c r="E302" i="25"/>
  <c r="N302" i="25" s="1"/>
  <c r="E326" i="25"/>
  <c r="N326" i="25" s="1"/>
  <c r="E299" i="25"/>
  <c r="N299" i="25" s="1"/>
  <c r="E341" i="25"/>
  <c r="N341" i="25" s="1"/>
  <c r="E339" i="25"/>
  <c r="N339" i="25" s="1"/>
  <c r="E347" i="25"/>
  <c r="N347" i="25" s="1"/>
  <c r="E362" i="25"/>
  <c r="N362" i="25" s="1"/>
  <c r="E375" i="25"/>
  <c r="N375" i="25" s="1"/>
  <c r="E404" i="25"/>
  <c r="N404" i="25" s="1"/>
  <c r="E358" i="25"/>
  <c r="N358" i="25" s="1"/>
  <c r="E378" i="25"/>
  <c r="N378" i="25" s="1"/>
  <c r="E411" i="25"/>
  <c r="N411" i="25" s="1"/>
  <c r="E350" i="25"/>
  <c r="N350" i="25" s="1"/>
  <c r="E369" i="25"/>
  <c r="N369" i="25" s="1"/>
  <c r="E377" i="25"/>
  <c r="N377" i="25" s="1"/>
  <c r="E356" i="25"/>
  <c r="N356" i="25" s="1"/>
  <c r="E376" i="25"/>
  <c r="N376" i="25" s="1"/>
  <c r="E414" i="25"/>
  <c r="N414" i="25" s="1"/>
  <c r="E390" i="25"/>
  <c r="N390" i="25" s="1"/>
  <c r="E403" i="25"/>
  <c r="N403" i="25" s="1"/>
  <c r="E419" i="25"/>
  <c r="N419" i="25" s="1"/>
  <c r="E450" i="25"/>
  <c r="N450" i="25" s="1"/>
  <c r="E395" i="25"/>
  <c r="N395" i="25" s="1"/>
  <c r="E416" i="25"/>
  <c r="N416" i="25" s="1"/>
  <c r="E423" i="25"/>
  <c r="N423" i="25" s="1"/>
  <c r="E446" i="25"/>
  <c r="N446" i="25" s="1"/>
  <c r="E405" i="25"/>
  <c r="N405" i="25" s="1"/>
  <c r="E421" i="25"/>
  <c r="N421" i="25" s="1"/>
  <c r="E442" i="25"/>
  <c r="N442" i="25" s="1"/>
  <c r="E470" i="25"/>
  <c r="N470" i="25" s="1"/>
  <c r="E441" i="25"/>
  <c r="N441" i="25" s="1"/>
  <c r="E462" i="25"/>
  <c r="N462" i="25" s="1"/>
  <c r="E443" i="25"/>
  <c r="N443" i="25" s="1"/>
  <c r="E464" i="25"/>
  <c r="N464" i="25" s="1"/>
  <c r="E478" i="25"/>
  <c r="N478" i="25" s="1"/>
  <c r="E457" i="25"/>
  <c r="N457" i="25" s="1"/>
  <c r="E477" i="25"/>
  <c r="N477" i="25" s="1"/>
  <c r="E459" i="25"/>
  <c r="N459" i="25" s="1"/>
  <c r="E480" i="25"/>
  <c r="N480" i="25" s="1"/>
  <c r="E496" i="25"/>
  <c r="N496" i="25" s="1"/>
  <c r="E483" i="25"/>
  <c r="N483" i="25" s="1"/>
  <c r="E489" i="25"/>
  <c r="N489" i="25" s="1"/>
  <c r="E506" i="25"/>
  <c r="N506" i="25" s="1"/>
  <c r="E494" i="25"/>
  <c r="N494" i="25" s="1"/>
  <c r="E485" i="25"/>
  <c r="N485" i="25" s="1"/>
  <c r="E504" i="25"/>
  <c r="N504" i="25" s="1"/>
  <c r="E525" i="25"/>
  <c r="N525" i="25" s="1"/>
  <c r="E519" i="25"/>
  <c r="N519" i="25" s="1"/>
  <c r="E514" i="25"/>
  <c r="N514" i="25" s="1"/>
  <c r="E523" i="25"/>
  <c r="N523" i="25" s="1"/>
  <c r="E509" i="25"/>
  <c r="N509" i="25" s="1"/>
  <c r="E526" i="25"/>
  <c r="N526" i="25" s="1"/>
  <c r="G10" i="25"/>
  <c r="E60" i="25"/>
  <c r="N60" i="25" s="1"/>
  <c r="E221" i="25"/>
  <c r="N221" i="25" s="1"/>
  <c r="E150" i="25"/>
  <c r="N150" i="25" s="1"/>
  <c r="E144" i="25"/>
  <c r="N144" i="25" s="1"/>
  <c r="E65" i="25"/>
  <c r="N65" i="25" s="1"/>
  <c r="E101" i="25"/>
  <c r="N101" i="25" s="1"/>
  <c r="E99" i="25"/>
  <c r="N99" i="25" s="1"/>
  <c r="E213" i="25"/>
  <c r="N213" i="25" s="1"/>
  <c r="E177" i="25"/>
  <c r="N177" i="25" s="1"/>
  <c r="E140" i="25"/>
  <c r="N140" i="25" s="1"/>
  <c r="E102" i="25"/>
  <c r="N102" i="25" s="1"/>
  <c r="E179" i="25"/>
  <c r="N179" i="25" s="1"/>
  <c r="E110" i="25"/>
  <c r="N110" i="25" s="1"/>
  <c r="E45" i="25"/>
  <c r="N45" i="25" s="1"/>
  <c r="E205" i="25"/>
  <c r="N205" i="25" s="1"/>
  <c r="E163" i="25"/>
  <c r="N163" i="25" s="1"/>
  <c r="E139" i="25"/>
  <c r="N139" i="25" s="1"/>
  <c r="E61" i="25"/>
  <c r="N61" i="25" s="1"/>
  <c r="E38" i="25"/>
  <c r="N38" i="25" s="1"/>
  <c r="E52" i="25"/>
  <c r="N52" i="25" s="1"/>
  <c r="E47" i="25"/>
  <c r="N47" i="25" s="1"/>
  <c r="G40" i="42" l="1"/>
  <c r="G37" i="42"/>
  <c r="G23" i="36"/>
  <c r="G205" i="36"/>
  <c r="G20" i="36"/>
  <c r="G22" i="36"/>
  <c r="F25" i="36"/>
  <c r="G82" i="36" s="1"/>
  <c r="G21" i="36"/>
  <c r="G176" i="36"/>
  <c r="G19" i="36"/>
  <c r="G173" i="36"/>
  <c r="G176" i="35"/>
  <c r="G159" i="35"/>
  <c r="G123" i="35"/>
  <c r="G140" i="35"/>
  <c r="G181" i="35"/>
  <c r="G171" i="35"/>
  <c r="G169" i="35"/>
  <c r="G126" i="35"/>
  <c r="G120" i="35"/>
  <c r="G113" i="35"/>
  <c r="G80" i="35"/>
  <c r="G66" i="35"/>
  <c r="G54" i="35"/>
  <c r="G48" i="35"/>
  <c r="G74" i="35"/>
  <c r="G183" i="35"/>
  <c r="G198" i="35"/>
  <c r="G150" i="35"/>
  <c r="G156" i="35"/>
  <c r="G125" i="35"/>
  <c r="G100" i="35"/>
  <c r="G96" i="35"/>
  <c r="G63" i="35"/>
  <c r="G46" i="35"/>
  <c r="G86" i="35"/>
  <c r="G31" i="35"/>
  <c r="G227" i="35"/>
  <c r="G209" i="35"/>
  <c r="G233" i="35"/>
  <c r="G216" i="35"/>
  <c r="G203" i="35"/>
  <c r="G235" i="35"/>
  <c r="G220" i="35"/>
  <c r="G204" i="35"/>
  <c r="G239" i="35"/>
  <c r="G228" i="35"/>
  <c r="G205" i="35"/>
  <c r="G197" i="35"/>
  <c r="G127" i="35"/>
  <c r="G67" i="35"/>
  <c r="G221" i="35"/>
  <c r="G206" i="35"/>
  <c r="G229" i="35"/>
  <c r="G218" i="35"/>
  <c r="G237" i="35"/>
  <c r="G215" i="35"/>
  <c r="G236" i="35"/>
  <c r="G219" i="35"/>
  <c r="G208" i="35"/>
  <c r="G157" i="35"/>
  <c r="G92" i="35"/>
  <c r="G58" i="35"/>
  <c r="G234" i="35"/>
  <c r="G223" i="35"/>
  <c r="G202" i="35"/>
  <c r="G238" i="35"/>
  <c r="G225" i="35"/>
  <c r="G213" i="35"/>
  <c r="G232" i="35"/>
  <c r="G211" i="35"/>
  <c r="G230" i="35"/>
  <c r="G217" i="35"/>
  <c r="G151" i="35"/>
  <c r="G97" i="35"/>
  <c r="G231" i="35"/>
  <c r="G214" i="35"/>
  <c r="G241" i="35"/>
  <c r="G222" i="35"/>
  <c r="G207" i="35"/>
  <c r="G242" i="35"/>
  <c r="G224" i="35"/>
  <c r="G210" i="35"/>
  <c r="G226" i="35"/>
  <c r="G212" i="35"/>
  <c r="G240" i="35"/>
  <c r="G9" i="25"/>
  <c r="G24" i="36"/>
  <c r="G184" i="35"/>
  <c r="G178" i="35"/>
  <c r="G168" i="35"/>
  <c r="G134" i="35"/>
  <c r="G138" i="35"/>
  <c r="G112" i="35"/>
  <c r="G110" i="35"/>
  <c r="G39" i="35"/>
  <c r="G85" i="35"/>
  <c r="G73" i="35"/>
  <c r="G187" i="35"/>
  <c r="G199" i="35"/>
  <c r="G160" i="35"/>
  <c r="G165" i="35"/>
  <c r="G121" i="35"/>
  <c r="G111" i="35"/>
  <c r="G108" i="35"/>
  <c r="G70" i="35"/>
  <c r="G60" i="35"/>
  <c r="G44" i="35"/>
  <c r="G45" i="35"/>
  <c r="G195" i="35"/>
  <c r="G185" i="35"/>
  <c r="G148" i="35"/>
  <c r="G146" i="35"/>
  <c r="G135" i="35"/>
  <c r="G122" i="35"/>
  <c r="G109" i="35"/>
  <c r="G87" i="35"/>
  <c r="G71" i="35"/>
  <c r="G57" i="35"/>
  <c r="G55" i="35"/>
  <c r="G29" i="35"/>
  <c r="G201" i="35"/>
  <c r="G186" i="35"/>
  <c r="G149" i="35"/>
  <c r="G147" i="35"/>
  <c r="G131" i="35"/>
  <c r="G98" i="35"/>
  <c r="G93" i="35"/>
  <c r="G52" i="35"/>
  <c r="G43" i="35"/>
  <c r="G83" i="35"/>
  <c r="G34" i="35"/>
  <c r="G179" i="35"/>
  <c r="G194" i="35"/>
  <c r="G158" i="35"/>
  <c r="G162" i="35"/>
  <c r="G141" i="35"/>
  <c r="G106" i="35"/>
  <c r="G102" i="35"/>
  <c r="G65" i="35"/>
  <c r="G53" i="35"/>
  <c r="G37" i="35"/>
  <c r="G38" i="35"/>
  <c r="G193" i="35"/>
  <c r="G177" i="35"/>
  <c r="G167" i="35"/>
  <c r="G173" i="35"/>
  <c r="G128" i="35"/>
  <c r="G115" i="35"/>
  <c r="G104" i="35"/>
  <c r="G77" i="35"/>
  <c r="G56" i="35"/>
  <c r="G47" i="35"/>
  <c r="G41" i="35"/>
  <c r="G188" i="35"/>
  <c r="G170" i="35"/>
  <c r="G161" i="35"/>
  <c r="G137" i="35"/>
  <c r="G133" i="35"/>
  <c r="G107" i="35"/>
  <c r="G105" i="35"/>
  <c r="G84" i="35"/>
  <c r="G82" i="35"/>
  <c r="G64" i="35"/>
  <c r="G196" i="35"/>
  <c r="G182" i="35"/>
  <c r="G172" i="35"/>
  <c r="G143" i="35"/>
  <c r="G119" i="35"/>
  <c r="G91" i="35"/>
  <c r="G114" i="35"/>
  <c r="G49" i="35"/>
  <c r="G36" i="35"/>
  <c r="G76" i="35"/>
  <c r="G30" i="35"/>
  <c r="G189" i="35"/>
  <c r="G175" i="35"/>
  <c r="G192" i="35"/>
  <c r="G145" i="35"/>
  <c r="G152" i="35"/>
  <c r="G130" i="35"/>
  <c r="G94" i="35"/>
  <c r="G89" i="35"/>
  <c r="G59" i="35"/>
  <c r="G50" i="35"/>
  <c r="G79" i="35"/>
  <c r="G35" i="35"/>
  <c r="G200" i="35"/>
  <c r="G191" i="35"/>
  <c r="G153" i="35"/>
  <c r="G154" i="35"/>
  <c r="G144" i="35"/>
  <c r="G129" i="35"/>
  <c r="G117" i="35"/>
  <c r="G90" i="35"/>
  <c r="G78" i="35"/>
  <c r="G61" i="35"/>
  <c r="G51" i="35"/>
  <c r="G180" i="35"/>
  <c r="G166" i="35"/>
  <c r="G155" i="35"/>
  <c r="G124" i="35"/>
  <c r="G136" i="35"/>
  <c r="G101" i="35"/>
  <c r="G99" i="35"/>
  <c r="G88" i="35"/>
  <c r="G75" i="35"/>
  <c r="G68" i="35"/>
  <c r="G33" i="35"/>
  <c r="F12" i="25"/>
  <c r="G11" i="25"/>
  <c r="G64" i="36" l="1"/>
  <c r="G55" i="36"/>
  <c r="G34" i="36"/>
  <c r="G204" i="36"/>
  <c r="G202" i="36"/>
  <c r="G90" i="36"/>
  <c r="G161" i="36"/>
  <c r="G203" i="36"/>
  <c r="G117" i="36"/>
  <c r="G183" i="36"/>
  <c r="G167" i="36"/>
  <c r="G201" i="36"/>
  <c r="G58" i="36"/>
  <c r="G124" i="36"/>
  <c r="G101" i="36"/>
  <c r="G120" i="36"/>
  <c r="G140" i="36"/>
  <c r="G198" i="36"/>
  <c r="G188" i="36"/>
  <c r="G194" i="36"/>
  <c r="G200" i="36"/>
  <c r="G136" i="36"/>
  <c r="G47" i="36"/>
  <c r="G54" i="36"/>
  <c r="G109" i="36"/>
  <c r="G63" i="36"/>
  <c r="G168" i="36"/>
  <c r="G197" i="36"/>
  <c r="G103" i="36"/>
  <c r="G199" i="36"/>
  <c r="G26" i="36"/>
  <c r="G104" i="36"/>
  <c r="G32" i="36"/>
  <c r="G36" i="36"/>
  <c r="G155" i="36"/>
  <c r="G89" i="36"/>
  <c r="G99" i="36"/>
  <c r="G133" i="36"/>
  <c r="G29" i="36"/>
  <c r="G181" i="36"/>
  <c r="G128" i="36"/>
  <c r="G169" i="36"/>
  <c r="G179" i="36"/>
  <c r="G174" i="36"/>
  <c r="G180" i="36"/>
  <c r="G148" i="36"/>
  <c r="G113" i="36"/>
  <c r="G78" i="36"/>
  <c r="G122" i="36"/>
  <c r="G62" i="36"/>
  <c r="G102" i="36"/>
  <c r="G110" i="36"/>
  <c r="G33" i="36"/>
  <c r="G135" i="36"/>
  <c r="G121" i="36"/>
  <c r="G153" i="36"/>
  <c r="G85" i="36"/>
  <c r="G48" i="36"/>
  <c r="G45" i="36"/>
  <c r="G118" i="36"/>
  <c r="G50" i="36"/>
  <c r="G70" i="36"/>
  <c r="G196" i="36"/>
  <c r="G162" i="36"/>
  <c r="G189" i="36"/>
  <c r="G134" i="36"/>
  <c r="G115" i="36"/>
  <c r="G171" i="36"/>
  <c r="G182" i="36"/>
  <c r="G127" i="36"/>
  <c r="G192" i="36"/>
  <c r="G190" i="36"/>
  <c r="G81" i="36"/>
  <c r="G164" i="36"/>
  <c r="G172" i="36"/>
  <c r="G191" i="36"/>
  <c r="G84" i="36"/>
  <c r="G31" i="36"/>
  <c r="G95" i="36"/>
  <c r="G156" i="36"/>
  <c r="G46" i="36"/>
  <c r="G106" i="36"/>
  <c r="G126" i="36"/>
  <c r="G108" i="36"/>
  <c r="G114" i="36"/>
  <c r="G151" i="36"/>
  <c r="G59" i="36"/>
  <c r="G112" i="36"/>
  <c r="G111" i="36"/>
  <c r="G39" i="36"/>
  <c r="G141" i="36"/>
  <c r="G27" i="36"/>
  <c r="G80" i="36"/>
  <c r="G68" i="36"/>
  <c r="G125" i="36"/>
  <c r="G98" i="36"/>
  <c r="G97" i="36"/>
  <c r="G147" i="36"/>
  <c r="G57" i="36"/>
  <c r="G53" i="36"/>
  <c r="G66" i="36"/>
  <c r="G138" i="36"/>
  <c r="G52" i="36"/>
  <c r="G96" i="36"/>
  <c r="G43" i="36"/>
  <c r="G71" i="36"/>
  <c r="G105" i="36"/>
  <c r="G37" i="36"/>
  <c r="G123" i="36"/>
  <c r="G131" i="36"/>
  <c r="G56" i="36"/>
  <c r="G51" i="36"/>
  <c r="G143" i="36"/>
  <c r="G93" i="36"/>
  <c r="G100" i="36"/>
  <c r="G142" i="36"/>
  <c r="G83" i="36"/>
  <c r="G149" i="36"/>
  <c r="G158" i="36"/>
  <c r="G44" i="36"/>
  <c r="G60" i="36"/>
  <c r="G40" i="36"/>
  <c r="G69" i="36"/>
  <c r="G163" i="36"/>
  <c r="G177" i="36"/>
  <c r="G132" i="36"/>
  <c r="G107" i="36"/>
  <c r="G72" i="36"/>
  <c r="G186" i="36"/>
  <c r="G166" i="36"/>
  <c r="G75" i="36"/>
  <c r="G175" i="36"/>
  <c r="G165" i="36"/>
  <c r="G119" i="36"/>
  <c r="G178" i="36"/>
  <c r="G195" i="36"/>
  <c r="G170" i="36"/>
  <c r="G35" i="36"/>
  <c r="G41" i="36"/>
  <c r="G74" i="36"/>
  <c r="G157" i="36"/>
  <c r="G139" i="36"/>
  <c r="G144" i="36"/>
  <c r="G42" i="36"/>
  <c r="G76" i="36"/>
  <c r="G92" i="36"/>
  <c r="G88" i="36"/>
  <c r="G130" i="36"/>
  <c r="G77" i="36"/>
  <c r="G129" i="36"/>
  <c r="G137" i="36"/>
  <c r="G86" i="36"/>
  <c r="G79" i="36"/>
  <c r="G49" i="36"/>
  <c r="G187" i="36"/>
  <c r="G184" i="36"/>
  <c r="G159" i="36"/>
  <c r="G193" i="36"/>
  <c r="G160" i="36"/>
  <c r="G185" i="36"/>
  <c r="G25" i="36"/>
  <c r="G65" i="36"/>
  <c r="G73" i="36"/>
  <c r="G61" i="36"/>
  <c r="G154" i="36"/>
  <c r="G146" i="36"/>
  <c r="G94" i="36"/>
  <c r="G91" i="36"/>
  <c r="G28" i="36"/>
  <c r="G67" i="36"/>
  <c r="G145" i="36"/>
  <c r="G30" i="36"/>
  <c r="G152" i="36"/>
  <c r="G150" i="36"/>
  <c r="G38" i="36"/>
  <c r="G116" i="36"/>
  <c r="G87" i="36"/>
  <c r="G12" i="25"/>
  <c r="F13" i="25"/>
  <c r="F14" i="25" l="1"/>
  <c r="G13" i="25"/>
  <c r="F15" i="25" l="1"/>
  <c r="G14" i="25"/>
  <c r="G15" i="25" l="1"/>
  <c r="F16" i="25"/>
  <c r="F17" i="25" l="1"/>
  <c r="G17" i="25" s="1"/>
  <c r="G16" i="25"/>
  <c r="F18" i="25" l="1"/>
  <c r="F19" i="25" l="1"/>
  <c r="G18" i="25"/>
  <c r="F20" i="25" l="1"/>
  <c r="G19" i="25"/>
  <c r="F21" i="25" l="1"/>
  <c r="G20" i="25"/>
  <c r="F22" i="25" l="1"/>
  <c r="G21" i="25"/>
  <c r="F23" i="25" l="1"/>
  <c r="G22" i="25"/>
  <c r="F24" i="25" l="1"/>
  <c r="G23" i="25"/>
  <c r="F25" i="25" l="1"/>
  <c r="G24" i="25"/>
  <c r="F26" i="25" l="1"/>
  <c r="G25" i="25"/>
  <c r="F27" i="25" l="1"/>
  <c r="G26" i="25"/>
  <c r="G562" i="25" l="1"/>
  <c r="G560" i="25"/>
  <c r="G555" i="25"/>
  <c r="G542" i="25"/>
  <c r="G543" i="25"/>
  <c r="G558" i="25"/>
  <c r="G554" i="25"/>
  <c r="G540" i="25"/>
  <c r="G544" i="25"/>
  <c r="G539" i="25"/>
  <c r="G550" i="25"/>
  <c r="G556" i="25"/>
  <c r="G548" i="25"/>
  <c r="G551" i="25"/>
  <c r="G546" i="25"/>
  <c r="G563" i="25"/>
  <c r="G545" i="25"/>
  <c r="G559" i="25"/>
  <c r="G538" i="25"/>
  <c r="G557" i="25"/>
  <c r="G549" i="25"/>
  <c r="G552" i="25"/>
  <c r="G547" i="25"/>
  <c r="G561" i="25"/>
  <c r="G541" i="25"/>
  <c r="G553" i="25"/>
  <c r="G534" i="25"/>
  <c r="G535" i="25"/>
  <c r="G533" i="25"/>
  <c r="G525" i="25"/>
  <c r="G232" i="25"/>
  <c r="G233" i="25"/>
  <c r="G308" i="25"/>
  <c r="G517" i="25"/>
  <c r="G50" i="25"/>
  <c r="G467" i="25"/>
  <c r="G402" i="25"/>
  <c r="G53" i="25"/>
  <c r="G306" i="25"/>
  <c r="G268" i="25"/>
  <c r="G204" i="25"/>
  <c r="G271" i="25"/>
  <c r="G510" i="25"/>
  <c r="G312" i="25"/>
  <c r="G262" i="25"/>
  <c r="G259" i="25"/>
  <c r="G508" i="25"/>
  <c r="G163" i="25"/>
  <c r="G500" i="25"/>
  <c r="G356" i="25"/>
  <c r="G351" i="25"/>
  <c r="G313" i="25"/>
  <c r="G289" i="25"/>
  <c r="G250" i="25"/>
  <c r="G107" i="25"/>
  <c r="G504" i="25"/>
  <c r="G69" i="25"/>
  <c r="G515" i="25"/>
  <c r="G489" i="25"/>
  <c r="G404" i="25"/>
  <c r="G447" i="25"/>
  <c r="G331" i="25"/>
  <c r="G146" i="25"/>
  <c r="G335" i="25"/>
  <c r="G30" i="25"/>
  <c r="G270" i="25"/>
  <c r="G502" i="25"/>
  <c r="G150" i="25"/>
  <c r="G326" i="25"/>
  <c r="G257" i="25"/>
  <c r="G64" i="25"/>
  <c r="G254" i="25"/>
  <c r="G532" i="25"/>
  <c r="G469" i="25"/>
  <c r="G366" i="25"/>
  <c r="G145" i="25"/>
  <c r="G360" i="25"/>
  <c r="G330" i="25"/>
  <c r="G97" i="25"/>
  <c r="G265" i="25"/>
  <c r="G54" i="25"/>
  <c r="G236" i="25"/>
  <c r="G40" i="25"/>
  <c r="G361" i="25"/>
  <c r="G511" i="25"/>
  <c r="G173" i="25"/>
  <c r="G445" i="25"/>
  <c r="G409" i="25"/>
  <c r="G103" i="25"/>
  <c r="G337" i="25"/>
  <c r="G297" i="25"/>
  <c r="G68" i="25"/>
  <c r="G237" i="25"/>
  <c r="G346" i="25"/>
  <c r="G214" i="25"/>
  <c r="G311" i="25"/>
  <c r="G77" i="25"/>
  <c r="G260" i="25"/>
  <c r="G229" i="25"/>
  <c r="G118" i="25"/>
  <c r="G421" i="25"/>
  <c r="G352" i="25"/>
  <c r="G387" i="25"/>
  <c r="G357" i="25"/>
  <c r="G62" i="25"/>
  <c r="G273" i="25"/>
  <c r="G38" i="25"/>
  <c r="G161" i="25"/>
  <c r="G94" i="25"/>
  <c r="G249" i="25"/>
  <c r="G231" i="25"/>
  <c r="G130" i="25"/>
  <c r="G454" i="25"/>
  <c r="G486" i="25"/>
  <c r="G200" i="25"/>
  <c r="G437" i="25"/>
  <c r="G344" i="25"/>
  <c r="G269" i="25"/>
  <c r="G321" i="25"/>
  <c r="G89" i="25"/>
  <c r="G246" i="25"/>
  <c r="G287" i="25"/>
  <c r="G189" i="25"/>
  <c r="G323" i="25"/>
  <c r="G248" i="25"/>
  <c r="G202" i="25"/>
  <c r="G487" i="25"/>
  <c r="G390" i="25"/>
  <c r="G368" i="25"/>
  <c r="G408" i="25"/>
  <c r="G52" i="25"/>
  <c r="G363" i="25"/>
  <c r="G338" i="25"/>
  <c r="G125" i="25"/>
  <c r="G449" i="25"/>
  <c r="G93" i="25"/>
  <c r="G531" i="25"/>
  <c r="G472" i="25"/>
  <c r="G456" i="25"/>
  <c r="G455" i="25"/>
  <c r="G223" i="25"/>
  <c r="G427" i="25"/>
  <c r="G494" i="25"/>
  <c r="G369" i="25"/>
  <c r="G446" i="25"/>
  <c r="G451" i="25"/>
  <c r="G147" i="25"/>
  <c r="G434" i="25"/>
  <c r="G238" i="25"/>
  <c r="G505" i="25"/>
  <c r="G383" i="25"/>
  <c r="G195" i="25"/>
  <c r="G138" i="25"/>
  <c r="G36" i="25"/>
  <c r="G476" i="25"/>
  <c r="G362" i="25"/>
  <c r="G261" i="25"/>
  <c r="G149" i="25"/>
  <c r="G485" i="25"/>
  <c r="G435" i="25"/>
  <c r="G328" i="25"/>
  <c r="G521" i="25"/>
  <c r="G453" i="25"/>
  <c r="G59" i="25"/>
  <c r="G503" i="25"/>
  <c r="G334" i="25"/>
  <c r="G221" i="25"/>
  <c r="G302" i="25"/>
  <c r="G153" i="25"/>
  <c r="G280" i="25"/>
  <c r="G181" i="25"/>
  <c r="G235" i="25"/>
  <c r="G99" i="25"/>
  <c r="G432" i="25"/>
  <c r="G514" i="25"/>
  <c r="G448" i="25"/>
  <c r="G247" i="25"/>
  <c r="G418" i="25"/>
  <c r="G227" i="25"/>
  <c r="G315" i="25"/>
  <c r="G281" i="25"/>
  <c r="G102" i="25"/>
  <c r="G370" i="25"/>
  <c r="G310" i="25"/>
  <c r="G34" i="25"/>
  <c r="G305" i="25"/>
  <c r="G131" i="25"/>
  <c r="G509" i="25"/>
  <c r="G442" i="25"/>
  <c r="G120" i="25"/>
  <c r="G398" i="25"/>
  <c r="G431" i="25"/>
  <c r="G440" i="25"/>
  <c r="G293" i="25"/>
  <c r="G160" i="25"/>
  <c r="G318" i="25"/>
  <c r="G208" i="25"/>
  <c r="G283" i="25"/>
  <c r="G267" i="25"/>
  <c r="G151" i="25"/>
  <c r="G512" i="25"/>
  <c r="G429" i="25"/>
  <c r="G225" i="25"/>
  <c r="G395" i="25"/>
  <c r="G374" i="25"/>
  <c r="G286" i="25"/>
  <c r="G343" i="25"/>
  <c r="G367" i="25"/>
  <c r="G384" i="25"/>
  <c r="G365" i="25"/>
  <c r="G139" i="25"/>
  <c r="G291" i="25"/>
  <c r="G276" i="25"/>
  <c r="G58" i="25"/>
  <c r="G457" i="25"/>
  <c r="G452" i="25"/>
  <c r="G391" i="25"/>
  <c r="G397" i="25"/>
  <c r="G119" i="25"/>
  <c r="G340" i="25"/>
  <c r="G91" i="25"/>
  <c r="G317" i="25"/>
  <c r="G324" i="25"/>
  <c r="G224" i="25"/>
  <c r="G275" i="25"/>
  <c r="G171" i="25"/>
  <c r="G336" i="25"/>
  <c r="G424" i="25"/>
  <c r="G433" i="25"/>
  <c r="G290" i="25"/>
  <c r="G375" i="25"/>
  <c r="G216" i="25"/>
  <c r="G285" i="25"/>
  <c r="G430" i="25"/>
  <c r="G218" i="25"/>
  <c r="G400" i="25"/>
  <c r="G295" i="25"/>
  <c r="G253" i="25"/>
  <c r="G282" i="25"/>
  <c r="G484" i="25"/>
  <c r="G406" i="25"/>
  <c r="G459" i="25"/>
  <c r="G144" i="25"/>
  <c r="G396" i="25"/>
  <c r="G376" i="25"/>
  <c r="G348" i="25"/>
  <c r="G220" i="25"/>
  <c r="G333" i="25"/>
  <c r="G345" i="25"/>
  <c r="G278" i="25"/>
  <c r="G304" i="25"/>
  <c r="G41" i="25"/>
  <c r="G292" i="25"/>
  <c r="G460" i="25"/>
  <c r="G239" i="25"/>
  <c r="G413" i="25"/>
  <c r="G31" i="25"/>
  <c r="G381" i="25"/>
  <c r="G319" i="25"/>
  <c r="G234" i="25"/>
  <c r="G420" i="25"/>
  <c r="G371" i="25"/>
  <c r="G373" i="25"/>
  <c r="G307" i="25"/>
  <c r="G86" i="25"/>
  <c r="G492" i="25"/>
  <c r="G458" i="25"/>
  <c r="G277" i="25"/>
  <c r="G27" i="25"/>
  <c r="G393" i="25"/>
  <c r="G405" i="25"/>
  <c r="G342" i="25"/>
  <c r="G506" i="25"/>
  <c r="G522" i="25"/>
  <c r="G177" i="25"/>
  <c r="G382" i="25"/>
  <c r="G252" i="25"/>
  <c r="G67" i="25"/>
  <c r="G115" i="25"/>
  <c r="G470" i="25"/>
  <c r="G245" i="25"/>
  <c r="G210" i="25"/>
  <c r="G294" i="25"/>
  <c r="G241" i="25"/>
  <c r="G520" i="25"/>
  <c r="G419" i="25"/>
  <c r="G274" i="25"/>
  <c r="G468" i="25"/>
  <c r="G496" i="25"/>
  <c r="G463" i="25"/>
  <c r="G242" i="25"/>
  <c r="G425" i="25"/>
  <c r="G495" i="25"/>
  <c r="G32" i="25"/>
  <c r="G339" i="25"/>
  <c r="G284" i="25"/>
  <c r="G46" i="25"/>
  <c r="G526" i="25"/>
  <c r="G466" i="25"/>
  <c r="G129" i="25"/>
  <c r="G193" i="25"/>
  <c r="G347" i="25"/>
  <c r="G71" i="25"/>
  <c r="G298" i="25"/>
  <c r="G320" i="25"/>
  <c r="G213" i="25"/>
  <c r="G258" i="25"/>
  <c r="G491" i="25"/>
  <c r="G88" i="25"/>
  <c r="G439" i="25"/>
  <c r="G414" i="25"/>
  <c r="G303" i="25"/>
  <c r="G353" i="25"/>
  <c r="G443" i="25"/>
  <c r="G401" i="25"/>
  <c r="G411" i="25"/>
  <c r="G45" i="25"/>
  <c r="G372" i="25"/>
  <c r="G300" i="25"/>
  <c r="G100" i="25"/>
  <c r="G536" i="25"/>
  <c r="G507" i="25"/>
  <c r="G417" i="25"/>
  <c r="G482" i="25"/>
  <c r="G212" i="25"/>
  <c r="G444" i="25"/>
  <c r="G172" i="25"/>
  <c r="G358" i="25"/>
  <c r="G422" i="25"/>
  <c r="G341" i="25"/>
  <c r="G332" i="25"/>
  <c r="G65" i="25"/>
  <c r="G377" i="25"/>
  <c r="G497" i="25"/>
  <c r="G475" i="25"/>
  <c r="G309" i="25"/>
  <c r="G478" i="25"/>
  <c r="G106" i="25"/>
  <c r="G359" i="25"/>
  <c r="G473" i="25"/>
  <c r="G78" i="25"/>
  <c r="G410" i="25"/>
  <c r="G415" i="25"/>
  <c r="G279" i="25"/>
  <c r="G349" i="25"/>
  <c r="G168" i="25"/>
  <c r="G426" i="25"/>
  <c r="G524" i="25"/>
  <c r="G84" i="25"/>
  <c r="G490" i="25"/>
  <c r="G403" i="25"/>
  <c r="G379" i="25"/>
  <c r="G389" i="25"/>
  <c r="G322" i="25"/>
  <c r="G423" i="25"/>
  <c r="G127" i="25"/>
  <c r="G354" i="25"/>
  <c r="G314" i="25"/>
  <c r="G207" i="25"/>
  <c r="G256" i="25"/>
  <c r="G493" i="25"/>
  <c r="G194" i="25"/>
  <c r="G464" i="25"/>
  <c r="G399" i="25"/>
  <c r="G266" i="25"/>
  <c r="G481" i="25"/>
  <c r="G438" i="25"/>
  <c r="G255" i="25"/>
  <c r="G407" i="25"/>
  <c r="G143" i="25"/>
  <c r="G441" i="25"/>
  <c r="G244" i="25"/>
  <c r="G128" i="25"/>
  <c r="G477" i="25"/>
  <c r="G513" i="25"/>
  <c r="G148" i="25"/>
  <c r="G428" i="25"/>
  <c r="G355" i="25"/>
  <c r="G75" i="25"/>
  <c r="G528" i="25"/>
  <c r="G394" i="25"/>
  <c r="G501" i="25"/>
  <c r="G388" i="25"/>
  <c r="G462" i="25"/>
  <c r="G480" i="25"/>
  <c r="G499" i="25"/>
  <c r="G123" i="25"/>
  <c r="G240" i="25"/>
  <c r="G498" i="25"/>
  <c r="G386" i="25"/>
  <c r="G83" i="25"/>
  <c r="G192" i="25"/>
  <c r="G488" i="25"/>
  <c r="G113" i="25"/>
  <c r="G518" i="25"/>
  <c r="G162" i="25"/>
  <c r="G296" i="25"/>
  <c r="G263" i="25"/>
  <c r="G288" i="25"/>
  <c r="G416" i="25"/>
  <c r="G378" i="25"/>
  <c r="G230" i="25"/>
  <c r="G264" i="25"/>
  <c r="G529" i="25"/>
  <c r="G327" i="25"/>
  <c r="G325" i="25"/>
  <c r="G474" i="25"/>
  <c r="G465" i="25"/>
  <c r="G350" i="25"/>
  <c r="G392" i="25"/>
  <c r="G111" i="25"/>
  <c r="G299" i="25"/>
  <c r="G519" i="25"/>
  <c r="G537" i="25"/>
  <c r="G301" i="25"/>
  <c r="G523" i="25"/>
  <c r="G121" i="25"/>
  <c r="G436" i="25"/>
  <c r="G174" i="25"/>
  <c r="G479" i="25"/>
  <c r="G461" i="25"/>
  <c r="G329" i="25"/>
  <c r="G380" i="25"/>
  <c r="G198" i="25"/>
  <c r="G251" i="25"/>
  <c r="G243" i="25"/>
  <c r="G116" i="25"/>
  <c r="G527" i="25"/>
  <c r="G483" i="25"/>
  <c r="G412" i="25"/>
  <c r="G471" i="25"/>
  <c r="G316" i="25"/>
  <c r="G450" i="25"/>
  <c r="G37" i="25"/>
  <c r="G385" i="25"/>
  <c r="G364" i="25"/>
  <c r="G90" i="25"/>
  <c r="G272" i="25"/>
  <c r="G516" i="25"/>
  <c r="G79" i="25"/>
  <c r="G530" i="25"/>
  <c r="G63" i="25"/>
  <c r="G137" i="25"/>
  <c r="G164" i="25"/>
  <c r="G159" i="25"/>
  <c r="G166" i="25"/>
  <c r="G157" i="25"/>
  <c r="G81" i="25"/>
  <c r="G184" i="25"/>
  <c r="G211" i="25"/>
  <c r="G165" i="25"/>
  <c r="G180" i="25"/>
  <c r="G152" i="25"/>
  <c r="G28" i="25"/>
  <c r="G109" i="25"/>
  <c r="G219" i="25"/>
  <c r="G135" i="25"/>
  <c r="G175" i="25"/>
  <c r="G29" i="25"/>
  <c r="G73" i="25"/>
  <c r="G155" i="25"/>
  <c r="G112" i="25"/>
  <c r="G39" i="25"/>
  <c r="G169" i="25"/>
  <c r="G215" i="25"/>
  <c r="G183" i="25"/>
  <c r="G95" i="25"/>
  <c r="G92" i="25"/>
  <c r="G44" i="25"/>
  <c r="G178" i="25"/>
  <c r="G80" i="25"/>
  <c r="G70" i="25"/>
  <c r="G126" i="25"/>
  <c r="G228" i="25"/>
  <c r="G43" i="25"/>
  <c r="G110" i="25"/>
  <c r="G182" i="25"/>
  <c r="G87" i="25"/>
  <c r="G191" i="25"/>
  <c r="G96" i="25"/>
  <c r="G206" i="25"/>
  <c r="G140" i="25"/>
  <c r="G179" i="25"/>
  <c r="G51" i="25"/>
  <c r="G57" i="25"/>
  <c r="G66" i="25"/>
  <c r="G209" i="25"/>
  <c r="G187" i="25"/>
  <c r="G104" i="25"/>
  <c r="G42" i="25"/>
  <c r="G132" i="25"/>
  <c r="G47" i="25"/>
  <c r="G60" i="25"/>
  <c r="G186" i="25"/>
  <c r="G56" i="25"/>
  <c r="G190" i="25"/>
  <c r="G142" i="25"/>
  <c r="G35" i="25"/>
  <c r="G170" i="25"/>
  <c r="G114" i="25"/>
  <c r="G197" i="25"/>
  <c r="G133" i="25"/>
  <c r="G134" i="25"/>
  <c r="G101" i="25"/>
  <c r="G196" i="25"/>
  <c r="G48" i="25"/>
  <c r="G122" i="25"/>
  <c r="G74" i="25"/>
  <c r="G226" i="25"/>
  <c r="G61" i="25"/>
  <c r="G188" i="25"/>
  <c r="G167" i="25"/>
  <c r="G201" i="25"/>
  <c r="G185" i="25"/>
  <c r="G154" i="25"/>
  <c r="G158" i="25"/>
  <c r="G55" i="25"/>
  <c r="G49" i="25"/>
  <c r="G98" i="25"/>
  <c r="G82" i="25"/>
  <c r="G217" i="25"/>
  <c r="G176" i="25"/>
  <c r="G33" i="25"/>
  <c r="G205" i="25"/>
  <c r="G156" i="25"/>
  <c r="G222" i="25"/>
  <c r="G141" i="25"/>
  <c r="G85" i="25"/>
  <c r="G124" i="25"/>
  <c r="G136" i="25"/>
  <c r="G117" i="25"/>
  <c r="G105" i="25"/>
  <c r="G108" i="25"/>
  <c r="G72" i="25"/>
  <c r="G203" i="25"/>
  <c r="G199" i="25"/>
  <c r="G76" i="25"/>
</calcChain>
</file>

<file path=xl/sharedStrings.xml><?xml version="1.0" encoding="utf-8"?>
<sst xmlns="http://schemas.openxmlformats.org/spreadsheetml/2006/main" count="103" uniqueCount="32">
  <si>
    <t>日期</t>
  </si>
  <si>
    <t>净值</t>
  </si>
  <si>
    <t>最高水位</t>
  </si>
  <si>
    <t>从前期高水位回撤</t>
  </si>
  <si>
    <t>最大回撤</t>
  </si>
  <si>
    <t>年化收益</t>
  </si>
  <si>
    <t>日收益率</t>
  </si>
  <si>
    <t>年化波动率</t>
  </si>
  <si>
    <t>夏普比率</t>
  </si>
  <si>
    <t>月度收益</t>
  </si>
  <si>
    <t>年度收益</t>
  </si>
  <si>
    <t>周收益</t>
    <phoneticPr fontId="10" type="noConversion"/>
  </si>
  <si>
    <t>calmar比率</t>
    <phoneticPr fontId="10" type="noConversion"/>
  </si>
  <si>
    <t>索提诺比率</t>
    <phoneticPr fontId="10" type="noConversion"/>
  </si>
  <si>
    <t>综合指标</t>
    <phoneticPr fontId="10" type="noConversion"/>
  </si>
  <si>
    <t>下行标准差</t>
    <phoneticPr fontId="10" type="noConversion"/>
  </si>
  <si>
    <t>风险指标</t>
    <phoneticPr fontId="10" type="noConversion"/>
  </si>
  <si>
    <t>日投资胜率</t>
    <phoneticPr fontId="10" type="noConversion"/>
  </si>
  <si>
    <t>收益指标</t>
    <phoneticPr fontId="10" type="noConversion"/>
  </si>
  <si>
    <t>综合收益</t>
    <phoneticPr fontId="10" type="noConversion"/>
  </si>
  <si>
    <t>从前高水位回撤</t>
    <phoneticPr fontId="10" type="noConversion"/>
  </si>
  <si>
    <t>下行数值</t>
    <phoneticPr fontId="10" type="noConversion"/>
  </si>
  <si>
    <t>最大回撤天数</t>
    <phoneticPr fontId="10" type="noConversion"/>
  </si>
  <si>
    <t>回撤天数</t>
    <phoneticPr fontId="10" type="noConversion"/>
  </si>
  <si>
    <t>回撤天数</t>
    <phoneticPr fontId="10" type="noConversion"/>
  </si>
  <si>
    <t>回撤天数</t>
    <phoneticPr fontId="10" type="noConversion"/>
  </si>
  <si>
    <t>最大回撤天数</t>
    <phoneticPr fontId="10" type="noConversion"/>
  </si>
  <si>
    <t>收益指标</t>
    <phoneticPr fontId="10" type="noConversion"/>
  </si>
  <si>
    <t>日投资胜率</t>
    <phoneticPr fontId="10" type="noConversion"/>
  </si>
  <si>
    <t>复权净值</t>
    <phoneticPr fontId="10" type="noConversion"/>
  </si>
  <si>
    <t>复权净值</t>
    <phoneticPr fontId="10" type="noConversion"/>
  </si>
  <si>
    <t>复权净值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</si>
</sst>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0000_);[Red]\(0.000000\)"/>
    <numFmt numFmtId="177" formatCode="0.00_);[Red]\(0.00\)"/>
    <numFmt numFmtId="178" formatCode="0_);[Red]\(0\)"/>
    <numFmt numFmtId="179" formatCode="0.0000_ "/>
  </numFmts>
  <fonts count="14">
    <font>
      <sz val="11"/>
      <color theme="1"/>
      <name val="宋体"/>
      <charset val="134"/>
      <scheme val="minor"/>
    </font>
    <font>
      <b/>
      <sz val="9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3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9" fillId="0" borderId="0"/>
    <xf numFmtId="0" fontId="9" fillId="0" borderId="0" applyNumberFormat="0" applyFill="0" applyBorder="0" applyAlignment="0" applyProtection="0"/>
    <xf numFmtId="0" fontId="9" fillId="0" borderId="0" applyNumberFormat="0" applyFont="0" applyFill="0" applyBorder="0" applyAlignment="0" applyProtection="0"/>
  </cellStyleXfs>
  <cellXfs count="47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76" fontId="0" fillId="0" borderId="0" xfId="0" applyNumberFormat="1"/>
    <xf numFmtId="0" fontId="0" fillId="0" borderId="0" xfId="0" applyNumberFormat="1"/>
    <xf numFmtId="0" fontId="6" fillId="0" borderId="0" xfId="0" applyFo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1" fillId="0" borderId="0" xfId="0" applyNumberFormat="1" applyFont="1" applyAlignment="1">
      <alignment horizontal="center"/>
    </xf>
    <xf numFmtId="0" fontId="12" fillId="0" borderId="0" xfId="0" applyFont="1"/>
    <xf numFmtId="10" fontId="12" fillId="0" borderId="0" xfId="0" applyNumberFormat="1" applyFont="1"/>
    <xf numFmtId="177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 wrapText="1"/>
    </xf>
    <xf numFmtId="0" fontId="13" fillId="0" borderId="0" xfId="0" applyFont="1"/>
    <xf numFmtId="0" fontId="12" fillId="2" borderId="1" xfId="0" applyFont="1" applyFill="1" applyBorder="1"/>
    <xf numFmtId="10" fontId="12" fillId="2" borderId="1" xfId="0" applyNumberFormat="1" applyFont="1" applyFill="1" applyBorder="1"/>
    <xf numFmtId="177" fontId="12" fillId="2" borderId="1" xfId="0" applyNumberFormat="1" applyFont="1" applyFill="1" applyBorder="1"/>
    <xf numFmtId="10" fontId="12" fillId="2" borderId="1" xfId="0" applyNumberFormat="1" applyFont="1" applyFill="1" applyBorder="1" applyAlignment="1">
      <alignment horizontal="center"/>
    </xf>
    <xf numFmtId="14" fontId="12" fillId="0" borderId="0" xfId="0" applyNumberFormat="1" applyFont="1" applyBorder="1" applyAlignment="1">
      <alignment horizontal="center" vertical="center"/>
    </xf>
    <xf numFmtId="178" fontId="12" fillId="2" borderId="1" xfId="0" applyNumberFormat="1" applyFont="1" applyFill="1" applyBorder="1"/>
    <xf numFmtId="178" fontId="12" fillId="0" borderId="0" xfId="0" applyNumberFormat="1" applyFont="1"/>
    <xf numFmtId="0" fontId="12" fillId="0" borderId="0" xfId="0" applyNumberFormat="1" applyFont="1"/>
    <xf numFmtId="14" fontId="12" fillId="3" borderId="0" xfId="0" applyNumberFormat="1" applyFont="1" applyFill="1" applyBorder="1" applyAlignment="1">
      <alignment horizontal="center" vertical="center"/>
    </xf>
    <xf numFmtId="14" fontId="12" fillId="0" borderId="0" xfId="0" applyNumberFormat="1" applyFont="1" applyFill="1" applyAlignment="1">
      <alignment horizontal="center" vertical="center" wrapText="1"/>
    </xf>
    <xf numFmtId="0" fontId="12" fillId="0" borderId="0" xfId="0" applyFont="1" applyFill="1"/>
    <xf numFmtId="10" fontId="12" fillId="0" borderId="0" xfId="0" applyNumberFormat="1" applyFont="1" applyFill="1"/>
    <xf numFmtId="178" fontId="12" fillId="0" borderId="0" xfId="0" applyNumberFormat="1" applyFont="1" applyFill="1"/>
    <xf numFmtId="177" fontId="12" fillId="0" borderId="0" xfId="0" applyNumberFormat="1" applyFont="1" applyFill="1"/>
    <xf numFmtId="0" fontId="0" fillId="0" borderId="0" xfId="0" applyFill="1"/>
    <xf numFmtId="0" fontId="12" fillId="3" borderId="0" xfId="0" applyFont="1" applyFill="1"/>
    <xf numFmtId="0" fontId="0" fillId="3" borderId="0" xfId="0" applyFill="1"/>
    <xf numFmtId="10" fontId="13" fillId="2" borderId="1" xfId="0" applyNumberFormat="1" applyFont="1" applyFill="1" applyBorder="1" applyAlignment="1">
      <alignment horizontal="center"/>
    </xf>
    <xf numFmtId="14" fontId="13" fillId="2" borderId="2" xfId="0" applyNumberFormat="1" applyFont="1" applyFill="1" applyBorder="1" applyAlignment="1">
      <alignment horizontal="center" vertical="center"/>
    </xf>
    <xf numFmtId="14" fontId="13" fillId="2" borderId="3" xfId="0" applyNumberFormat="1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177" fontId="13" fillId="2" borderId="1" xfId="0" applyNumberFormat="1" applyFont="1" applyFill="1" applyBorder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79" fontId="13" fillId="2" borderId="1" xfId="0" applyNumberFormat="1" applyFont="1" applyFill="1" applyBorder="1" applyAlignment="1">
      <alignment horizontal="center" vertical="center"/>
    </xf>
    <xf numFmtId="179" fontId="1" fillId="0" borderId="0" xfId="0" applyNumberFormat="1" applyFont="1" applyAlignment="1">
      <alignment horizontal="center"/>
    </xf>
    <xf numFmtId="179" fontId="0" fillId="0" borderId="0" xfId="0" applyNumberFormat="1" applyAlignment="1">
      <alignment horizontal="center"/>
    </xf>
    <xf numFmtId="179" fontId="1" fillId="0" borderId="0" xfId="0" applyNumberFormat="1" applyFont="1" applyFill="1" applyAlignment="1">
      <alignment horizontal="center"/>
    </xf>
  </cellXfs>
  <cellStyles count="8">
    <cellStyle name="常规" xfId="0" builtinId="0"/>
    <cellStyle name="常规 12" xfId="6"/>
    <cellStyle name="常规 2" xfId="2"/>
    <cellStyle name="常规 3" xfId="3"/>
    <cellStyle name="常规 4" xfId="4"/>
    <cellStyle name="常规 5" xfId="5"/>
    <cellStyle name="常规 6" xfId="1"/>
    <cellStyle name="常规 7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经典量化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794473199354122"/>
          <c:y val="0.15131709249356309"/>
          <c:w val="0.85790852962864805"/>
          <c:h val="0.6766029914709859"/>
        </c:manualLayout>
      </c:layout>
      <c:lineChart>
        <c:grouping val="stacked"/>
        <c:varyColors val="0"/>
        <c:ser>
          <c:idx val="0"/>
          <c:order val="0"/>
          <c:tx>
            <c:strRef>
              <c:f>经典量化!$B$1</c:f>
              <c:strCache>
                <c:ptCount val="1"/>
                <c:pt idx="0">
                  <c:v>复权净值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经典量化!$A$9:$A$563</c:f>
              <c:numCache>
                <c:formatCode>m/d/yyyy</c:formatCode>
                <c:ptCount val="555"/>
                <c:pt idx="0">
                  <c:v>42915</c:v>
                </c:pt>
                <c:pt idx="1">
                  <c:v>42916</c:v>
                </c:pt>
                <c:pt idx="2">
                  <c:v>42919</c:v>
                </c:pt>
                <c:pt idx="3">
                  <c:v>42920</c:v>
                </c:pt>
                <c:pt idx="4">
                  <c:v>42921</c:v>
                </c:pt>
                <c:pt idx="5">
                  <c:v>42922</c:v>
                </c:pt>
                <c:pt idx="6">
                  <c:v>42923</c:v>
                </c:pt>
                <c:pt idx="7">
                  <c:v>42926</c:v>
                </c:pt>
                <c:pt idx="8">
                  <c:v>42927</c:v>
                </c:pt>
                <c:pt idx="9">
                  <c:v>42928</c:v>
                </c:pt>
                <c:pt idx="10">
                  <c:v>42929</c:v>
                </c:pt>
                <c:pt idx="11">
                  <c:v>42930</c:v>
                </c:pt>
                <c:pt idx="12">
                  <c:v>42933</c:v>
                </c:pt>
                <c:pt idx="13">
                  <c:v>42934</c:v>
                </c:pt>
                <c:pt idx="14">
                  <c:v>42935</c:v>
                </c:pt>
                <c:pt idx="15">
                  <c:v>42936</c:v>
                </c:pt>
                <c:pt idx="16">
                  <c:v>42941</c:v>
                </c:pt>
                <c:pt idx="17">
                  <c:v>42942</c:v>
                </c:pt>
                <c:pt idx="18">
                  <c:v>42943</c:v>
                </c:pt>
                <c:pt idx="19">
                  <c:v>42944</c:v>
                </c:pt>
                <c:pt idx="20">
                  <c:v>42947</c:v>
                </c:pt>
                <c:pt idx="21">
                  <c:v>42948</c:v>
                </c:pt>
                <c:pt idx="22">
                  <c:v>42949</c:v>
                </c:pt>
                <c:pt idx="23">
                  <c:v>42950</c:v>
                </c:pt>
                <c:pt idx="24">
                  <c:v>42951</c:v>
                </c:pt>
                <c:pt idx="25">
                  <c:v>42954</c:v>
                </c:pt>
                <c:pt idx="26">
                  <c:v>42955</c:v>
                </c:pt>
                <c:pt idx="27">
                  <c:v>42956</c:v>
                </c:pt>
                <c:pt idx="28">
                  <c:v>42957</c:v>
                </c:pt>
                <c:pt idx="29">
                  <c:v>42958</c:v>
                </c:pt>
                <c:pt idx="30">
                  <c:v>42961</c:v>
                </c:pt>
                <c:pt idx="31">
                  <c:v>42962</c:v>
                </c:pt>
                <c:pt idx="32">
                  <c:v>42963</c:v>
                </c:pt>
                <c:pt idx="33">
                  <c:v>42964</c:v>
                </c:pt>
                <c:pt idx="34">
                  <c:v>42965</c:v>
                </c:pt>
                <c:pt idx="35">
                  <c:v>42968</c:v>
                </c:pt>
                <c:pt idx="36">
                  <c:v>42969</c:v>
                </c:pt>
                <c:pt idx="37">
                  <c:v>42970</c:v>
                </c:pt>
                <c:pt idx="38">
                  <c:v>42971</c:v>
                </c:pt>
                <c:pt idx="39">
                  <c:v>42972</c:v>
                </c:pt>
                <c:pt idx="40">
                  <c:v>42975</c:v>
                </c:pt>
                <c:pt idx="41">
                  <c:v>42976</c:v>
                </c:pt>
                <c:pt idx="42">
                  <c:v>42977</c:v>
                </c:pt>
                <c:pt idx="43">
                  <c:v>42978</c:v>
                </c:pt>
                <c:pt idx="44">
                  <c:v>42979</c:v>
                </c:pt>
                <c:pt idx="45">
                  <c:v>42982</c:v>
                </c:pt>
                <c:pt idx="46">
                  <c:v>42983</c:v>
                </c:pt>
                <c:pt idx="47">
                  <c:v>42984</c:v>
                </c:pt>
                <c:pt idx="48">
                  <c:v>42985</c:v>
                </c:pt>
                <c:pt idx="49">
                  <c:v>42986</c:v>
                </c:pt>
                <c:pt idx="50">
                  <c:v>42989</c:v>
                </c:pt>
                <c:pt idx="51">
                  <c:v>42990</c:v>
                </c:pt>
                <c:pt idx="52">
                  <c:v>42991</c:v>
                </c:pt>
                <c:pt idx="53">
                  <c:v>42992</c:v>
                </c:pt>
                <c:pt idx="54">
                  <c:v>42993</c:v>
                </c:pt>
                <c:pt idx="55">
                  <c:v>42996</c:v>
                </c:pt>
                <c:pt idx="56">
                  <c:v>42997</c:v>
                </c:pt>
                <c:pt idx="57">
                  <c:v>42998</c:v>
                </c:pt>
                <c:pt idx="58">
                  <c:v>42999</c:v>
                </c:pt>
                <c:pt idx="59">
                  <c:v>43000</c:v>
                </c:pt>
                <c:pt idx="60">
                  <c:v>43003</c:v>
                </c:pt>
                <c:pt idx="61">
                  <c:v>43004</c:v>
                </c:pt>
                <c:pt idx="62">
                  <c:v>43005</c:v>
                </c:pt>
                <c:pt idx="63">
                  <c:v>43006</c:v>
                </c:pt>
                <c:pt idx="64">
                  <c:v>43007</c:v>
                </c:pt>
                <c:pt idx="65">
                  <c:v>43008</c:v>
                </c:pt>
                <c:pt idx="66">
                  <c:v>43017</c:v>
                </c:pt>
                <c:pt idx="67">
                  <c:v>43018</c:v>
                </c:pt>
                <c:pt idx="68">
                  <c:v>43019</c:v>
                </c:pt>
                <c:pt idx="69">
                  <c:v>43020</c:v>
                </c:pt>
                <c:pt idx="70">
                  <c:v>43021</c:v>
                </c:pt>
                <c:pt idx="71">
                  <c:v>43024</c:v>
                </c:pt>
                <c:pt idx="72">
                  <c:v>43025</c:v>
                </c:pt>
                <c:pt idx="73">
                  <c:v>43026</c:v>
                </c:pt>
                <c:pt idx="74">
                  <c:v>43027</c:v>
                </c:pt>
                <c:pt idx="75">
                  <c:v>43028</c:v>
                </c:pt>
                <c:pt idx="76">
                  <c:v>43031</c:v>
                </c:pt>
                <c:pt idx="77">
                  <c:v>43032</c:v>
                </c:pt>
                <c:pt idx="78">
                  <c:v>43033</c:v>
                </c:pt>
                <c:pt idx="79">
                  <c:v>43034</c:v>
                </c:pt>
                <c:pt idx="80">
                  <c:v>43035</c:v>
                </c:pt>
                <c:pt idx="81">
                  <c:v>43038</c:v>
                </c:pt>
                <c:pt idx="82">
                  <c:v>43039</c:v>
                </c:pt>
                <c:pt idx="83">
                  <c:v>43040</c:v>
                </c:pt>
                <c:pt idx="84">
                  <c:v>43041</c:v>
                </c:pt>
                <c:pt idx="85">
                  <c:v>43042</c:v>
                </c:pt>
                <c:pt idx="86">
                  <c:v>43045</c:v>
                </c:pt>
                <c:pt idx="87">
                  <c:v>43046</c:v>
                </c:pt>
                <c:pt idx="88">
                  <c:v>43047</c:v>
                </c:pt>
                <c:pt idx="89">
                  <c:v>43048</c:v>
                </c:pt>
                <c:pt idx="90">
                  <c:v>43049</c:v>
                </c:pt>
                <c:pt idx="91">
                  <c:v>43052</c:v>
                </c:pt>
                <c:pt idx="92">
                  <c:v>43053</c:v>
                </c:pt>
                <c:pt idx="93">
                  <c:v>43054</c:v>
                </c:pt>
                <c:pt idx="94">
                  <c:v>43055</c:v>
                </c:pt>
                <c:pt idx="95">
                  <c:v>43056</c:v>
                </c:pt>
                <c:pt idx="96">
                  <c:v>43059</c:v>
                </c:pt>
                <c:pt idx="97">
                  <c:v>43060</c:v>
                </c:pt>
                <c:pt idx="98">
                  <c:v>43061</c:v>
                </c:pt>
                <c:pt idx="99">
                  <c:v>43062</c:v>
                </c:pt>
                <c:pt idx="100">
                  <c:v>43063</c:v>
                </c:pt>
                <c:pt idx="101">
                  <c:v>43066</c:v>
                </c:pt>
                <c:pt idx="102">
                  <c:v>43067</c:v>
                </c:pt>
                <c:pt idx="103">
                  <c:v>43068</c:v>
                </c:pt>
                <c:pt idx="104">
                  <c:v>43069</c:v>
                </c:pt>
                <c:pt idx="105">
                  <c:v>43070</c:v>
                </c:pt>
                <c:pt idx="106">
                  <c:v>43073</c:v>
                </c:pt>
                <c:pt idx="107">
                  <c:v>43074</c:v>
                </c:pt>
                <c:pt idx="108">
                  <c:v>43075</c:v>
                </c:pt>
                <c:pt idx="109">
                  <c:v>43076</c:v>
                </c:pt>
                <c:pt idx="110">
                  <c:v>43077</c:v>
                </c:pt>
                <c:pt idx="111">
                  <c:v>43080</c:v>
                </c:pt>
                <c:pt idx="112">
                  <c:v>43081</c:v>
                </c:pt>
                <c:pt idx="113">
                  <c:v>43082</c:v>
                </c:pt>
                <c:pt idx="114">
                  <c:v>43083</c:v>
                </c:pt>
                <c:pt idx="115">
                  <c:v>43084</c:v>
                </c:pt>
                <c:pt idx="116">
                  <c:v>43087</c:v>
                </c:pt>
                <c:pt idx="117">
                  <c:v>43088</c:v>
                </c:pt>
                <c:pt idx="118">
                  <c:v>43089</c:v>
                </c:pt>
                <c:pt idx="119">
                  <c:v>43090</c:v>
                </c:pt>
                <c:pt idx="120">
                  <c:v>43091</c:v>
                </c:pt>
                <c:pt idx="121">
                  <c:v>43094</c:v>
                </c:pt>
                <c:pt idx="122">
                  <c:v>43095</c:v>
                </c:pt>
                <c:pt idx="123">
                  <c:v>43096</c:v>
                </c:pt>
                <c:pt idx="124">
                  <c:v>43097</c:v>
                </c:pt>
                <c:pt idx="125">
                  <c:v>43098</c:v>
                </c:pt>
                <c:pt idx="126">
                  <c:v>43100</c:v>
                </c:pt>
                <c:pt idx="127">
                  <c:v>43102</c:v>
                </c:pt>
                <c:pt idx="128">
                  <c:v>43103</c:v>
                </c:pt>
                <c:pt idx="129">
                  <c:v>43104</c:v>
                </c:pt>
                <c:pt idx="130">
                  <c:v>43105</c:v>
                </c:pt>
                <c:pt idx="131">
                  <c:v>43108</c:v>
                </c:pt>
                <c:pt idx="132">
                  <c:v>43109</c:v>
                </c:pt>
                <c:pt idx="133">
                  <c:v>43110</c:v>
                </c:pt>
                <c:pt idx="134">
                  <c:v>43111</c:v>
                </c:pt>
                <c:pt idx="135">
                  <c:v>43112</c:v>
                </c:pt>
                <c:pt idx="136">
                  <c:v>43115</c:v>
                </c:pt>
                <c:pt idx="137">
                  <c:v>43116</c:v>
                </c:pt>
                <c:pt idx="138">
                  <c:v>43117</c:v>
                </c:pt>
                <c:pt idx="139">
                  <c:v>43118</c:v>
                </c:pt>
                <c:pt idx="140">
                  <c:v>43119</c:v>
                </c:pt>
                <c:pt idx="141">
                  <c:v>43122</c:v>
                </c:pt>
                <c:pt idx="142">
                  <c:v>43123</c:v>
                </c:pt>
                <c:pt idx="143">
                  <c:v>43124</c:v>
                </c:pt>
                <c:pt idx="144">
                  <c:v>43125</c:v>
                </c:pt>
                <c:pt idx="145">
                  <c:v>43126</c:v>
                </c:pt>
                <c:pt idx="146">
                  <c:v>43129</c:v>
                </c:pt>
                <c:pt idx="147">
                  <c:v>43130</c:v>
                </c:pt>
                <c:pt idx="148">
                  <c:v>43131</c:v>
                </c:pt>
                <c:pt idx="149">
                  <c:v>43132</c:v>
                </c:pt>
                <c:pt idx="150">
                  <c:v>43133</c:v>
                </c:pt>
                <c:pt idx="151">
                  <c:v>43136</c:v>
                </c:pt>
                <c:pt idx="152">
                  <c:v>43137</c:v>
                </c:pt>
                <c:pt idx="153">
                  <c:v>43138</c:v>
                </c:pt>
                <c:pt idx="154">
                  <c:v>43139</c:v>
                </c:pt>
                <c:pt idx="155">
                  <c:v>43140</c:v>
                </c:pt>
                <c:pt idx="156">
                  <c:v>43143</c:v>
                </c:pt>
                <c:pt idx="157">
                  <c:v>43144</c:v>
                </c:pt>
                <c:pt idx="158">
                  <c:v>43145</c:v>
                </c:pt>
                <c:pt idx="159">
                  <c:v>43153</c:v>
                </c:pt>
                <c:pt idx="160">
                  <c:v>43154</c:v>
                </c:pt>
                <c:pt idx="161">
                  <c:v>43157</c:v>
                </c:pt>
                <c:pt idx="162">
                  <c:v>43158</c:v>
                </c:pt>
                <c:pt idx="163">
                  <c:v>43159</c:v>
                </c:pt>
                <c:pt idx="164">
                  <c:v>43160</c:v>
                </c:pt>
                <c:pt idx="165">
                  <c:v>43161</c:v>
                </c:pt>
                <c:pt idx="166">
                  <c:v>43164</c:v>
                </c:pt>
                <c:pt idx="167">
                  <c:v>43165</c:v>
                </c:pt>
                <c:pt idx="168">
                  <c:v>43166</c:v>
                </c:pt>
                <c:pt idx="169">
                  <c:v>43167</c:v>
                </c:pt>
                <c:pt idx="170">
                  <c:v>43168</c:v>
                </c:pt>
                <c:pt idx="171">
                  <c:v>43171</c:v>
                </c:pt>
                <c:pt idx="172">
                  <c:v>43172</c:v>
                </c:pt>
                <c:pt idx="173">
                  <c:v>43173</c:v>
                </c:pt>
                <c:pt idx="174">
                  <c:v>43174</c:v>
                </c:pt>
                <c:pt idx="175">
                  <c:v>43175</c:v>
                </c:pt>
                <c:pt idx="176">
                  <c:v>43178</c:v>
                </c:pt>
                <c:pt idx="177">
                  <c:v>43179</c:v>
                </c:pt>
                <c:pt idx="178">
                  <c:v>43180</c:v>
                </c:pt>
                <c:pt idx="179">
                  <c:v>43181</c:v>
                </c:pt>
                <c:pt idx="180">
                  <c:v>43182</c:v>
                </c:pt>
                <c:pt idx="181">
                  <c:v>43185</c:v>
                </c:pt>
                <c:pt idx="182">
                  <c:v>43186</c:v>
                </c:pt>
                <c:pt idx="183">
                  <c:v>43187</c:v>
                </c:pt>
                <c:pt idx="184">
                  <c:v>43188</c:v>
                </c:pt>
                <c:pt idx="185">
                  <c:v>43189</c:v>
                </c:pt>
                <c:pt idx="186">
                  <c:v>43190</c:v>
                </c:pt>
                <c:pt idx="187">
                  <c:v>43192</c:v>
                </c:pt>
                <c:pt idx="188">
                  <c:v>43193</c:v>
                </c:pt>
                <c:pt idx="189">
                  <c:v>43194</c:v>
                </c:pt>
                <c:pt idx="190">
                  <c:v>43199</c:v>
                </c:pt>
                <c:pt idx="191">
                  <c:v>43200</c:v>
                </c:pt>
                <c:pt idx="192">
                  <c:v>43201</c:v>
                </c:pt>
                <c:pt idx="193">
                  <c:v>43202</c:v>
                </c:pt>
                <c:pt idx="194">
                  <c:v>43203</c:v>
                </c:pt>
                <c:pt idx="195">
                  <c:v>43206</c:v>
                </c:pt>
                <c:pt idx="196">
                  <c:v>43207</c:v>
                </c:pt>
                <c:pt idx="197">
                  <c:v>43208</c:v>
                </c:pt>
                <c:pt idx="198">
                  <c:v>43209</c:v>
                </c:pt>
                <c:pt idx="199">
                  <c:v>43210</c:v>
                </c:pt>
                <c:pt idx="200">
                  <c:v>43213</c:v>
                </c:pt>
                <c:pt idx="201">
                  <c:v>43214</c:v>
                </c:pt>
                <c:pt idx="202">
                  <c:v>43215</c:v>
                </c:pt>
                <c:pt idx="203">
                  <c:v>43216</c:v>
                </c:pt>
                <c:pt idx="204">
                  <c:v>43217</c:v>
                </c:pt>
                <c:pt idx="205">
                  <c:v>43220</c:v>
                </c:pt>
                <c:pt idx="206">
                  <c:v>43222</c:v>
                </c:pt>
                <c:pt idx="207">
                  <c:v>43223</c:v>
                </c:pt>
                <c:pt idx="208">
                  <c:v>43224</c:v>
                </c:pt>
                <c:pt idx="209">
                  <c:v>43227</c:v>
                </c:pt>
                <c:pt idx="210">
                  <c:v>43228</c:v>
                </c:pt>
                <c:pt idx="211">
                  <c:v>43229</c:v>
                </c:pt>
                <c:pt idx="212">
                  <c:v>43230</c:v>
                </c:pt>
                <c:pt idx="213">
                  <c:v>43231</c:v>
                </c:pt>
                <c:pt idx="214">
                  <c:v>43234</c:v>
                </c:pt>
                <c:pt idx="215">
                  <c:v>43235</c:v>
                </c:pt>
                <c:pt idx="216">
                  <c:v>43236</c:v>
                </c:pt>
                <c:pt idx="217">
                  <c:v>43237</c:v>
                </c:pt>
                <c:pt idx="218">
                  <c:v>43238</c:v>
                </c:pt>
                <c:pt idx="219">
                  <c:v>43241</c:v>
                </c:pt>
                <c:pt idx="220">
                  <c:v>43242</c:v>
                </c:pt>
                <c:pt idx="221">
                  <c:v>43243</c:v>
                </c:pt>
                <c:pt idx="222">
                  <c:v>43244</c:v>
                </c:pt>
                <c:pt idx="223">
                  <c:v>43245</c:v>
                </c:pt>
                <c:pt idx="224">
                  <c:v>43248</c:v>
                </c:pt>
                <c:pt idx="225">
                  <c:v>43249</c:v>
                </c:pt>
                <c:pt idx="226">
                  <c:v>43250</c:v>
                </c:pt>
                <c:pt idx="227">
                  <c:v>43251</c:v>
                </c:pt>
                <c:pt idx="228">
                  <c:v>43252</c:v>
                </c:pt>
                <c:pt idx="229">
                  <c:v>43255</c:v>
                </c:pt>
                <c:pt idx="230">
                  <c:v>43256</c:v>
                </c:pt>
                <c:pt idx="231">
                  <c:v>43257</c:v>
                </c:pt>
                <c:pt idx="232">
                  <c:v>43258</c:v>
                </c:pt>
                <c:pt idx="233">
                  <c:v>43259</c:v>
                </c:pt>
                <c:pt idx="234">
                  <c:v>43262</c:v>
                </c:pt>
                <c:pt idx="235">
                  <c:v>43263</c:v>
                </c:pt>
                <c:pt idx="236">
                  <c:v>43264</c:v>
                </c:pt>
                <c:pt idx="237">
                  <c:v>43265</c:v>
                </c:pt>
                <c:pt idx="238">
                  <c:v>43266</c:v>
                </c:pt>
                <c:pt idx="239">
                  <c:v>43270</c:v>
                </c:pt>
                <c:pt idx="240">
                  <c:v>43271</c:v>
                </c:pt>
                <c:pt idx="241">
                  <c:v>43272</c:v>
                </c:pt>
                <c:pt idx="242">
                  <c:v>43273</c:v>
                </c:pt>
                <c:pt idx="243">
                  <c:v>43279</c:v>
                </c:pt>
                <c:pt idx="244">
                  <c:v>43281</c:v>
                </c:pt>
                <c:pt idx="245">
                  <c:v>43283</c:v>
                </c:pt>
                <c:pt idx="246">
                  <c:v>43284</c:v>
                </c:pt>
                <c:pt idx="247">
                  <c:v>43285</c:v>
                </c:pt>
                <c:pt idx="248">
                  <c:v>43286</c:v>
                </c:pt>
                <c:pt idx="249">
                  <c:v>43287</c:v>
                </c:pt>
                <c:pt idx="250">
                  <c:v>43290</c:v>
                </c:pt>
                <c:pt idx="251">
                  <c:v>43291</c:v>
                </c:pt>
                <c:pt idx="252">
                  <c:v>43292</c:v>
                </c:pt>
                <c:pt idx="253">
                  <c:v>43293</c:v>
                </c:pt>
                <c:pt idx="254">
                  <c:v>43294</c:v>
                </c:pt>
                <c:pt idx="255">
                  <c:v>43298</c:v>
                </c:pt>
                <c:pt idx="256">
                  <c:v>43299</c:v>
                </c:pt>
                <c:pt idx="257">
                  <c:v>43300</c:v>
                </c:pt>
                <c:pt idx="258">
                  <c:v>43301</c:v>
                </c:pt>
                <c:pt idx="259">
                  <c:v>43304</c:v>
                </c:pt>
                <c:pt idx="260">
                  <c:v>43305</c:v>
                </c:pt>
                <c:pt idx="261">
                  <c:v>43306</c:v>
                </c:pt>
                <c:pt idx="262">
                  <c:v>43307</c:v>
                </c:pt>
                <c:pt idx="263">
                  <c:v>43308</c:v>
                </c:pt>
                <c:pt idx="264">
                  <c:v>43311</c:v>
                </c:pt>
                <c:pt idx="265">
                  <c:v>43312</c:v>
                </c:pt>
                <c:pt idx="266">
                  <c:v>43313</c:v>
                </c:pt>
                <c:pt idx="267">
                  <c:v>43314</c:v>
                </c:pt>
                <c:pt idx="268">
                  <c:v>43315</c:v>
                </c:pt>
                <c:pt idx="269">
                  <c:v>43318</c:v>
                </c:pt>
                <c:pt idx="270">
                  <c:v>43319</c:v>
                </c:pt>
                <c:pt idx="271">
                  <c:v>43320</c:v>
                </c:pt>
                <c:pt idx="272">
                  <c:v>43321</c:v>
                </c:pt>
                <c:pt idx="273">
                  <c:v>43322</c:v>
                </c:pt>
                <c:pt idx="274">
                  <c:v>43325</c:v>
                </c:pt>
                <c:pt idx="275">
                  <c:v>43326</c:v>
                </c:pt>
                <c:pt idx="276">
                  <c:v>43327</c:v>
                </c:pt>
                <c:pt idx="277">
                  <c:v>43328</c:v>
                </c:pt>
                <c:pt idx="278">
                  <c:v>43329</c:v>
                </c:pt>
                <c:pt idx="279">
                  <c:v>43332</c:v>
                </c:pt>
                <c:pt idx="280">
                  <c:v>43333</c:v>
                </c:pt>
                <c:pt idx="281">
                  <c:v>43334</c:v>
                </c:pt>
                <c:pt idx="282">
                  <c:v>43335</c:v>
                </c:pt>
                <c:pt idx="283">
                  <c:v>43336</c:v>
                </c:pt>
                <c:pt idx="284">
                  <c:v>43339</c:v>
                </c:pt>
                <c:pt idx="285">
                  <c:v>43340</c:v>
                </c:pt>
                <c:pt idx="286">
                  <c:v>43341</c:v>
                </c:pt>
                <c:pt idx="287">
                  <c:v>43342</c:v>
                </c:pt>
                <c:pt idx="288">
                  <c:v>43343</c:v>
                </c:pt>
                <c:pt idx="289">
                  <c:v>43346</c:v>
                </c:pt>
                <c:pt idx="290">
                  <c:v>43347</c:v>
                </c:pt>
                <c:pt idx="291">
                  <c:v>43348</c:v>
                </c:pt>
                <c:pt idx="292">
                  <c:v>43349</c:v>
                </c:pt>
                <c:pt idx="293">
                  <c:v>43350</c:v>
                </c:pt>
                <c:pt idx="294">
                  <c:v>43353</c:v>
                </c:pt>
                <c:pt idx="295">
                  <c:v>43354</c:v>
                </c:pt>
                <c:pt idx="296">
                  <c:v>43355</c:v>
                </c:pt>
                <c:pt idx="297">
                  <c:v>43356</c:v>
                </c:pt>
                <c:pt idx="298">
                  <c:v>43357</c:v>
                </c:pt>
                <c:pt idx="299">
                  <c:v>43360</c:v>
                </c:pt>
                <c:pt idx="300">
                  <c:v>43361</c:v>
                </c:pt>
                <c:pt idx="301">
                  <c:v>43362</c:v>
                </c:pt>
                <c:pt idx="302">
                  <c:v>43363</c:v>
                </c:pt>
                <c:pt idx="303">
                  <c:v>43364</c:v>
                </c:pt>
                <c:pt idx="304">
                  <c:v>43368</c:v>
                </c:pt>
                <c:pt idx="305">
                  <c:v>43369</c:v>
                </c:pt>
                <c:pt idx="306">
                  <c:v>43370</c:v>
                </c:pt>
                <c:pt idx="307">
                  <c:v>43371</c:v>
                </c:pt>
                <c:pt idx="308">
                  <c:v>43373</c:v>
                </c:pt>
                <c:pt idx="309">
                  <c:v>43381</c:v>
                </c:pt>
                <c:pt idx="310">
                  <c:v>43382</c:v>
                </c:pt>
                <c:pt idx="311">
                  <c:v>43383</c:v>
                </c:pt>
                <c:pt idx="312">
                  <c:v>43384</c:v>
                </c:pt>
                <c:pt idx="313">
                  <c:v>43385</c:v>
                </c:pt>
                <c:pt idx="314">
                  <c:v>43388</c:v>
                </c:pt>
                <c:pt idx="315">
                  <c:v>43389</c:v>
                </c:pt>
                <c:pt idx="316">
                  <c:v>43390</c:v>
                </c:pt>
                <c:pt idx="317">
                  <c:v>43391</c:v>
                </c:pt>
                <c:pt idx="318">
                  <c:v>43392</c:v>
                </c:pt>
                <c:pt idx="319">
                  <c:v>43395</c:v>
                </c:pt>
                <c:pt idx="320">
                  <c:v>43396</c:v>
                </c:pt>
                <c:pt idx="321">
                  <c:v>43397</c:v>
                </c:pt>
                <c:pt idx="322">
                  <c:v>43398</c:v>
                </c:pt>
                <c:pt idx="323">
                  <c:v>43399</c:v>
                </c:pt>
                <c:pt idx="324">
                  <c:v>43402</c:v>
                </c:pt>
                <c:pt idx="325">
                  <c:v>43403</c:v>
                </c:pt>
                <c:pt idx="326">
                  <c:v>43404</c:v>
                </c:pt>
                <c:pt idx="327">
                  <c:v>43405</c:v>
                </c:pt>
                <c:pt idx="328">
                  <c:v>43406</c:v>
                </c:pt>
                <c:pt idx="329">
                  <c:v>43409</c:v>
                </c:pt>
                <c:pt idx="330">
                  <c:v>43410</c:v>
                </c:pt>
                <c:pt idx="331">
                  <c:v>43411</c:v>
                </c:pt>
                <c:pt idx="332">
                  <c:v>43412</c:v>
                </c:pt>
                <c:pt idx="333">
                  <c:v>43413</c:v>
                </c:pt>
                <c:pt idx="334">
                  <c:v>43416</c:v>
                </c:pt>
                <c:pt idx="335">
                  <c:v>43417</c:v>
                </c:pt>
                <c:pt idx="336">
                  <c:v>43418</c:v>
                </c:pt>
                <c:pt idx="337">
                  <c:v>43419</c:v>
                </c:pt>
                <c:pt idx="338">
                  <c:v>43420</c:v>
                </c:pt>
                <c:pt idx="339">
                  <c:v>43423</c:v>
                </c:pt>
                <c:pt idx="340">
                  <c:v>43424</c:v>
                </c:pt>
                <c:pt idx="341">
                  <c:v>43425</c:v>
                </c:pt>
                <c:pt idx="342">
                  <c:v>43426</c:v>
                </c:pt>
                <c:pt idx="343">
                  <c:v>43427</c:v>
                </c:pt>
                <c:pt idx="344">
                  <c:v>43430</c:v>
                </c:pt>
                <c:pt idx="345">
                  <c:v>43431</c:v>
                </c:pt>
                <c:pt idx="346">
                  <c:v>43432</c:v>
                </c:pt>
                <c:pt idx="347">
                  <c:v>43433</c:v>
                </c:pt>
                <c:pt idx="348">
                  <c:v>43434</c:v>
                </c:pt>
                <c:pt idx="349">
                  <c:v>43437</c:v>
                </c:pt>
                <c:pt idx="350">
                  <c:v>43438</c:v>
                </c:pt>
                <c:pt idx="351">
                  <c:v>43439</c:v>
                </c:pt>
                <c:pt idx="352">
                  <c:v>43440</c:v>
                </c:pt>
                <c:pt idx="353">
                  <c:v>43441</c:v>
                </c:pt>
                <c:pt idx="354">
                  <c:v>43444</c:v>
                </c:pt>
                <c:pt idx="355">
                  <c:v>43445</c:v>
                </c:pt>
                <c:pt idx="356">
                  <c:v>43446</c:v>
                </c:pt>
                <c:pt idx="357">
                  <c:v>43447</c:v>
                </c:pt>
                <c:pt idx="358">
                  <c:v>43448</c:v>
                </c:pt>
                <c:pt idx="359">
                  <c:v>43451</c:v>
                </c:pt>
                <c:pt idx="360">
                  <c:v>43452</c:v>
                </c:pt>
                <c:pt idx="361">
                  <c:v>43453</c:v>
                </c:pt>
                <c:pt idx="362">
                  <c:v>43454</c:v>
                </c:pt>
                <c:pt idx="363">
                  <c:v>43455</c:v>
                </c:pt>
                <c:pt idx="364">
                  <c:v>43458</c:v>
                </c:pt>
                <c:pt idx="365">
                  <c:v>43459</c:v>
                </c:pt>
                <c:pt idx="366">
                  <c:v>43460</c:v>
                </c:pt>
                <c:pt idx="367">
                  <c:v>43461</c:v>
                </c:pt>
                <c:pt idx="368">
                  <c:v>43462</c:v>
                </c:pt>
                <c:pt idx="369">
                  <c:v>43465</c:v>
                </c:pt>
                <c:pt idx="370">
                  <c:v>43467</c:v>
                </c:pt>
                <c:pt idx="371">
                  <c:v>43468</c:v>
                </c:pt>
                <c:pt idx="372">
                  <c:v>43469</c:v>
                </c:pt>
                <c:pt idx="373">
                  <c:v>43472</c:v>
                </c:pt>
                <c:pt idx="374">
                  <c:v>43473</c:v>
                </c:pt>
                <c:pt idx="375">
                  <c:v>43474</c:v>
                </c:pt>
                <c:pt idx="376">
                  <c:v>43475</c:v>
                </c:pt>
                <c:pt idx="377">
                  <c:v>43476</c:v>
                </c:pt>
                <c:pt idx="378">
                  <c:v>43479</c:v>
                </c:pt>
                <c:pt idx="379">
                  <c:v>43480</c:v>
                </c:pt>
                <c:pt idx="380">
                  <c:v>43481</c:v>
                </c:pt>
                <c:pt idx="381">
                  <c:v>43482</c:v>
                </c:pt>
                <c:pt idx="382">
                  <c:v>43483</c:v>
                </c:pt>
                <c:pt idx="383">
                  <c:v>43486</c:v>
                </c:pt>
                <c:pt idx="384">
                  <c:v>43487</c:v>
                </c:pt>
                <c:pt idx="385">
                  <c:v>43488</c:v>
                </c:pt>
                <c:pt idx="386">
                  <c:v>43489</c:v>
                </c:pt>
                <c:pt idx="387">
                  <c:v>43490</c:v>
                </c:pt>
                <c:pt idx="388">
                  <c:v>43493</c:v>
                </c:pt>
                <c:pt idx="389">
                  <c:v>43494</c:v>
                </c:pt>
                <c:pt idx="390">
                  <c:v>43495</c:v>
                </c:pt>
                <c:pt idx="391">
                  <c:v>43496</c:v>
                </c:pt>
                <c:pt idx="392">
                  <c:v>43497</c:v>
                </c:pt>
                <c:pt idx="393">
                  <c:v>43507</c:v>
                </c:pt>
                <c:pt idx="394">
                  <c:v>43508</c:v>
                </c:pt>
                <c:pt idx="395">
                  <c:v>43509</c:v>
                </c:pt>
                <c:pt idx="396">
                  <c:v>43510</c:v>
                </c:pt>
                <c:pt idx="397">
                  <c:v>43511</c:v>
                </c:pt>
                <c:pt idx="398">
                  <c:v>43514</c:v>
                </c:pt>
                <c:pt idx="399">
                  <c:v>43515</c:v>
                </c:pt>
                <c:pt idx="400">
                  <c:v>43516</c:v>
                </c:pt>
                <c:pt idx="401">
                  <c:v>43517</c:v>
                </c:pt>
                <c:pt idx="402">
                  <c:v>43518</c:v>
                </c:pt>
                <c:pt idx="403">
                  <c:v>43521</c:v>
                </c:pt>
                <c:pt idx="404">
                  <c:v>43522</c:v>
                </c:pt>
                <c:pt idx="405">
                  <c:v>43523</c:v>
                </c:pt>
                <c:pt idx="406">
                  <c:v>43524</c:v>
                </c:pt>
                <c:pt idx="407">
                  <c:v>43525</c:v>
                </c:pt>
                <c:pt idx="408">
                  <c:v>43528</c:v>
                </c:pt>
                <c:pt idx="409">
                  <c:v>43529</c:v>
                </c:pt>
                <c:pt idx="410">
                  <c:v>43530</c:v>
                </c:pt>
                <c:pt idx="411">
                  <c:v>43531</c:v>
                </c:pt>
                <c:pt idx="412">
                  <c:v>43532</c:v>
                </c:pt>
                <c:pt idx="413">
                  <c:v>43535</c:v>
                </c:pt>
                <c:pt idx="414">
                  <c:v>43536</c:v>
                </c:pt>
                <c:pt idx="415">
                  <c:v>43537</c:v>
                </c:pt>
                <c:pt idx="416">
                  <c:v>43538</c:v>
                </c:pt>
                <c:pt idx="417">
                  <c:v>43539</c:v>
                </c:pt>
                <c:pt idx="418">
                  <c:v>43542</c:v>
                </c:pt>
                <c:pt idx="419">
                  <c:v>43543</c:v>
                </c:pt>
                <c:pt idx="420">
                  <c:v>43544</c:v>
                </c:pt>
                <c:pt idx="421">
                  <c:v>43545</c:v>
                </c:pt>
                <c:pt idx="422">
                  <c:v>43546</c:v>
                </c:pt>
                <c:pt idx="423">
                  <c:v>43549</c:v>
                </c:pt>
                <c:pt idx="424">
                  <c:v>43550</c:v>
                </c:pt>
                <c:pt idx="425">
                  <c:v>43551</c:v>
                </c:pt>
                <c:pt idx="426">
                  <c:v>43552</c:v>
                </c:pt>
                <c:pt idx="427">
                  <c:v>43553</c:v>
                </c:pt>
                <c:pt idx="428">
                  <c:v>43555</c:v>
                </c:pt>
                <c:pt idx="429">
                  <c:v>43556</c:v>
                </c:pt>
                <c:pt idx="430">
                  <c:v>43557</c:v>
                </c:pt>
                <c:pt idx="431">
                  <c:v>43558</c:v>
                </c:pt>
                <c:pt idx="432">
                  <c:v>43559</c:v>
                </c:pt>
                <c:pt idx="433">
                  <c:v>43563</c:v>
                </c:pt>
                <c:pt idx="434">
                  <c:v>43564</c:v>
                </c:pt>
                <c:pt idx="435">
                  <c:v>43565</c:v>
                </c:pt>
                <c:pt idx="436">
                  <c:v>43566</c:v>
                </c:pt>
                <c:pt idx="437">
                  <c:v>43567</c:v>
                </c:pt>
                <c:pt idx="438">
                  <c:v>43570</c:v>
                </c:pt>
                <c:pt idx="439">
                  <c:v>43571</c:v>
                </c:pt>
                <c:pt idx="440">
                  <c:v>43572</c:v>
                </c:pt>
                <c:pt idx="441">
                  <c:v>43573</c:v>
                </c:pt>
                <c:pt idx="442">
                  <c:v>43574</c:v>
                </c:pt>
                <c:pt idx="443">
                  <c:v>43577</c:v>
                </c:pt>
                <c:pt idx="444">
                  <c:v>43578</c:v>
                </c:pt>
                <c:pt idx="445">
                  <c:v>43579</c:v>
                </c:pt>
                <c:pt idx="446">
                  <c:v>43580</c:v>
                </c:pt>
                <c:pt idx="447">
                  <c:v>43581</c:v>
                </c:pt>
                <c:pt idx="448">
                  <c:v>43584</c:v>
                </c:pt>
                <c:pt idx="449">
                  <c:v>43585</c:v>
                </c:pt>
                <c:pt idx="450">
                  <c:v>43591</c:v>
                </c:pt>
                <c:pt idx="451">
                  <c:v>43592</c:v>
                </c:pt>
                <c:pt idx="452">
                  <c:v>43593</c:v>
                </c:pt>
                <c:pt idx="453">
                  <c:v>43594</c:v>
                </c:pt>
                <c:pt idx="454">
                  <c:v>43595</c:v>
                </c:pt>
                <c:pt idx="455">
                  <c:v>43598</c:v>
                </c:pt>
                <c:pt idx="456">
                  <c:v>43599</c:v>
                </c:pt>
                <c:pt idx="457">
                  <c:v>43600</c:v>
                </c:pt>
                <c:pt idx="458">
                  <c:v>43601</c:v>
                </c:pt>
                <c:pt idx="459">
                  <c:v>43602</c:v>
                </c:pt>
                <c:pt idx="460">
                  <c:v>43605</c:v>
                </c:pt>
                <c:pt idx="461">
                  <c:v>43606</c:v>
                </c:pt>
                <c:pt idx="462">
                  <c:v>43607</c:v>
                </c:pt>
                <c:pt idx="463">
                  <c:v>43608</c:v>
                </c:pt>
                <c:pt idx="464">
                  <c:v>43609</c:v>
                </c:pt>
                <c:pt idx="465">
                  <c:v>43612</c:v>
                </c:pt>
                <c:pt idx="466">
                  <c:v>43613</c:v>
                </c:pt>
                <c:pt idx="467">
                  <c:v>43614</c:v>
                </c:pt>
                <c:pt idx="468">
                  <c:v>43615</c:v>
                </c:pt>
                <c:pt idx="469">
                  <c:v>43616</c:v>
                </c:pt>
                <c:pt idx="470">
                  <c:v>43619</c:v>
                </c:pt>
                <c:pt idx="471">
                  <c:v>43620</c:v>
                </c:pt>
                <c:pt idx="472">
                  <c:v>43621</c:v>
                </c:pt>
                <c:pt idx="473">
                  <c:v>43622</c:v>
                </c:pt>
                <c:pt idx="474">
                  <c:v>43626</c:v>
                </c:pt>
                <c:pt idx="475">
                  <c:v>43627</c:v>
                </c:pt>
                <c:pt idx="476">
                  <c:v>43628</c:v>
                </c:pt>
                <c:pt idx="477">
                  <c:v>43629</c:v>
                </c:pt>
                <c:pt idx="478">
                  <c:v>43630</c:v>
                </c:pt>
                <c:pt idx="479">
                  <c:v>43633</c:v>
                </c:pt>
                <c:pt idx="480">
                  <c:v>43634</c:v>
                </c:pt>
                <c:pt idx="481">
                  <c:v>43635</c:v>
                </c:pt>
                <c:pt idx="482">
                  <c:v>43636</c:v>
                </c:pt>
                <c:pt idx="483">
                  <c:v>43637</c:v>
                </c:pt>
                <c:pt idx="484">
                  <c:v>43640</c:v>
                </c:pt>
                <c:pt idx="485">
                  <c:v>43641</c:v>
                </c:pt>
                <c:pt idx="486">
                  <c:v>43642</c:v>
                </c:pt>
                <c:pt idx="487">
                  <c:v>43643</c:v>
                </c:pt>
                <c:pt idx="488">
                  <c:v>43644</c:v>
                </c:pt>
                <c:pt idx="489">
                  <c:v>43646</c:v>
                </c:pt>
                <c:pt idx="490">
                  <c:v>43647</c:v>
                </c:pt>
                <c:pt idx="491">
                  <c:v>43648</c:v>
                </c:pt>
                <c:pt idx="492">
                  <c:v>43649</c:v>
                </c:pt>
                <c:pt idx="493">
                  <c:v>43650</c:v>
                </c:pt>
                <c:pt idx="494">
                  <c:v>43651</c:v>
                </c:pt>
                <c:pt idx="495">
                  <c:v>43654</c:v>
                </c:pt>
                <c:pt idx="496">
                  <c:v>43655</c:v>
                </c:pt>
                <c:pt idx="497">
                  <c:v>43656</c:v>
                </c:pt>
                <c:pt idx="498">
                  <c:v>43657</c:v>
                </c:pt>
                <c:pt idx="499">
                  <c:v>43658</c:v>
                </c:pt>
                <c:pt idx="500">
                  <c:v>43661</c:v>
                </c:pt>
                <c:pt idx="501">
                  <c:v>43662</c:v>
                </c:pt>
                <c:pt idx="502">
                  <c:v>43663</c:v>
                </c:pt>
                <c:pt idx="503">
                  <c:v>43664</c:v>
                </c:pt>
                <c:pt idx="504">
                  <c:v>43665</c:v>
                </c:pt>
                <c:pt idx="505">
                  <c:v>43668</c:v>
                </c:pt>
                <c:pt idx="506">
                  <c:v>43669</c:v>
                </c:pt>
                <c:pt idx="507">
                  <c:v>43670</c:v>
                </c:pt>
                <c:pt idx="508">
                  <c:v>43671</c:v>
                </c:pt>
                <c:pt idx="509">
                  <c:v>43672</c:v>
                </c:pt>
                <c:pt idx="510">
                  <c:v>43675</c:v>
                </c:pt>
                <c:pt idx="511">
                  <c:v>43676</c:v>
                </c:pt>
                <c:pt idx="512">
                  <c:v>43677</c:v>
                </c:pt>
                <c:pt idx="513">
                  <c:v>43678</c:v>
                </c:pt>
                <c:pt idx="514">
                  <c:v>43679</c:v>
                </c:pt>
                <c:pt idx="515">
                  <c:v>43682</c:v>
                </c:pt>
                <c:pt idx="516">
                  <c:v>43683</c:v>
                </c:pt>
                <c:pt idx="517">
                  <c:v>43684</c:v>
                </c:pt>
                <c:pt idx="518">
                  <c:v>43685</c:v>
                </c:pt>
                <c:pt idx="519">
                  <c:v>43686</c:v>
                </c:pt>
                <c:pt idx="520">
                  <c:v>43689</c:v>
                </c:pt>
                <c:pt idx="521">
                  <c:v>43690</c:v>
                </c:pt>
                <c:pt idx="522">
                  <c:v>43691</c:v>
                </c:pt>
                <c:pt idx="523">
                  <c:v>43692</c:v>
                </c:pt>
                <c:pt idx="524">
                  <c:v>43693</c:v>
                </c:pt>
                <c:pt idx="525">
                  <c:v>43696</c:v>
                </c:pt>
                <c:pt idx="526">
                  <c:v>43697</c:v>
                </c:pt>
                <c:pt idx="527">
                  <c:v>43698</c:v>
                </c:pt>
                <c:pt idx="528">
                  <c:v>43699</c:v>
                </c:pt>
                <c:pt idx="529">
                  <c:v>43700</c:v>
                </c:pt>
                <c:pt idx="530">
                  <c:v>43703</c:v>
                </c:pt>
                <c:pt idx="531">
                  <c:v>43704</c:v>
                </c:pt>
                <c:pt idx="532">
                  <c:v>43705</c:v>
                </c:pt>
                <c:pt idx="533">
                  <c:v>43706</c:v>
                </c:pt>
                <c:pt idx="534">
                  <c:v>43707</c:v>
                </c:pt>
                <c:pt idx="535">
                  <c:v>43708</c:v>
                </c:pt>
                <c:pt idx="536">
                  <c:v>43710</c:v>
                </c:pt>
                <c:pt idx="537">
                  <c:v>43711</c:v>
                </c:pt>
                <c:pt idx="538">
                  <c:v>43712</c:v>
                </c:pt>
                <c:pt idx="539">
                  <c:v>43713</c:v>
                </c:pt>
                <c:pt idx="540">
                  <c:v>43714</c:v>
                </c:pt>
                <c:pt idx="541">
                  <c:v>43717</c:v>
                </c:pt>
                <c:pt idx="542">
                  <c:v>43718</c:v>
                </c:pt>
                <c:pt idx="543">
                  <c:v>43719</c:v>
                </c:pt>
                <c:pt idx="544">
                  <c:v>43720</c:v>
                </c:pt>
                <c:pt idx="545">
                  <c:v>43724</c:v>
                </c:pt>
                <c:pt idx="546">
                  <c:v>43725</c:v>
                </c:pt>
                <c:pt idx="547">
                  <c:v>43726</c:v>
                </c:pt>
                <c:pt idx="548">
                  <c:v>43727</c:v>
                </c:pt>
                <c:pt idx="549">
                  <c:v>43728</c:v>
                </c:pt>
                <c:pt idx="550">
                  <c:v>43731</c:v>
                </c:pt>
                <c:pt idx="551">
                  <c:v>43732</c:v>
                </c:pt>
                <c:pt idx="552">
                  <c:v>43733</c:v>
                </c:pt>
                <c:pt idx="553">
                  <c:v>43734</c:v>
                </c:pt>
                <c:pt idx="554">
                  <c:v>43735</c:v>
                </c:pt>
              </c:numCache>
            </c:numRef>
          </c:cat>
          <c:val>
            <c:numRef>
              <c:f>经典量化!$B$3:$B$563</c:f>
              <c:numCache>
                <c:formatCode>0.0000_ </c:formatCode>
                <c:ptCount val="561"/>
                <c:pt idx="0">
                  <c:v>1</c:v>
                </c:pt>
                <c:pt idx="1">
                  <c:v>1.0000547820000001</c:v>
                </c:pt>
                <c:pt idx="2">
                  <c:v>1.0001095630000001</c:v>
                </c:pt>
                <c:pt idx="3">
                  <c:v>1.000273899</c:v>
                </c:pt>
                <c:pt idx="4">
                  <c:v>0.999328408</c:v>
                </c:pt>
                <c:pt idx="5">
                  <c:v>0.99938318999999998</c:v>
                </c:pt>
                <c:pt idx="6">
                  <c:v>0.99943797300000004</c:v>
                </c:pt>
                <c:pt idx="7">
                  <c:v>0.99949275500000001</c:v>
                </c:pt>
                <c:pt idx="8">
                  <c:v>0.99965709599999997</c:v>
                </c:pt>
                <c:pt idx="9">
                  <c:v>0.99971188</c:v>
                </c:pt>
                <c:pt idx="10">
                  <c:v>0.999766665</c:v>
                </c:pt>
                <c:pt idx="11">
                  <c:v>0.99982144900000003</c:v>
                </c:pt>
                <c:pt idx="12">
                  <c:v>0.99982144900000003</c:v>
                </c:pt>
                <c:pt idx="13">
                  <c:v>0.99998578599999999</c:v>
                </c:pt>
                <c:pt idx="14">
                  <c:v>1.000040568</c:v>
                </c:pt>
                <c:pt idx="15">
                  <c:v>1.0000953509999999</c:v>
                </c:pt>
                <c:pt idx="16">
                  <c:v>1.000150133</c:v>
                </c:pt>
                <c:pt idx="17">
                  <c:v>1.0002049159999999</c:v>
                </c:pt>
                <c:pt idx="18">
                  <c:v>0.99936805200000001</c:v>
                </c:pt>
                <c:pt idx="19">
                  <c:v>0.99942283700000001</c:v>
                </c:pt>
                <c:pt idx="20">
                  <c:v>0.99947762100000004</c:v>
                </c:pt>
                <c:pt idx="21">
                  <c:v>0.99953240600000004</c:v>
                </c:pt>
                <c:pt idx="22">
                  <c:v>0.99580042999999996</c:v>
                </c:pt>
                <c:pt idx="23">
                  <c:v>0.99886042100000005</c:v>
                </c:pt>
                <c:pt idx="24">
                  <c:v>0.99691142499999996</c:v>
                </c:pt>
                <c:pt idx="25">
                  <c:v>1.002977574</c:v>
                </c:pt>
                <c:pt idx="26">
                  <c:v>1.0081523610000001</c:v>
                </c:pt>
                <c:pt idx="27">
                  <c:v>1.007205471</c:v>
                </c:pt>
                <c:pt idx="28">
                  <c:v>1.013273823</c:v>
                </c:pt>
                <c:pt idx="29">
                  <c:v>1.012327081</c:v>
                </c:pt>
                <c:pt idx="30">
                  <c:v>1.0123825360000001</c:v>
                </c:pt>
                <c:pt idx="31">
                  <c:v>1.009541899</c:v>
                </c:pt>
                <c:pt idx="32">
                  <c:v>0.99255430600000005</c:v>
                </c:pt>
                <c:pt idx="33">
                  <c:v>0.98559062600000003</c:v>
                </c:pt>
                <c:pt idx="34">
                  <c:v>0.98764992399999996</c:v>
                </c:pt>
                <c:pt idx="35">
                  <c:v>0.98469597900000005</c:v>
                </c:pt>
                <c:pt idx="36">
                  <c:v>0.98686326300000005</c:v>
                </c:pt>
                <c:pt idx="37">
                  <c:v>0.98591440600000002</c:v>
                </c:pt>
                <c:pt idx="38">
                  <c:v>0.98596843300000003</c:v>
                </c:pt>
                <c:pt idx="39">
                  <c:v>0.98702545799999997</c:v>
                </c:pt>
                <c:pt idx="40">
                  <c:v>0.98908570100000004</c:v>
                </c:pt>
                <c:pt idx="41">
                  <c:v>0.99426393999999996</c:v>
                </c:pt>
                <c:pt idx="42">
                  <c:v>0.99331510700000003</c:v>
                </c:pt>
                <c:pt idx="43">
                  <c:v>0.99537622599999998</c:v>
                </c:pt>
                <c:pt idx="44">
                  <c:v>0.99844100300000005</c:v>
                </c:pt>
                <c:pt idx="45">
                  <c:v>1.001506081</c:v>
                </c:pt>
                <c:pt idx="46">
                  <c:v>0.99966368100000003</c:v>
                </c:pt>
                <c:pt idx="47">
                  <c:v>1.002729478</c:v>
                </c:pt>
                <c:pt idx="48">
                  <c:v>1.0098105310000001</c:v>
                </c:pt>
                <c:pt idx="49">
                  <c:v>1.0058507350000001</c:v>
                </c:pt>
                <c:pt idx="50">
                  <c:v>1.011928908</c:v>
                </c:pt>
                <c:pt idx="51">
                  <c:v>1.01309921</c:v>
                </c:pt>
                <c:pt idx="52">
                  <c:v>1.008134393</c:v>
                </c:pt>
                <c:pt idx="53">
                  <c:v>1.0162225869999999</c:v>
                </c:pt>
                <c:pt idx="54">
                  <c:v>1.043390955</c:v>
                </c:pt>
                <c:pt idx="55">
                  <c:v>1.046460824</c:v>
                </c:pt>
                <c:pt idx="56">
                  <c:v>1.049645758</c:v>
                </c:pt>
                <c:pt idx="57">
                  <c:v>1.056734405</c:v>
                </c:pt>
                <c:pt idx="58">
                  <c:v>1.0608103019999999</c:v>
                </c:pt>
                <c:pt idx="59">
                  <c:v>1.0588592910000001</c:v>
                </c:pt>
                <c:pt idx="60">
                  <c:v>1.067958814</c:v>
                </c:pt>
                <c:pt idx="61">
                  <c:v>1.0731577459999999</c:v>
                </c:pt>
                <c:pt idx="62">
                  <c:v>1.0902986720000001</c:v>
                </c:pt>
                <c:pt idx="63">
                  <c:v>1.0863388599999999</c:v>
                </c:pt>
                <c:pt idx="64">
                  <c:v>1.089413191</c:v>
                </c:pt>
                <c:pt idx="65">
                  <c:v>1.1085677780000001</c:v>
                </c:pt>
                <c:pt idx="66">
                  <c:v>1.116790416</c:v>
                </c:pt>
                <c:pt idx="67">
                  <c:v>1.1168516260000001</c:v>
                </c:pt>
                <c:pt idx="68">
                  <c:v>1.1189233700000001</c:v>
                </c:pt>
                <c:pt idx="69">
                  <c:v>1.1189846670000001</c:v>
                </c:pt>
                <c:pt idx="70">
                  <c:v>1.1170352269999999</c:v>
                </c:pt>
                <c:pt idx="71">
                  <c:v>1.117096445</c:v>
                </c:pt>
                <c:pt idx="72">
                  <c:v>1.125691172</c:v>
                </c:pt>
                <c:pt idx="73">
                  <c:v>1.1247468650000001</c:v>
                </c:pt>
                <c:pt idx="74">
                  <c:v>1.125814514</c:v>
                </c:pt>
                <c:pt idx="75">
                  <c:v>1.1309066780000001</c:v>
                </c:pt>
                <c:pt idx="76">
                  <c:v>1.145054657</c:v>
                </c:pt>
                <c:pt idx="77">
                  <c:v>1.1422243110000001</c:v>
                </c:pt>
                <c:pt idx="78">
                  <c:v>1.152412999</c:v>
                </c:pt>
                <c:pt idx="79">
                  <c:v>1.15551413</c:v>
                </c:pt>
                <c:pt idx="80">
                  <c:v>1.1525392919999999</c:v>
                </c:pt>
                <c:pt idx="81">
                  <c:v>1.152602457</c:v>
                </c:pt>
                <c:pt idx="82">
                  <c:v>1.1558304319999999</c:v>
                </c:pt>
                <c:pt idx="83">
                  <c:v>1.1569067399999999</c:v>
                </c:pt>
                <c:pt idx="84">
                  <c:v>1.1721659310000001</c:v>
                </c:pt>
                <c:pt idx="85">
                  <c:v>1.1732432639999999</c:v>
                </c:pt>
                <c:pt idx="86">
                  <c:v>1.167228589</c:v>
                </c:pt>
                <c:pt idx="87">
                  <c:v>1.1714733289999999</c:v>
                </c:pt>
                <c:pt idx="88">
                  <c:v>1.176604429</c:v>
                </c:pt>
                <c:pt idx="89">
                  <c:v>1.1736285580000001</c:v>
                </c:pt>
                <c:pt idx="90">
                  <c:v>1.1686254119999999</c:v>
                </c:pt>
                <c:pt idx="91">
                  <c:v>1.1636216740000001</c:v>
                </c:pt>
                <c:pt idx="92">
                  <c:v>1.1759763080000001</c:v>
                </c:pt>
                <c:pt idx="93">
                  <c:v>1.172999417</c:v>
                </c:pt>
                <c:pt idx="94">
                  <c:v>1.1710360120000001</c:v>
                </c:pt>
                <c:pt idx="95">
                  <c:v>1.174141847</c:v>
                </c:pt>
                <c:pt idx="96">
                  <c:v>1.17420619</c:v>
                </c:pt>
                <c:pt idx="97">
                  <c:v>1.1784552180000001</c:v>
                </c:pt>
                <c:pt idx="98">
                  <c:v>1.177505633</c:v>
                </c:pt>
                <c:pt idx="99">
                  <c:v>1.178381541</c:v>
                </c:pt>
                <c:pt idx="100">
                  <c:v>1.178446128</c:v>
                </c:pt>
                <c:pt idx="101">
                  <c:v>1.1764700830000001</c:v>
                </c:pt>
                <c:pt idx="102">
                  <c:v>1.1878873270000001</c:v>
                </c:pt>
                <c:pt idx="103">
                  <c:v>1.1797882310000001</c:v>
                </c:pt>
                <c:pt idx="104">
                  <c:v>1.173729421</c:v>
                </c:pt>
                <c:pt idx="105">
                  <c:v>1.1666492930000001</c:v>
                </c:pt>
                <c:pt idx="106">
                  <c:v>1.1718166860000001</c:v>
                </c:pt>
                <c:pt idx="107">
                  <c:v>1.164864109</c:v>
                </c:pt>
                <c:pt idx="108">
                  <c:v>1.1690115809999999</c:v>
                </c:pt>
                <c:pt idx="109">
                  <c:v>1.1690756449999999</c:v>
                </c:pt>
                <c:pt idx="110">
                  <c:v>1.16811869</c:v>
                </c:pt>
                <c:pt idx="111">
                  <c:v>1.160014031</c:v>
                </c:pt>
                <c:pt idx="112">
                  <c:v>1.1612258799999999</c:v>
                </c:pt>
                <c:pt idx="113">
                  <c:v>1.1653747169999999</c:v>
                </c:pt>
                <c:pt idx="114">
                  <c:v>1.1593104009999999</c:v>
                </c:pt>
                <c:pt idx="115">
                  <c:v>1.1532454299999999</c:v>
                </c:pt>
                <c:pt idx="116">
                  <c:v>1.151265695</c:v>
                </c:pt>
                <c:pt idx="117">
                  <c:v>1.16984252</c:v>
                </c:pt>
                <c:pt idx="118">
                  <c:v>1.1709282969999999</c:v>
                </c:pt>
                <c:pt idx="119">
                  <c:v>1.1812100000000001</c:v>
                </c:pt>
                <c:pt idx="120">
                  <c:v>1.188427353</c:v>
                </c:pt>
                <c:pt idx="121">
                  <c:v>1.1878793679999999</c:v>
                </c:pt>
                <c:pt idx="122">
                  <c:v>1.19421347</c:v>
                </c:pt>
                <c:pt idx="123">
                  <c:v>1.2034887999999999</c:v>
                </c:pt>
                <c:pt idx="124">
                  <c:v>1.2066248770000001</c:v>
                </c:pt>
                <c:pt idx="125">
                  <c:v>1.2199955659999999</c:v>
                </c:pt>
                <c:pt idx="126">
                  <c:v>1.2098275709999999</c:v>
                </c:pt>
                <c:pt idx="127">
                  <c:v>1.2018381680000001</c:v>
                </c:pt>
                <c:pt idx="128">
                  <c:v>1.2090700130000001</c:v>
                </c:pt>
                <c:pt idx="129">
                  <c:v>1.211183785</c:v>
                </c:pt>
                <c:pt idx="130">
                  <c:v>1.2163692610000001</c:v>
                </c:pt>
                <c:pt idx="131">
                  <c:v>1.217459812</c:v>
                </c:pt>
                <c:pt idx="132">
                  <c:v>1.2134974540000001</c:v>
                </c:pt>
                <c:pt idx="133">
                  <c:v>1.202365916</c:v>
                </c:pt>
                <c:pt idx="134">
                  <c:v>1.194238482</c:v>
                </c:pt>
                <c:pt idx="135">
                  <c:v>1.2004492120000001</c:v>
                </c:pt>
                <c:pt idx="136">
                  <c:v>1.1984664620000001</c:v>
                </c:pt>
                <c:pt idx="137">
                  <c:v>1.2140284029999999</c:v>
                </c:pt>
                <c:pt idx="138">
                  <c:v>1.2140284029999999</c:v>
                </c:pt>
                <c:pt idx="139">
                  <c:v>1.2171684089999999</c:v>
                </c:pt>
                <c:pt idx="140">
                  <c:v>1.2121123490000001</c:v>
                </c:pt>
                <c:pt idx="141">
                  <c:v>1.21935102</c:v>
                </c:pt>
                <c:pt idx="142">
                  <c:v>1.2256995070000001</c:v>
                </c:pt>
                <c:pt idx="143">
                  <c:v>1.2144271680000001</c:v>
                </c:pt>
                <c:pt idx="144">
                  <c:v>1.220679225</c:v>
                </c:pt>
                <c:pt idx="145">
                  <c:v>1.2207461040000001</c:v>
                </c:pt>
                <c:pt idx="146">
                  <c:v>1.2146267660000001</c:v>
                </c:pt>
                <c:pt idx="147">
                  <c:v>1.2127641600000001</c:v>
                </c:pt>
                <c:pt idx="148">
                  <c:v>1.213861903</c:v>
                </c:pt>
                <c:pt idx="149">
                  <c:v>1.213928409</c:v>
                </c:pt>
                <c:pt idx="150">
                  <c:v>1.218120401</c:v>
                </c:pt>
                <c:pt idx="151">
                  <c:v>1.2212814679999999</c:v>
                </c:pt>
                <c:pt idx="152">
                  <c:v>1.221482299</c:v>
                </c:pt>
                <c:pt idx="153">
                  <c:v>1.213295958</c:v>
                </c:pt>
                <c:pt idx="154">
                  <c:v>1.2143941620000001</c:v>
                </c:pt>
                <c:pt idx="155">
                  <c:v>1.215492453</c:v>
                </c:pt>
                <c:pt idx="156">
                  <c:v>1.219686343</c:v>
                </c:pt>
                <c:pt idx="157">
                  <c:v>1.208536171</c:v>
                </c:pt>
                <c:pt idx="158">
                  <c:v>1.2168588300000001</c:v>
                </c:pt>
                <c:pt idx="159">
                  <c:v>1.2179576240000001</c:v>
                </c:pt>
                <c:pt idx="160">
                  <c:v>1.218024386</c:v>
                </c:pt>
                <c:pt idx="161">
                  <c:v>1.2088011110000001</c:v>
                </c:pt>
                <c:pt idx="162">
                  <c:v>1.2048706950000001</c:v>
                </c:pt>
                <c:pt idx="163">
                  <c:v>1.202871824</c:v>
                </c:pt>
                <c:pt idx="164">
                  <c:v>1.2081002729999999</c:v>
                </c:pt>
                <c:pt idx="165">
                  <c:v>1.2137925629999999</c:v>
                </c:pt>
                <c:pt idx="166">
                  <c:v>1.205594936</c:v>
                </c:pt>
                <c:pt idx="167">
                  <c:v>1.2037269129999999</c:v>
                </c:pt>
                <c:pt idx="168">
                  <c:v>1.201726375</c:v>
                </c:pt>
                <c:pt idx="169">
                  <c:v>1.205925409</c:v>
                </c:pt>
                <c:pt idx="170">
                  <c:v>1.212191641</c:v>
                </c:pt>
                <c:pt idx="171">
                  <c:v>1.2194919239999999</c:v>
                </c:pt>
                <c:pt idx="172">
                  <c:v>1.209357719</c:v>
                </c:pt>
                <c:pt idx="173">
                  <c:v>1.208390359</c:v>
                </c:pt>
                <c:pt idx="174">
                  <c:v>1.205355486</c:v>
                </c:pt>
                <c:pt idx="175">
                  <c:v>1.206455308</c:v>
                </c:pt>
                <c:pt idx="176">
                  <c:v>1.2240961930000001</c:v>
                </c:pt>
                <c:pt idx="177">
                  <c:v>1.226365073</c:v>
                </c:pt>
                <c:pt idx="178">
                  <c:v>1.22643228</c:v>
                </c:pt>
                <c:pt idx="179">
                  <c:v>1.22029491</c:v>
                </c:pt>
                <c:pt idx="180">
                  <c:v>1.2234642330000001</c:v>
                </c:pt>
                <c:pt idx="181">
                  <c:v>1.2255997009999999</c:v>
                </c:pt>
                <c:pt idx="182">
                  <c:v>1.2216640700000001</c:v>
                </c:pt>
                <c:pt idx="183">
                  <c:v>1.2289720500000001</c:v>
                </c:pt>
                <c:pt idx="184">
                  <c:v>1.226970431</c:v>
                </c:pt>
                <c:pt idx="185">
                  <c:v>1.2218649589999999</c:v>
                </c:pt>
                <c:pt idx="186">
                  <c:v>1.2250357329999999</c:v>
                </c:pt>
                <c:pt idx="187">
                  <c:v>1.225237057</c:v>
                </c:pt>
                <c:pt idx="188">
                  <c:v>1.214955883</c:v>
                </c:pt>
                <c:pt idx="189">
                  <c:v>1.211917817</c:v>
                </c:pt>
                <c:pt idx="190">
                  <c:v>1.2099143189999999</c:v>
                </c:pt>
                <c:pt idx="191">
                  <c:v>1.2120506120000001</c:v>
                </c:pt>
                <c:pt idx="192">
                  <c:v>1.212117031</c:v>
                </c:pt>
                <c:pt idx="193">
                  <c:v>1.2215658819999999</c:v>
                </c:pt>
                <c:pt idx="194">
                  <c:v>1.2164567120000001</c:v>
                </c:pt>
                <c:pt idx="195">
                  <c:v>1.216523349</c:v>
                </c:pt>
                <c:pt idx="196">
                  <c:v>1.211679768</c:v>
                </c:pt>
                <c:pt idx="197">
                  <c:v>1.210644144</c:v>
                </c:pt>
                <c:pt idx="198">
                  <c:v>1.2127817270000001</c:v>
                </c:pt>
                <c:pt idx="199">
                  <c:v>1.218026568</c:v>
                </c:pt>
                <c:pt idx="200">
                  <c:v>1.2201647680000001</c:v>
                </c:pt>
                <c:pt idx="201">
                  <c:v>1.2172579880000001</c:v>
                </c:pt>
                <c:pt idx="202">
                  <c:v>1.2204325739999999</c:v>
                </c:pt>
                <c:pt idx="203">
                  <c:v>1.2111752469999999</c:v>
                </c:pt>
                <c:pt idx="204">
                  <c:v>1.2174581069999999</c:v>
                </c:pt>
                <c:pt idx="205">
                  <c:v>1.218560968</c:v>
                </c:pt>
                <c:pt idx="206">
                  <c:v>1.2270507660000001</c:v>
                </c:pt>
                <c:pt idx="207">
                  <c:v>1.2364452399999999</c:v>
                </c:pt>
                <c:pt idx="208">
                  <c:v>1.23754941</c:v>
                </c:pt>
                <c:pt idx="209">
                  <c:v>1.247981958</c:v>
                </c:pt>
                <c:pt idx="210">
                  <c:v>1.262561783</c:v>
                </c:pt>
                <c:pt idx="211">
                  <c:v>1.2627692720000001</c:v>
                </c:pt>
                <c:pt idx="212">
                  <c:v>1.2649811129999999</c:v>
                </c:pt>
                <c:pt idx="213">
                  <c:v>1.2567554919999999</c:v>
                </c:pt>
                <c:pt idx="214">
                  <c:v>1.2588981939999999</c:v>
                </c:pt>
                <c:pt idx="215">
                  <c:v>1.266364026</c:v>
                </c:pt>
                <c:pt idx="216">
                  <c:v>1.268507718</c:v>
                </c:pt>
                <c:pt idx="217">
                  <c:v>1.2758376870000001</c:v>
                </c:pt>
                <c:pt idx="218">
                  <c:v>1.2748703530000001</c:v>
                </c:pt>
                <c:pt idx="219">
                  <c:v>1.2790895120000001</c:v>
                </c:pt>
                <c:pt idx="220">
                  <c:v>1.2772249339999999</c:v>
                </c:pt>
                <c:pt idx="221">
                  <c:v>1.2739747379999999</c:v>
                </c:pt>
                <c:pt idx="222">
                  <c:v>1.270911822</c:v>
                </c:pt>
                <c:pt idx="223">
                  <c:v>1.2720257740000001</c:v>
                </c:pt>
                <c:pt idx="224">
                  <c:v>1.285672127</c:v>
                </c:pt>
                <c:pt idx="225">
                  <c:v>1.295283242</c:v>
                </c:pt>
                <c:pt idx="226">
                  <c:v>1.2953541900000001</c:v>
                </c:pt>
                <c:pt idx="227">
                  <c:v>1.291246632</c:v>
                </c:pt>
                <c:pt idx="228">
                  <c:v>1.3080325749999999</c:v>
                </c:pt>
                <c:pt idx="229">
                  <c:v>1.3081042329999999</c:v>
                </c:pt>
                <c:pt idx="230">
                  <c:v>1.3010056480000001</c:v>
                </c:pt>
                <c:pt idx="231">
                  <c:v>1.3063018740000001</c:v>
                </c:pt>
                <c:pt idx="232">
                  <c:v>1.294877995</c:v>
                </c:pt>
                <c:pt idx="233">
                  <c:v>1.2980842459999999</c:v>
                </c:pt>
                <c:pt idx="234">
                  <c:v>1.3221939869999999</c:v>
                </c:pt>
                <c:pt idx="235">
                  <c:v>1.321366099</c:v>
                </c:pt>
                <c:pt idx="236">
                  <c:v>1.320393141</c:v>
                </c:pt>
                <c:pt idx="237">
                  <c:v>1.3236018430000001</c:v>
                </c:pt>
                <c:pt idx="238">
                  <c:v>1.3247198870000001</c:v>
                </c:pt>
                <c:pt idx="239">
                  <c:v>1.3247924529999999</c:v>
                </c:pt>
                <c:pt idx="240">
                  <c:v>1.330238324</c:v>
                </c:pt>
                <c:pt idx="241">
                  <c:v>1.337631697</c:v>
                </c:pt>
                <c:pt idx="242">
                  <c:v>1.3397967</c:v>
                </c:pt>
                <c:pt idx="243">
                  <c:v>1.340915992</c:v>
                </c:pt>
                <c:pt idx="244">
                  <c:v>1.3518674230000001</c:v>
                </c:pt>
                <c:pt idx="245">
                  <c:v>1.353517589</c:v>
                </c:pt>
                <c:pt idx="246">
                  <c:v>1.366290926</c:v>
                </c:pt>
                <c:pt idx="247">
                  <c:v>1.3832988879999999</c:v>
                </c:pt>
                <c:pt idx="248">
                  <c:v>1.3759660199999999</c:v>
                </c:pt>
                <c:pt idx="249">
                  <c:v>1.421930398</c:v>
                </c:pt>
                <c:pt idx="250">
                  <c:v>1.444321645</c:v>
                </c:pt>
                <c:pt idx="251">
                  <c:v>1.4794232220000001</c:v>
                </c:pt>
                <c:pt idx="252">
                  <c:v>1.4869172669999999</c:v>
                </c:pt>
                <c:pt idx="253">
                  <c:v>1.495471201</c:v>
                </c:pt>
                <c:pt idx="254">
                  <c:v>1.4987305099999999</c:v>
                </c:pt>
                <c:pt idx="255">
                  <c:v>1.49555299</c:v>
                </c:pt>
                <c:pt idx="256">
                  <c:v>1.4947396289999999</c:v>
                </c:pt>
                <c:pt idx="257">
                  <c:v>1.4969402380000001</c:v>
                </c:pt>
                <c:pt idx="258">
                  <c:v>1.5224479980000001</c:v>
                </c:pt>
                <c:pt idx="259">
                  <c:v>1.5257098339999999</c:v>
                </c:pt>
                <c:pt idx="260">
                  <c:v>1.5300314960000001</c:v>
                </c:pt>
                <c:pt idx="261">
                  <c:v>1.539900936</c:v>
                </c:pt>
                <c:pt idx="262">
                  <c:v>1.5529893880000001</c:v>
                </c:pt>
                <c:pt idx="263">
                  <c:v>1.5725816889999999</c:v>
                </c:pt>
                <c:pt idx="264">
                  <c:v>1.5965112850000001</c:v>
                </c:pt>
                <c:pt idx="265">
                  <c:v>1.622786149</c:v>
                </c:pt>
                <c:pt idx="266">
                  <c:v>1.644555575</c:v>
                </c:pt>
                <c:pt idx="267">
                  <c:v>1.6413934269999999</c:v>
                </c:pt>
                <c:pt idx="268">
                  <c:v>1.6837649729999999</c:v>
                </c:pt>
                <c:pt idx="269">
                  <c:v>1.699036038</c:v>
                </c:pt>
                <c:pt idx="270">
                  <c:v>1.6917255250000001</c:v>
                </c:pt>
                <c:pt idx="271">
                  <c:v>1.699409312</c:v>
                </c:pt>
                <c:pt idx="272">
                  <c:v>1.7005869</c:v>
                </c:pt>
                <c:pt idx="273">
                  <c:v>1.692003648</c:v>
                </c:pt>
                <c:pt idx="274">
                  <c:v>1.6996886849999999</c:v>
                </c:pt>
                <c:pt idx="275">
                  <c:v>1.7097301810000001</c:v>
                </c:pt>
                <c:pt idx="276">
                  <c:v>1.7326058150000001</c:v>
                </c:pt>
                <c:pt idx="277">
                  <c:v>1.8477014890000001</c:v>
                </c:pt>
                <c:pt idx="278">
                  <c:v>1.9378551390000001</c:v>
                </c:pt>
                <c:pt idx="279">
                  <c:v>1.9249410469999999</c:v>
                </c:pt>
                <c:pt idx="280">
                  <c:v>1.926342612</c:v>
                </c:pt>
                <c:pt idx="281">
                  <c:v>1.932959772</c:v>
                </c:pt>
                <c:pt idx="282">
                  <c:v>1.9426165129999999</c:v>
                </c:pt>
                <c:pt idx="283">
                  <c:v>1.954063417</c:v>
                </c:pt>
                <c:pt idx="284">
                  <c:v>1.9541704719999999</c:v>
                </c:pt>
                <c:pt idx="285">
                  <c:v>1.978309184</c:v>
                </c:pt>
                <c:pt idx="286">
                  <c:v>1.970477153</c:v>
                </c:pt>
                <c:pt idx="287">
                  <c:v>1.9807948259999999</c:v>
                </c:pt>
                <c:pt idx="288">
                  <c:v>1.957079357</c:v>
                </c:pt>
                <c:pt idx="289">
                  <c:v>1.952648425</c:v>
                </c:pt>
                <c:pt idx="290">
                  <c:v>1.95637313</c:v>
                </c:pt>
                <c:pt idx="291">
                  <c:v>1.9530759550000001</c:v>
                </c:pt>
                <c:pt idx="292">
                  <c:v>1.9463738930000001</c:v>
                </c:pt>
                <c:pt idx="293">
                  <c:v>1.9532900280000001</c:v>
                </c:pt>
                <c:pt idx="294">
                  <c:v>1.9613418499999999</c:v>
                </c:pt>
                <c:pt idx="295">
                  <c:v>1.9820948270000001</c:v>
                </c:pt>
                <c:pt idx="296">
                  <c:v>1.9787977560000001</c:v>
                </c:pt>
                <c:pt idx="297">
                  <c:v>1.985717881</c:v>
                </c:pt>
                <c:pt idx="298">
                  <c:v>1.991503429</c:v>
                </c:pt>
                <c:pt idx="299">
                  <c:v>1.992747976</c:v>
                </c:pt>
                <c:pt idx="300">
                  <c:v>1.999888377</c:v>
                </c:pt>
                <c:pt idx="301">
                  <c:v>1.987505745</c:v>
                </c:pt>
                <c:pt idx="302">
                  <c:v>1.9864789469999999</c:v>
                </c:pt>
                <c:pt idx="303">
                  <c:v>1.98545203</c:v>
                </c:pt>
                <c:pt idx="304">
                  <c:v>1.968523193</c:v>
                </c:pt>
                <c:pt idx="305">
                  <c:v>1.974753395</c:v>
                </c:pt>
                <c:pt idx="306">
                  <c:v>1.97941962</c:v>
                </c:pt>
                <c:pt idx="307">
                  <c:v>1.977248941</c:v>
                </c:pt>
                <c:pt idx="308">
                  <c:v>1.9830554389999999</c:v>
                </c:pt>
                <c:pt idx="309">
                  <c:v>1.986583185</c:v>
                </c:pt>
                <c:pt idx="310">
                  <c:v>1.9927172980000001</c:v>
                </c:pt>
                <c:pt idx="311">
                  <c:v>1.9951064970000001</c:v>
                </c:pt>
                <c:pt idx="312">
                  <c:v>1.9952158250000001</c:v>
                </c:pt>
                <c:pt idx="313">
                  <c:v>1.9919047969999999</c:v>
                </c:pt>
                <c:pt idx="314">
                  <c:v>1.9921230649999999</c:v>
                </c:pt>
                <c:pt idx="315">
                  <c:v>1.989575036</c:v>
                </c:pt>
                <c:pt idx="316">
                  <c:v>2.0056554200000001</c:v>
                </c:pt>
                <c:pt idx="317">
                  <c:v>2.008047065</c:v>
                </c:pt>
                <c:pt idx="318">
                  <c:v>2.0035933720000001</c:v>
                </c:pt>
                <c:pt idx="319">
                  <c:v>2.0014211529999999</c:v>
                </c:pt>
                <c:pt idx="320">
                  <c:v>1.996272982</c:v>
                </c:pt>
                <c:pt idx="321">
                  <c:v>2.0123891239999998</c:v>
                </c:pt>
                <c:pt idx="322">
                  <c:v>2.0307938179999998</c:v>
                </c:pt>
                <c:pt idx="323">
                  <c:v>2.0503439960000001</c:v>
                </c:pt>
                <c:pt idx="324">
                  <c:v>2.083618634</c:v>
                </c:pt>
                <c:pt idx="325">
                  <c:v>2.1022585440000001</c:v>
                </c:pt>
                <c:pt idx="326">
                  <c:v>2.1103801290000002</c:v>
                </c:pt>
                <c:pt idx="327">
                  <c:v>2.1013450439999999</c:v>
                </c:pt>
                <c:pt idx="328">
                  <c:v>2.0921938409999998</c:v>
                </c:pt>
                <c:pt idx="329">
                  <c:v>2.1014596860000001</c:v>
                </c:pt>
                <c:pt idx="330">
                  <c:v>2.1098128890000001</c:v>
                </c:pt>
                <c:pt idx="331">
                  <c:v>2.108784371</c:v>
                </c:pt>
                <c:pt idx="332">
                  <c:v>2.1363610139999998</c:v>
                </c:pt>
                <c:pt idx="333">
                  <c:v>2.1364780780000001</c:v>
                </c:pt>
                <c:pt idx="334">
                  <c:v>2.144605538</c:v>
                </c:pt>
                <c:pt idx="335">
                  <c:v>2.1495356910000001</c:v>
                </c:pt>
                <c:pt idx="336">
                  <c:v>2.1610993820000002</c:v>
                </c:pt>
                <c:pt idx="337">
                  <c:v>2.1612178119999998</c:v>
                </c:pt>
                <c:pt idx="338">
                  <c:v>2.1498890980000001</c:v>
                </c:pt>
                <c:pt idx="339">
                  <c:v>2.1454277959999999</c:v>
                </c:pt>
                <c:pt idx="340">
                  <c:v>2.140056172</c:v>
                </c:pt>
                <c:pt idx="341">
                  <c:v>2.1367383219999998</c:v>
                </c:pt>
                <c:pt idx="342">
                  <c:v>2.135710343</c:v>
                </c:pt>
                <c:pt idx="343">
                  <c:v>2.182549592</c:v>
                </c:pt>
                <c:pt idx="344">
                  <c:v>2.1605408509999999</c:v>
                </c:pt>
                <c:pt idx="345">
                  <c:v>2.1527430010000002</c:v>
                </c:pt>
                <c:pt idx="346">
                  <c:v>2.1668397960000001</c:v>
                </c:pt>
                <c:pt idx="347">
                  <c:v>2.189092928</c:v>
                </c:pt>
                <c:pt idx="348">
                  <c:v>2.2031932539999999</c:v>
                </c:pt>
                <c:pt idx="349">
                  <c:v>2.2009838070000001</c:v>
                </c:pt>
                <c:pt idx="350">
                  <c:v>2.1803726710000002</c:v>
                </c:pt>
                <c:pt idx="351">
                  <c:v>2.220114095</c:v>
                </c:pt>
                <c:pt idx="352">
                  <c:v>2.2062507459999998</c:v>
                </c:pt>
                <c:pt idx="353">
                  <c:v>2.1970477929999999</c:v>
                </c:pt>
                <c:pt idx="354">
                  <c:v>2.2169824029999998</c:v>
                </c:pt>
                <c:pt idx="355">
                  <c:v>2.2476524879999999</c:v>
                </c:pt>
                <c:pt idx="356">
                  <c:v>2.280417908</c:v>
                </c:pt>
                <c:pt idx="357">
                  <c:v>2.2887038830000002</c:v>
                </c:pt>
                <c:pt idx="358">
                  <c:v>2.289995244</c:v>
                </c:pt>
                <c:pt idx="359">
                  <c:v>2.304112537</c:v>
                </c:pt>
                <c:pt idx="360">
                  <c:v>2.319649901</c:v>
                </c:pt>
                <c:pt idx="361">
                  <c:v>2.330273155</c:v>
                </c:pt>
                <c:pt idx="362">
                  <c:v>2.3362323850000002</c:v>
                </c:pt>
                <c:pt idx="363">
                  <c:v>2.3351940149999999</c:v>
                </c:pt>
                <c:pt idx="364">
                  <c:v>2.3434869960000002</c:v>
                </c:pt>
                <c:pt idx="365">
                  <c:v>2.356936959</c:v>
                </c:pt>
                <c:pt idx="366">
                  <c:v>2.361801298</c:v>
                </c:pt>
                <c:pt idx="367">
                  <c:v>2.352459826</c:v>
                </c:pt>
                <c:pt idx="368">
                  <c:v>2.3419333939999998</c:v>
                </c:pt>
                <c:pt idx="369">
                  <c:v>2.3617159870000002</c:v>
                </c:pt>
                <c:pt idx="370">
                  <c:v>2.3632885199999998</c:v>
                </c:pt>
                <c:pt idx="371">
                  <c:v>2.3692867290000001</c:v>
                </c:pt>
                <c:pt idx="372">
                  <c:v>2.4014019499999999</c:v>
                </c:pt>
                <c:pt idx="373">
                  <c:v>2.4121958929999998</c:v>
                </c:pt>
                <c:pt idx="374">
                  <c:v>2.4099585210000001</c:v>
                </c:pt>
                <c:pt idx="375">
                  <c:v>2.4020608800000001</c:v>
                </c:pt>
                <c:pt idx="376">
                  <c:v>2.402324058</c:v>
                </c:pt>
                <c:pt idx="377">
                  <c:v>2.396529857</c:v>
                </c:pt>
                <c:pt idx="378">
                  <c:v>2.3812532009999998</c:v>
                </c:pt>
                <c:pt idx="379">
                  <c:v>2.3709769889999999</c:v>
                </c:pt>
                <c:pt idx="380">
                  <c:v>2.3521390819999999</c:v>
                </c:pt>
                <c:pt idx="381">
                  <c:v>2.3641234949999999</c:v>
                </c:pt>
                <c:pt idx="382">
                  <c:v>2.3606961800000001</c:v>
                </c:pt>
                <c:pt idx="383">
                  <c:v>2.3667539729999998</c:v>
                </c:pt>
                <c:pt idx="384">
                  <c:v>2.367142984</c:v>
                </c:pt>
                <c:pt idx="385">
                  <c:v>2.372253669</c:v>
                </c:pt>
                <c:pt idx="386">
                  <c:v>2.373570381</c:v>
                </c:pt>
                <c:pt idx="387">
                  <c:v>2.3689532670000002</c:v>
                </c:pt>
                <c:pt idx="388">
                  <c:v>2.3726436500000001</c:v>
                </c:pt>
                <c:pt idx="389">
                  <c:v>2.375407526</c:v>
                </c:pt>
                <c:pt idx="390">
                  <c:v>2.3767248200000002</c:v>
                </c:pt>
                <c:pt idx="391">
                  <c:v>2.3744807099999998</c:v>
                </c:pt>
                <c:pt idx="392">
                  <c:v>2.3698618580000002</c:v>
                </c:pt>
                <c:pt idx="393">
                  <c:v>2.364055204</c:v>
                </c:pt>
                <c:pt idx="394">
                  <c:v>2.3585068599999999</c:v>
                </c:pt>
                <c:pt idx="395">
                  <c:v>2.3562609569999999</c:v>
                </c:pt>
                <c:pt idx="396">
                  <c:v>2.348076646</c:v>
                </c:pt>
                <c:pt idx="397">
                  <c:v>2.3470176129999998</c:v>
                </c:pt>
                <c:pt idx="398">
                  <c:v>2.343582944</c:v>
                </c:pt>
                <c:pt idx="399">
                  <c:v>2.342490846</c:v>
                </c:pt>
                <c:pt idx="400">
                  <c:v>2.3402422490000001</c:v>
                </c:pt>
                <c:pt idx="401">
                  <c:v>2.3403704670000001</c:v>
                </c:pt>
                <c:pt idx="402">
                  <c:v>2.352384781</c:v>
                </c:pt>
                <c:pt idx="403">
                  <c:v>2.3513249890000001</c:v>
                </c:pt>
                <c:pt idx="404">
                  <c:v>2.3540890289999998</c:v>
                </c:pt>
                <c:pt idx="405">
                  <c:v>2.3565958669999998</c:v>
                </c:pt>
                <c:pt idx="406">
                  <c:v>2.3567250120000001</c:v>
                </c:pt>
                <c:pt idx="407">
                  <c:v>2.3509790509999999</c:v>
                </c:pt>
                <c:pt idx="408">
                  <c:v>2.3487295220000002</c:v>
                </c:pt>
                <c:pt idx="409">
                  <c:v>2.3681432679999999</c:v>
                </c:pt>
                <c:pt idx="410">
                  <c:v>2.3706518480000001</c:v>
                </c:pt>
                <c:pt idx="411">
                  <c:v>2.3672132870000002</c:v>
                </c:pt>
                <c:pt idx="412">
                  <c:v>2.3661534409999998</c:v>
                </c:pt>
                <c:pt idx="413">
                  <c:v>2.3686623569999998</c:v>
                </c:pt>
                <c:pt idx="414">
                  <c:v>2.377379484</c:v>
                </c:pt>
                <c:pt idx="415">
                  <c:v>2.3727502220000001</c:v>
                </c:pt>
                <c:pt idx="416">
                  <c:v>2.3645506049999998</c:v>
                </c:pt>
                <c:pt idx="417">
                  <c:v>2.3765802840000001</c:v>
                </c:pt>
                <c:pt idx="418">
                  <c:v>2.3850410659999999</c:v>
                </c:pt>
                <c:pt idx="419">
                  <c:v>2.397334539</c:v>
                </c:pt>
                <c:pt idx="420">
                  <c:v>2.3926974250000002</c:v>
                </c:pt>
                <c:pt idx="421">
                  <c:v>2.3963504879999999</c:v>
                </c:pt>
                <c:pt idx="422">
                  <c:v>2.3964818050000001</c:v>
                </c:pt>
                <c:pt idx="423">
                  <c:v>2.3992361280000001</c:v>
                </c:pt>
                <c:pt idx="424">
                  <c:v>2.3996305570000001</c:v>
                </c:pt>
                <c:pt idx="425">
                  <c:v>2.3997620209999999</c:v>
                </c:pt>
                <c:pt idx="426">
                  <c:v>2.3998935440000002</c:v>
                </c:pt>
                <c:pt idx="427">
                  <c:v>2.4024106289999998</c:v>
                </c:pt>
                <c:pt idx="428">
                  <c:v>2.3989636769999998</c:v>
                </c:pt>
                <c:pt idx="429">
                  <c:v>2.3945862459999998</c:v>
                </c:pt>
                <c:pt idx="430">
                  <c:v>2.388751896</c:v>
                </c:pt>
                <c:pt idx="431">
                  <c:v>2.388882808</c:v>
                </c:pt>
                <c:pt idx="432">
                  <c:v>2.3949799450000002</c:v>
                </c:pt>
                <c:pt idx="433">
                  <c:v>2.3963045219999999</c:v>
                </c:pt>
                <c:pt idx="434">
                  <c:v>2.3965671249999998</c:v>
                </c:pt>
                <c:pt idx="435">
                  <c:v>2.4086335220000001</c:v>
                </c:pt>
                <c:pt idx="436">
                  <c:v>2.4147333789999998</c:v>
                </c:pt>
                <c:pt idx="437">
                  <c:v>2.4136720550000001</c:v>
                </c:pt>
                <c:pt idx="438">
                  <c:v>2.4185791270000001</c:v>
                </c:pt>
                <c:pt idx="439">
                  <c:v>2.4203030029999999</c:v>
                </c:pt>
                <c:pt idx="440">
                  <c:v>2.4204356300000001</c:v>
                </c:pt>
                <c:pt idx="441">
                  <c:v>2.4205682589999999</c:v>
                </c:pt>
                <c:pt idx="442">
                  <c:v>2.4183125589999999</c:v>
                </c:pt>
                <c:pt idx="443">
                  <c:v>2.4029200959999999</c:v>
                </c:pt>
                <c:pt idx="444">
                  <c:v>2.4043532500000002</c:v>
                </c:pt>
                <c:pt idx="445">
                  <c:v>2.4056794149999998</c:v>
                </c:pt>
                <c:pt idx="446">
                  <c:v>2.3950609209999998</c:v>
                </c:pt>
                <c:pt idx="447">
                  <c:v>2.3987757759999999</c:v>
                </c:pt>
                <c:pt idx="448">
                  <c:v>2.3965179760000002</c:v>
                </c:pt>
                <c:pt idx="449">
                  <c:v>2.3981064920000001</c:v>
                </c:pt>
                <c:pt idx="450">
                  <c:v>2.3958481659999999</c:v>
                </c:pt>
                <c:pt idx="451">
                  <c:v>2.3983693439999998</c:v>
                </c:pt>
                <c:pt idx="452">
                  <c:v>2.399695758</c:v>
                </c:pt>
                <c:pt idx="453">
                  <c:v>2.3974371429999999</c:v>
                </c:pt>
                <c:pt idx="454">
                  <c:v>2.3906605170000002</c:v>
                </c:pt>
                <c:pt idx="455">
                  <c:v>2.3884008309999998</c:v>
                </c:pt>
                <c:pt idx="456">
                  <c:v>2.3832089390000002</c:v>
                </c:pt>
                <c:pt idx="457">
                  <c:v>2.3833395409999998</c:v>
                </c:pt>
                <c:pt idx="458">
                  <c:v>2.3834701530000002</c:v>
                </c:pt>
                <c:pt idx="459">
                  <c:v>2.3836007640000001</c:v>
                </c:pt>
                <c:pt idx="460">
                  <c:v>2.3753594709999999</c:v>
                </c:pt>
                <c:pt idx="461">
                  <c:v>2.3769459799999999</c:v>
                </c:pt>
                <c:pt idx="462">
                  <c:v>2.3770761970000001</c:v>
                </c:pt>
                <c:pt idx="463">
                  <c:v>2.37720646</c:v>
                </c:pt>
                <c:pt idx="464">
                  <c:v>2.4371557180000001</c:v>
                </c:pt>
                <c:pt idx="465">
                  <c:v>2.572635998</c:v>
                </c:pt>
                <c:pt idx="466">
                  <c:v>2.654426033</c:v>
                </c:pt>
                <c:pt idx="467">
                  <c:v>2.7096227000000002</c:v>
                </c:pt>
                <c:pt idx="468">
                  <c:v>2.695409196</c:v>
                </c:pt>
                <c:pt idx="469">
                  <c:v>2.711116536</c:v>
                </c:pt>
                <c:pt idx="470">
                  <c:v>2.7184468829999999</c:v>
                </c:pt>
                <c:pt idx="471">
                  <c:v>2.7481010960000001</c:v>
                </c:pt>
                <c:pt idx="472">
                  <c:v>2.7592980549999999</c:v>
                </c:pt>
                <c:pt idx="473">
                  <c:v>2.7520094500000001</c:v>
                </c:pt>
                <c:pt idx="474">
                  <c:v>2.7889846249999999</c:v>
                </c:pt>
                <c:pt idx="475">
                  <c:v>2.8014129259999998</c:v>
                </c:pt>
                <c:pt idx="476">
                  <c:v>2.798190564</c:v>
                </c:pt>
                <c:pt idx="477">
                  <c:v>2.803255182</c:v>
                </c:pt>
                <c:pt idx="478">
                  <c:v>2.803408787</c:v>
                </c:pt>
                <c:pt idx="479">
                  <c:v>2.7483046619999998</c:v>
                </c:pt>
                <c:pt idx="480">
                  <c:v>2.7575031839999999</c:v>
                </c:pt>
                <c:pt idx="481">
                  <c:v>2.7060662620000002</c:v>
                </c:pt>
                <c:pt idx="482">
                  <c:v>2.7283249440000001</c:v>
                </c:pt>
                <c:pt idx="483">
                  <c:v>2.8513166409999999</c:v>
                </c:pt>
                <c:pt idx="484">
                  <c:v>2.8797280719999998</c:v>
                </c:pt>
                <c:pt idx="485">
                  <c:v>2.8924869270000002</c:v>
                </c:pt>
                <c:pt idx="486">
                  <c:v>2.932353526</c:v>
                </c:pt>
                <c:pt idx="487">
                  <c:v>2.8394175310000001</c:v>
                </c:pt>
                <c:pt idx="488">
                  <c:v>2.860670153</c:v>
                </c:pt>
                <c:pt idx="489">
                  <c:v>2.9154340429999999</c:v>
                </c:pt>
                <c:pt idx="490">
                  <c:v>2.925842324</c:v>
                </c:pt>
                <c:pt idx="491">
                  <c:v>2.9322093759999999</c:v>
                </c:pt>
                <c:pt idx="492">
                  <c:v>2.9336114640000002</c:v>
                </c:pt>
                <c:pt idx="493">
                  <c:v>2.9201159589999999</c:v>
                </c:pt>
                <c:pt idx="494">
                  <c:v>2.9811117089999999</c:v>
                </c:pt>
                <c:pt idx="495">
                  <c:v>2.9814384629999999</c:v>
                </c:pt>
                <c:pt idx="496">
                  <c:v>3.0362387850000001</c:v>
                </c:pt>
                <c:pt idx="497">
                  <c:v>3.0351633709999999</c:v>
                </c:pt>
                <c:pt idx="498">
                  <c:v>3.0117338990000002</c:v>
                </c:pt>
                <c:pt idx="499">
                  <c:v>3.0230764840000002</c:v>
                </c:pt>
                <c:pt idx="500">
                  <c:v>2.9847394980000002</c:v>
                </c:pt>
                <c:pt idx="501">
                  <c:v>3.0038614360000002</c:v>
                </c:pt>
                <c:pt idx="502">
                  <c:v>2.9766956379999998</c:v>
                </c:pt>
                <c:pt idx="503">
                  <c:v>3.0228260790000001</c:v>
                </c:pt>
                <c:pt idx="504">
                  <c:v>3.0726888080000001</c:v>
                </c:pt>
                <c:pt idx="505">
                  <c:v>3.092737117</c:v>
                </c:pt>
                <c:pt idx="506">
                  <c:v>3.063175508</c:v>
                </c:pt>
                <c:pt idx="507">
                  <c:v>3.0972669480000001</c:v>
                </c:pt>
                <c:pt idx="508">
                  <c:v>3.1012061879999999</c:v>
                </c:pt>
                <c:pt idx="509">
                  <c:v>3.1353034399999999</c:v>
                </c:pt>
                <c:pt idx="510">
                  <c:v>3.1442716910000001</c:v>
                </c:pt>
                <c:pt idx="511">
                  <c:v>3.118397683</c:v>
                </c:pt>
                <c:pt idx="512">
                  <c:v>3.117311671</c:v>
                </c:pt>
                <c:pt idx="513">
                  <c:v>3.1451360720000001</c:v>
                </c:pt>
                <c:pt idx="514">
                  <c:v>3.1526783639999998</c:v>
                </c:pt>
                <c:pt idx="515">
                  <c:v>3.1679356900000002</c:v>
                </c:pt>
                <c:pt idx="516">
                  <c:v>3.177256324</c:v>
                </c:pt>
                <c:pt idx="517">
                  <c:v>3.1937756350000002</c:v>
                </c:pt>
                <c:pt idx="518">
                  <c:v>3.1864062880000001</c:v>
                </c:pt>
                <c:pt idx="519">
                  <c:v>3.1765212150000002</c:v>
                </c:pt>
                <c:pt idx="520">
                  <c:v>3.2835853080000001</c:v>
                </c:pt>
                <c:pt idx="521">
                  <c:v>3.310534579</c:v>
                </c:pt>
                <c:pt idx="522">
                  <c:v>3.3534812239999998</c:v>
                </c:pt>
                <c:pt idx="523">
                  <c:v>3.3712751230000002</c:v>
                </c:pt>
                <c:pt idx="524">
                  <c:v>3.3626543070000001</c:v>
                </c:pt>
                <c:pt idx="525">
                  <c:v>3.3515164720000001</c:v>
                </c:pt>
                <c:pt idx="526">
                  <c:v>3.3168413129999998</c:v>
                </c:pt>
                <c:pt idx="527">
                  <c:v>3.3019236169999999</c:v>
                </c:pt>
                <c:pt idx="528">
                  <c:v>3.3272716189999998</c:v>
                </c:pt>
                <c:pt idx="529">
                  <c:v>3.3055573520000001</c:v>
                </c:pt>
                <c:pt idx="530">
                  <c:v>3.352978931</c:v>
                </c:pt>
                <c:pt idx="531">
                  <c:v>3.410987768</c:v>
                </c:pt>
                <c:pt idx="532">
                  <c:v>3.390741947</c:v>
                </c:pt>
                <c:pt idx="533">
                  <c:v>3.35133714</c:v>
                </c:pt>
                <c:pt idx="534">
                  <c:v>3.3694014019999998</c:v>
                </c:pt>
                <c:pt idx="535">
                  <c:v>3.392576665</c:v>
                </c:pt>
                <c:pt idx="536">
                  <c:v>3.403352897</c:v>
                </c:pt>
                <c:pt idx="537">
                  <c:v>3.393319113</c:v>
                </c:pt>
                <c:pt idx="538">
                  <c:v>3.4113915160000001</c:v>
                </c:pt>
                <c:pt idx="539">
                  <c:v>3.425632856</c:v>
                </c:pt>
                <c:pt idx="540">
                  <c:v>3.418154098</c:v>
                </c:pt>
                <c:pt idx="541">
                  <c:v>3.4170635520000001</c:v>
                </c:pt>
                <c:pt idx="542">
                  <c:v>3.4378842299999999</c:v>
                </c:pt>
                <c:pt idx="543">
                  <c:v>3.4738573079999999</c:v>
                </c:pt>
                <c:pt idx="544">
                  <c:v>3.4829943330000002</c:v>
                </c:pt>
                <c:pt idx="545">
                  <c:v>3.4410057690000002</c:v>
                </c:pt>
                <c:pt idx="546">
                  <c:v>3.4514202190000001</c:v>
                </c:pt>
                <c:pt idx="547">
                  <c:v>3.4749970569999999</c:v>
                </c:pt>
                <c:pt idx="548">
                  <c:v>3.5109857899999999</c:v>
                </c:pt>
                <c:pt idx="549">
                  <c:v>3.5073424320000002</c:v>
                </c:pt>
                <c:pt idx="550">
                  <c:v>3.5100919089999998</c:v>
                </c:pt>
                <c:pt idx="551">
                  <c:v>3.6535666600000001</c:v>
                </c:pt>
                <c:pt idx="552">
                  <c:v>3.674622067</c:v>
                </c:pt>
                <c:pt idx="553">
                  <c:v>3.64614598</c:v>
                </c:pt>
                <c:pt idx="554">
                  <c:v>3.642435023</c:v>
                </c:pt>
                <c:pt idx="555">
                  <c:v>3.694781103</c:v>
                </c:pt>
                <c:pt idx="556">
                  <c:v>3.7279817180000001</c:v>
                </c:pt>
                <c:pt idx="557">
                  <c:v>3.7242741499999998</c:v>
                </c:pt>
                <c:pt idx="558">
                  <c:v>3.734910384</c:v>
                </c:pt>
                <c:pt idx="559">
                  <c:v>3.7338109359999998</c:v>
                </c:pt>
                <c:pt idx="560">
                  <c:v>3.744448819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9446544"/>
        <c:axId val="1950329856"/>
      </c:lineChart>
      <c:dateAx>
        <c:axId val="1569446544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29856"/>
        <c:crosses val="autoZero"/>
        <c:auto val="0"/>
        <c:lblOffset val="100"/>
        <c:baseTimeUnit val="days"/>
        <c:majorUnit val="1"/>
        <c:majorTimeUnit val="months"/>
      </c:dateAx>
      <c:valAx>
        <c:axId val="1950329856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4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经典</a:t>
            </a:r>
            <a:r>
              <a:rPr lang="en-US" altLang="zh-CN"/>
              <a:t>CTA-1</a:t>
            </a:r>
            <a:r>
              <a:rPr lang="zh-CN" altLang="en-US"/>
              <a:t>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25755446080505"/>
          <c:y val="0.14599631842001157"/>
          <c:w val="0.84147363728580726"/>
          <c:h val="0.695934455324698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dPt>
          <c:cat>
            <c:numRef>
              <c:f>'经典CTA-1号'!$A$3:$A$268</c:f>
              <c:numCache>
                <c:formatCode>m/d/yyyy</c:formatCode>
                <c:ptCount val="266"/>
                <c:pt idx="0">
                  <c:v>43383</c:v>
                </c:pt>
                <c:pt idx="1">
                  <c:v>43384</c:v>
                </c:pt>
                <c:pt idx="2">
                  <c:v>43385</c:v>
                </c:pt>
                <c:pt idx="3">
                  <c:v>43386</c:v>
                </c:pt>
                <c:pt idx="4">
                  <c:v>43387</c:v>
                </c:pt>
                <c:pt idx="5">
                  <c:v>43388</c:v>
                </c:pt>
                <c:pt idx="6">
                  <c:v>43389</c:v>
                </c:pt>
                <c:pt idx="7">
                  <c:v>43390</c:v>
                </c:pt>
                <c:pt idx="8">
                  <c:v>43391</c:v>
                </c:pt>
                <c:pt idx="9">
                  <c:v>43392</c:v>
                </c:pt>
                <c:pt idx="10">
                  <c:v>43393</c:v>
                </c:pt>
                <c:pt idx="11">
                  <c:v>43394</c:v>
                </c:pt>
                <c:pt idx="12">
                  <c:v>43395</c:v>
                </c:pt>
                <c:pt idx="13">
                  <c:v>43396</c:v>
                </c:pt>
                <c:pt idx="14">
                  <c:v>43397</c:v>
                </c:pt>
                <c:pt idx="15">
                  <c:v>43398</c:v>
                </c:pt>
                <c:pt idx="16">
                  <c:v>43399</c:v>
                </c:pt>
                <c:pt idx="17">
                  <c:v>43400</c:v>
                </c:pt>
                <c:pt idx="18">
                  <c:v>43401</c:v>
                </c:pt>
                <c:pt idx="19">
                  <c:v>43402</c:v>
                </c:pt>
                <c:pt idx="20">
                  <c:v>43403</c:v>
                </c:pt>
                <c:pt idx="21">
                  <c:v>43404</c:v>
                </c:pt>
                <c:pt idx="22">
                  <c:v>43405</c:v>
                </c:pt>
                <c:pt idx="23">
                  <c:v>43406</c:v>
                </c:pt>
                <c:pt idx="24">
                  <c:v>43407</c:v>
                </c:pt>
                <c:pt idx="25">
                  <c:v>43408</c:v>
                </c:pt>
                <c:pt idx="26">
                  <c:v>43409</c:v>
                </c:pt>
                <c:pt idx="27">
                  <c:v>43410</c:v>
                </c:pt>
                <c:pt idx="28">
                  <c:v>43411</c:v>
                </c:pt>
                <c:pt idx="29">
                  <c:v>43412</c:v>
                </c:pt>
                <c:pt idx="30">
                  <c:v>43413</c:v>
                </c:pt>
                <c:pt idx="31">
                  <c:v>43414</c:v>
                </c:pt>
                <c:pt idx="32">
                  <c:v>43415</c:v>
                </c:pt>
                <c:pt idx="33">
                  <c:v>43416</c:v>
                </c:pt>
                <c:pt idx="34">
                  <c:v>43417</c:v>
                </c:pt>
                <c:pt idx="35">
                  <c:v>43418</c:v>
                </c:pt>
                <c:pt idx="36">
                  <c:v>43419</c:v>
                </c:pt>
                <c:pt idx="37">
                  <c:v>43420</c:v>
                </c:pt>
                <c:pt idx="38">
                  <c:v>43421</c:v>
                </c:pt>
                <c:pt idx="39">
                  <c:v>43422</c:v>
                </c:pt>
                <c:pt idx="40">
                  <c:v>43423</c:v>
                </c:pt>
                <c:pt idx="41">
                  <c:v>43424</c:v>
                </c:pt>
                <c:pt idx="42">
                  <c:v>43425</c:v>
                </c:pt>
                <c:pt idx="43">
                  <c:v>43426</c:v>
                </c:pt>
                <c:pt idx="44">
                  <c:v>43427</c:v>
                </c:pt>
                <c:pt idx="45">
                  <c:v>43428</c:v>
                </c:pt>
                <c:pt idx="46">
                  <c:v>43429</c:v>
                </c:pt>
                <c:pt idx="47">
                  <c:v>43430</c:v>
                </c:pt>
                <c:pt idx="48">
                  <c:v>43431</c:v>
                </c:pt>
                <c:pt idx="49">
                  <c:v>43432</c:v>
                </c:pt>
                <c:pt idx="50">
                  <c:v>43433</c:v>
                </c:pt>
                <c:pt idx="51">
                  <c:v>43434</c:v>
                </c:pt>
                <c:pt idx="52">
                  <c:v>43435</c:v>
                </c:pt>
                <c:pt idx="53">
                  <c:v>43436</c:v>
                </c:pt>
                <c:pt idx="54">
                  <c:v>43437</c:v>
                </c:pt>
                <c:pt idx="55">
                  <c:v>43438</c:v>
                </c:pt>
                <c:pt idx="56">
                  <c:v>43439</c:v>
                </c:pt>
                <c:pt idx="57">
                  <c:v>43440</c:v>
                </c:pt>
                <c:pt idx="58">
                  <c:v>43441</c:v>
                </c:pt>
                <c:pt idx="59">
                  <c:v>43442</c:v>
                </c:pt>
                <c:pt idx="60">
                  <c:v>43443</c:v>
                </c:pt>
                <c:pt idx="61">
                  <c:v>43444</c:v>
                </c:pt>
                <c:pt idx="62">
                  <c:v>43445</c:v>
                </c:pt>
                <c:pt idx="63">
                  <c:v>43446</c:v>
                </c:pt>
                <c:pt idx="64">
                  <c:v>43447</c:v>
                </c:pt>
                <c:pt idx="65">
                  <c:v>43448</c:v>
                </c:pt>
                <c:pt idx="66">
                  <c:v>43449</c:v>
                </c:pt>
                <c:pt idx="67">
                  <c:v>43450</c:v>
                </c:pt>
                <c:pt idx="68">
                  <c:v>43451</c:v>
                </c:pt>
                <c:pt idx="69">
                  <c:v>43452</c:v>
                </c:pt>
                <c:pt idx="70">
                  <c:v>43453</c:v>
                </c:pt>
                <c:pt idx="71">
                  <c:v>43454</c:v>
                </c:pt>
                <c:pt idx="72">
                  <c:v>43455</c:v>
                </c:pt>
                <c:pt idx="73">
                  <c:v>43456</c:v>
                </c:pt>
                <c:pt idx="74">
                  <c:v>43457</c:v>
                </c:pt>
                <c:pt idx="75">
                  <c:v>43458</c:v>
                </c:pt>
                <c:pt idx="76">
                  <c:v>43459</c:v>
                </c:pt>
                <c:pt idx="77">
                  <c:v>43460</c:v>
                </c:pt>
                <c:pt idx="78">
                  <c:v>43461</c:v>
                </c:pt>
                <c:pt idx="79">
                  <c:v>43462</c:v>
                </c:pt>
                <c:pt idx="80">
                  <c:v>43465</c:v>
                </c:pt>
                <c:pt idx="81">
                  <c:v>43467</c:v>
                </c:pt>
                <c:pt idx="82">
                  <c:v>43468</c:v>
                </c:pt>
                <c:pt idx="83">
                  <c:v>43469</c:v>
                </c:pt>
                <c:pt idx="84">
                  <c:v>43472</c:v>
                </c:pt>
                <c:pt idx="85">
                  <c:v>43473</c:v>
                </c:pt>
                <c:pt idx="86">
                  <c:v>43474</c:v>
                </c:pt>
                <c:pt idx="87">
                  <c:v>43475</c:v>
                </c:pt>
                <c:pt idx="88">
                  <c:v>43476</c:v>
                </c:pt>
                <c:pt idx="89">
                  <c:v>43479</c:v>
                </c:pt>
                <c:pt idx="90">
                  <c:v>43480</c:v>
                </c:pt>
                <c:pt idx="91">
                  <c:v>43481</c:v>
                </c:pt>
                <c:pt idx="92">
                  <c:v>43482</c:v>
                </c:pt>
                <c:pt idx="93">
                  <c:v>43483</c:v>
                </c:pt>
                <c:pt idx="94">
                  <c:v>43486</c:v>
                </c:pt>
                <c:pt idx="95">
                  <c:v>43487</c:v>
                </c:pt>
                <c:pt idx="96">
                  <c:v>43488</c:v>
                </c:pt>
                <c:pt idx="97">
                  <c:v>43489</c:v>
                </c:pt>
                <c:pt idx="98">
                  <c:v>43490</c:v>
                </c:pt>
                <c:pt idx="99">
                  <c:v>43493</c:v>
                </c:pt>
                <c:pt idx="100">
                  <c:v>43494</c:v>
                </c:pt>
                <c:pt idx="101">
                  <c:v>43495</c:v>
                </c:pt>
                <c:pt idx="102">
                  <c:v>43496</c:v>
                </c:pt>
                <c:pt idx="103">
                  <c:v>43497</c:v>
                </c:pt>
                <c:pt idx="104">
                  <c:v>43507</c:v>
                </c:pt>
                <c:pt idx="105">
                  <c:v>43508</c:v>
                </c:pt>
                <c:pt idx="106">
                  <c:v>43509</c:v>
                </c:pt>
                <c:pt idx="107">
                  <c:v>43510</c:v>
                </c:pt>
                <c:pt idx="108">
                  <c:v>43511</c:v>
                </c:pt>
                <c:pt idx="109">
                  <c:v>43514</c:v>
                </c:pt>
                <c:pt idx="110">
                  <c:v>43515</c:v>
                </c:pt>
                <c:pt idx="111">
                  <c:v>43516</c:v>
                </c:pt>
                <c:pt idx="112">
                  <c:v>43517</c:v>
                </c:pt>
                <c:pt idx="113">
                  <c:v>43518</c:v>
                </c:pt>
                <c:pt idx="114">
                  <c:v>43521</c:v>
                </c:pt>
                <c:pt idx="115">
                  <c:v>43522</c:v>
                </c:pt>
                <c:pt idx="116">
                  <c:v>43523</c:v>
                </c:pt>
                <c:pt idx="117">
                  <c:v>43524</c:v>
                </c:pt>
                <c:pt idx="118">
                  <c:v>43525</c:v>
                </c:pt>
                <c:pt idx="119">
                  <c:v>43528</c:v>
                </c:pt>
                <c:pt idx="120">
                  <c:v>43529</c:v>
                </c:pt>
                <c:pt idx="121">
                  <c:v>43530</c:v>
                </c:pt>
                <c:pt idx="122">
                  <c:v>43531</c:v>
                </c:pt>
                <c:pt idx="123">
                  <c:v>43532</c:v>
                </c:pt>
                <c:pt idx="124">
                  <c:v>43535</c:v>
                </c:pt>
                <c:pt idx="125">
                  <c:v>43536</c:v>
                </c:pt>
                <c:pt idx="126">
                  <c:v>43537</c:v>
                </c:pt>
                <c:pt idx="127">
                  <c:v>43538</c:v>
                </c:pt>
                <c:pt idx="128">
                  <c:v>43539</c:v>
                </c:pt>
                <c:pt idx="129">
                  <c:v>43542</c:v>
                </c:pt>
                <c:pt idx="130">
                  <c:v>43543</c:v>
                </c:pt>
                <c:pt idx="131">
                  <c:v>43544</c:v>
                </c:pt>
                <c:pt idx="132">
                  <c:v>43545</c:v>
                </c:pt>
                <c:pt idx="133">
                  <c:v>43546</c:v>
                </c:pt>
                <c:pt idx="134">
                  <c:v>43549</c:v>
                </c:pt>
                <c:pt idx="135">
                  <c:v>43550</c:v>
                </c:pt>
                <c:pt idx="136">
                  <c:v>43551</c:v>
                </c:pt>
                <c:pt idx="137">
                  <c:v>43552</c:v>
                </c:pt>
                <c:pt idx="138">
                  <c:v>43553</c:v>
                </c:pt>
                <c:pt idx="139">
                  <c:v>43555</c:v>
                </c:pt>
                <c:pt idx="140">
                  <c:v>43556</c:v>
                </c:pt>
                <c:pt idx="141">
                  <c:v>43557</c:v>
                </c:pt>
                <c:pt idx="142">
                  <c:v>43558</c:v>
                </c:pt>
                <c:pt idx="143">
                  <c:v>43559</c:v>
                </c:pt>
                <c:pt idx="144">
                  <c:v>43563</c:v>
                </c:pt>
                <c:pt idx="145">
                  <c:v>43564</c:v>
                </c:pt>
                <c:pt idx="146">
                  <c:v>43565</c:v>
                </c:pt>
                <c:pt idx="147">
                  <c:v>43566</c:v>
                </c:pt>
                <c:pt idx="148">
                  <c:v>43567</c:v>
                </c:pt>
                <c:pt idx="149">
                  <c:v>43570</c:v>
                </c:pt>
                <c:pt idx="150">
                  <c:v>43571</c:v>
                </c:pt>
                <c:pt idx="151">
                  <c:v>43572</c:v>
                </c:pt>
                <c:pt idx="152">
                  <c:v>43573</c:v>
                </c:pt>
                <c:pt idx="153">
                  <c:v>43574</c:v>
                </c:pt>
                <c:pt idx="154">
                  <c:v>43577</c:v>
                </c:pt>
                <c:pt idx="155">
                  <c:v>43578</c:v>
                </c:pt>
                <c:pt idx="156">
                  <c:v>43579</c:v>
                </c:pt>
                <c:pt idx="157">
                  <c:v>43580</c:v>
                </c:pt>
                <c:pt idx="158">
                  <c:v>43581</c:v>
                </c:pt>
                <c:pt idx="159">
                  <c:v>43584</c:v>
                </c:pt>
                <c:pt idx="160">
                  <c:v>43585</c:v>
                </c:pt>
                <c:pt idx="161">
                  <c:v>43591</c:v>
                </c:pt>
                <c:pt idx="162">
                  <c:v>43592</c:v>
                </c:pt>
                <c:pt idx="163">
                  <c:v>43593</c:v>
                </c:pt>
                <c:pt idx="164">
                  <c:v>43594</c:v>
                </c:pt>
                <c:pt idx="165">
                  <c:v>43595</c:v>
                </c:pt>
                <c:pt idx="166">
                  <c:v>43598</c:v>
                </c:pt>
                <c:pt idx="167">
                  <c:v>43599</c:v>
                </c:pt>
                <c:pt idx="168">
                  <c:v>43600</c:v>
                </c:pt>
                <c:pt idx="169">
                  <c:v>43601</c:v>
                </c:pt>
                <c:pt idx="170">
                  <c:v>43602</c:v>
                </c:pt>
                <c:pt idx="171">
                  <c:v>43605</c:v>
                </c:pt>
                <c:pt idx="172">
                  <c:v>43606</c:v>
                </c:pt>
                <c:pt idx="173">
                  <c:v>43607</c:v>
                </c:pt>
                <c:pt idx="174">
                  <c:v>43608</c:v>
                </c:pt>
                <c:pt idx="175">
                  <c:v>43609</c:v>
                </c:pt>
                <c:pt idx="176">
                  <c:v>43612</c:v>
                </c:pt>
                <c:pt idx="177">
                  <c:v>43613</c:v>
                </c:pt>
                <c:pt idx="178">
                  <c:v>43614</c:v>
                </c:pt>
                <c:pt idx="179">
                  <c:v>43615</c:v>
                </c:pt>
                <c:pt idx="180">
                  <c:v>43616</c:v>
                </c:pt>
                <c:pt idx="181">
                  <c:v>43619</c:v>
                </c:pt>
                <c:pt idx="182">
                  <c:v>43620</c:v>
                </c:pt>
                <c:pt idx="183">
                  <c:v>43621</c:v>
                </c:pt>
                <c:pt idx="184">
                  <c:v>43622</c:v>
                </c:pt>
                <c:pt idx="185">
                  <c:v>43626</c:v>
                </c:pt>
                <c:pt idx="186">
                  <c:v>43627</c:v>
                </c:pt>
                <c:pt idx="187">
                  <c:v>43628</c:v>
                </c:pt>
                <c:pt idx="188">
                  <c:v>43629</c:v>
                </c:pt>
                <c:pt idx="189">
                  <c:v>43630</c:v>
                </c:pt>
                <c:pt idx="190">
                  <c:v>43633</c:v>
                </c:pt>
                <c:pt idx="191">
                  <c:v>43634</c:v>
                </c:pt>
                <c:pt idx="192">
                  <c:v>43635</c:v>
                </c:pt>
                <c:pt idx="193">
                  <c:v>43636</c:v>
                </c:pt>
                <c:pt idx="194">
                  <c:v>43637</c:v>
                </c:pt>
                <c:pt idx="195">
                  <c:v>43640</c:v>
                </c:pt>
                <c:pt idx="196">
                  <c:v>43641</c:v>
                </c:pt>
                <c:pt idx="197">
                  <c:v>43642</c:v>
                </c:pt>
                <c:pt idx="198">
                  <c:v>43643</c:v>
                </c:pt>
                <c:pt idx="199">
                  <c:v>43644</c:v>
                </c:pt>
                <c:pt idx="200">
                  <c:v>43646</c:v>
                </c:pt>
                <c:pt idx="201">
                  <c:v>43647</c:v>
                </c:pt>
                <c:pt idx="202">
                  <c:v>43648</c:v>
                </c:pt>
                <c:pt idx="203">
                  <c:v>43649</c:v>
                </c:pt>
                <c:pt idx="204">
                  <c:v>43650</c:v>
                </c:pt>
                <c:pt idx="205">
                  <c:v>43651</c:v>
                </c:pt>
                <c:pt idx="206">
                  <c:v>43654</c:v>
                </c:pt>
                <c:pt idx="207">
                  <c:v>43655</c:v>
                </c:pt>
                <c:pt idx="208">
                  <c:v>43656</c:v>
                </c:pt>
                <c:pt idx="209">
                  <c:v>43657</c:v>
                </c:pt>
                <c:pt idx="210">
                  <c:v>43658</c:v>
                </c:pt>
                <c:pt idx="211">
                  <c:v>43661</c:v>
                </c:pt>
                <c:pt idx="212">
                  <c:v>43662</c:v>
                </c:pt>
                <c:pt idx="213">
                  <c:v>43663</c:v>
                </c:pt>
                <c:pt idx="214">
                  <c:v>43664</c:v>
                </c:pt>
                <c:pt idx="215">
                  <c:v>43665</c:v>
                </c:pt>
                <c:pt idx="216">
                  <c:v>43668</c:v>
                </c:pt>
                <c:pt idx="217">
                  <c:v>43669</c:v>
                </c:pt>
                <c:pt idx="218">
                  <c:v>43670</c:v>
                </c:pt>
                <c:pt idx="219">
                  <c:v>43671</c:v>
                </c:pt>
                <c:pt idx="220">
                  <c:v>43672</c:v>
                </c:pt>
                <c:pt idx="221">
                  <c:v>43675</c:v>
                </c:pt>
                <c:pt idx="222">
                  <c:v>43676</c:v>
                </c:pt>
                <c:pt idx="223">
                  <c:v>43677</c:v>
                </c:pt>
                <c:pt idx="224">
                  <c:v>43678</c:v>
                </c:pt>
                <c:pt idx="225">
                  <c:v>43679</c:v>
                </c:pt>
                <c:pt idx="226">
                  <c:v>43682</c:v>
                </c:pt>
                <c:pt idx="227">
                  <c:v>43683</c:v>
                </c:pt>
                <c:pt idx="228">
                  <c:v>43684</c:v>
                </c:pt>
                <c:pt idx="229">
                  <c:v>43685</c:v>
                </c:pt>
                <c:pt idx="230">
                  <c:v>43686</c:v>
                </c:pt>
                <c:pt idx="231">
                  <c:v>43689</c:v>
                </c:pt>
                <c:pt idx="232">
                  <c:v>43690</c:v>
                </c:pt>
                <c:pt idx="233">
                  <c:v>43691</c:v>
                </c:pt>
                <c:pt idx="234">
                  <c:v>43692</c:v>
                </c:pt>
                <c:pt idx="235">
                  <c:v>43693</c:v>
                </c:pt>
                <c:pt idx="236">
                  <c:v>43696</c:v>
                </c:pt>
                <c:pt idx="237">
                  <c:v>43697</c:v>
                </c:pt>
                <c:pt idx="238">
                  <c:v>43698</c:v>
                </c:pt>
                <c:pt idx="239">
                  <c:v>43699</c:v>
                </c:pt>
                <c:pt idx="240">
                  <c:v>43700</c:v>
                </c:pt>
                <c:pt idx="241">
                  <c:v>43703</c:v>
                </c:pt>
                <c:pt idx="242">
                  <c:v>43704</c:v>
                </c:pt>
                <c:pt idx="243">
                  <c:v>43705</c:v>
                </c:pt>
                <c:pt idx="244">
                  <c:v>43706</c:v>
                </c:pt>
                <c:pt idx="245">
                  <c:v>43707</c:v>
                </c:pt>
                <c:pt idx="246">
                  <c:v>43708</c:v>
                </c:pt>
                <c:pt idx="247">
                  <c:v>43710</c:v>
                </c:pt>
                <c:pt idx="248">
                  <c:v>43711</c:v>
                </c:pt>
                <c:pt idx="249">
                  <c:v>43712</c:v>
                </c:pt>
                <c:pt idx="250">
                  <c:v>43713</c:v>
                </c:pt>
                <c:pt idx="251">
                  <c:v>43714</c:v>
                </c:pt>
                <c:pt idx="252">
                  <c:v>43717</c:v>
                </c:pt>
                <c:pt idx="253">
                  <c:v>43718</c:v>
                </c:pt>
                <c:pt idx="254">
                  <c:v>43719</c:v>
                </c:pt>
                <c:pt idx="255">
                  <c:v>43720</c:v>
                </c:pt>
                <c:pt idx="256">
                  <c:v>43724</c:v>
                </c:pt>
                <c:pt idx="257">
                  <c:v>43725</c:v>
                </c:pt>
                <c:pt idx="258">
                  <c:v>43726</c:v>
                </c:pt>
                <c:pt idx="259">
                  <c:v>43727</c:v>
                </c:pt>
                <c:pt idx="260">
                  <c:v>43728</c:v>
                </c:pt>
                <c:pt idx="261">
                  <c:v>43731</c:v>
                </c:pt>
                <c:pt idx="262">
                  <c:v>43732</c:v>
                </c:pt>
                <c:pt idx="263">
                  <c:v>43733</c:v>
                </c:pt>
                <c:pt idx="264">
                  <c:v>43734</c:v>
                </c:pt>
                <c:pt idx="265">
                  <c:v>43735</c:v>
                </c:pt>
              </c:numCache>
            </c:numRef>
          </c:cat>
          <c:val>
            <c:numRef>
              <c:f>'经典CTA-1号'!$B$3:$B$268</c:f>
              <c:numCache>
                <c:formatCode>0.0000_ </c:formatCode>
                <c:ptCount val="266"/>
                <c:pt idx="0">
                  <c:v>1</c:v>
                </c:pt>
                <c:pt idx="1">
                  <c:v>1.0000548</c:v>
                </c:pt>
                <c:pt idx="2">
                  <c:v>1.0001096030030401</c:v>
                </c:pt>
                <c:pt idx="3">
                  <c:v>1.0001644090092801</c:v>
                </c:pt>
                <c:pt idx="4">
                  <c:v>1.0002192080172501</c:v>
                </c:pt>
                <c:pt idx="5">
                  <c:v>1.0002740100276599</c:v>
                </c:pt>
                <c:pt idx="6">
                  <c:v>1.0003288150406699</c:v>
                </c:pt>
                <c:pt idx="7">
                  <c:v>1.00038362305644</c:v>
                </c:pt>
                <c:pt idx="8">
                  <c:v>1.00033839571284</c:v>
                </c:pt>
                <c:pt idx="9">
                  <c:v>1.0003932097349499</c:v>
                </c:pt>
                <c:pt idx="10">
                  <c:v>1.00044802676061</c:v>
                </c:pt>
                <c:pt idx="11">
                  <c:v>1.0005028467899999</c:v>
                </c:pt>
                <c:pt idx="12">
                  <c:v>1.0005576698232801</c:v>
                </c:pt>
                <c:pt idx="13">
                  <c:v>1.00061249586061</c:v>
                </c:pt>
                <c:pt idx="14">
                  <c:v>1.00066732490217</c:v>
                </c:pt>
                <c:pt idx="15">
                  <c:v>1.0007221569481</c:v>
                </c:pt>
                <c:pt idx="16">
                  <c:v>1.0006769097746699</c:v>
                </c:pt>
                <c:pt idx="17">
                  <c:v>1.00073174783017</c:v>
                </c:pt>
                <c:pt idx="18">
                  <c:v>1.00078658889084</c:v>
                </c:pt>
                <c:pt idx="19">
                  <c:v>1.00084142294699</c:v>
                </c:pt>
                <c:pt idx="20">
                  <c:v>1.0008962600075499</c:v>
                </c:pt>
                <c:pt idx="21">
                  <c:v>1.00090174302693</c:v>
                </c:pt>
                <c:pt idx="22">
                  <c:v>1.00090174302693</c:v>
                </c:pt>
                <c:pt idx="23">
                  <c:v>1.00090174302693</c:v>
                </c:pt>
                <c:pt idx="24">
                  <c:v>1.00090174302693</c:v>
                </c:pt>
                <c:pt idx="25">
                  <c:v>1.00090174302693</c:v>
                </c:pt>
                <c:pt idx="26">
                  <c:v>1.0043054897025501</c:v>
                </c:pt>
                <c:pt idx="27">
                  <c:v>1.00470593048792</c:v>
                </c:pt>
                <c:pt idx="28">
                  <c:v>1.00410526930987</c:v>
                </c:pt>
                <c:pt idx="29">
                  <c:v>1.00520648146963</c:v>
                </c:pt>
                <c:pt idx="30">
                  <c:v>1.0093109995196501</c:v>
                </c:pt>
                <c:pt idx="31">
                  <c:v>1.0093109995196501</c:v>
                </c:pt>
                <c:pt idx="32">
                  <c:v>1.0093109995196501</c:v>
                </c:pt>
                <c:pt idx="33">
                  <c:v>0.99109094378541895</c:v>
                </c:pt>
                <c:pt idx="34">
                  <c:v>0.98688631553905704</c:v>
                </c:pt>
                <c:pt idx="35">
                  <c:v>0.98698642573539896</c:v>
                </c:pt>
                <c:pt idx="36">
                  <c:v>0.98858818887687006</c:v>
                </c:pt>
                <c:pt idx="37">
                  <c:v>0.99079061319639405</c:v>
                </c:pt>
                <c:pt idx="38">
                  <c:v>0.99079061319639405</c:v>
                </c:pt>
                <c:pt idx="39">
                  <c:v>0.99079061319639405</c:v>
                </c:pt>
                <c:pt idx="40">
                  <c:v>0.99499524144275597</c:v>
                </c:pt>
                <c:pt idx="41">
                  <c:v>0.98118003434756496</c:v>
                </c:pt>
                <c:pt idx="42">
                  <c:v>0.98148036493659097</c:v>
                </c:pt>
                <c:pt idx="43">
                  <c:v>0.97977849159877795</c:v>
                </c:pt>
                <c:pt idx="44">
                  <c:v>0.97527353276338902</c:v>
                </c:pt>
                <c:pt idx="45">
                  <c:v>0.97517342256704698</c:v>
                </c:pt>
                <c:pt idx="46">
                  <c:v>0.97517342256704698</c:v>
                </c:pt>
                <c:pt idx="47">
                  <c:v>0.97497320217436401</c:v>
                </c:pt>
                <c:pt idx="48">
                  <c:v>0.97617452453046705</c:v>
                </c:pt>
                <c:pt idx="49">
                  <c:v>0.96946714137555601</c:v>
                </c:pt>
                <c:pt idx="50">
                  <c:v>0.96666405587798099</c:v>
                </c:pt>
                <c:pt idx="51">
                  <c:v>0.96816570882311004</c:v>
                </c:pt>
                <c:pt idx="52">
                  <c:v>0.96816570882311004</c:v>
                </c:pt>
                <c:pt idx="53">
                  <c:v>0.96816570882311004</c:v>
                </c:pt>
                <c:pt idx="54">
                  <c:v>0.96175865625722401</c:v>
                </c:pt>
                <c:pt idx="55">
                  <c:v>0.96205898684625002</c:v>
                </c:pt>
                <c:pt idx="56">
                  <c:v>0.96195887664990798</c:v>
                </c:pt>
                <c:pt idx="57">
                  <c:v>0.95645281585109998</c:v>
                </c:pt>
                <c:pt idx="58">
                  <c:v>0.95975645233038498</c:v>
                </c:pt>
                <c:pt idx="59">
                  <c:v>0.95975645233038498</c:v>
                </c:pt>
                <c:pt idx="60">
                  <c:v>0.95975645233038498</c:v>
                </c:pt>
                <c:pt idx="61">
                  <c:v>0.96105788488282995</c:v>
                </c:pt>
                <c:pt idx="62">
                  <c:v>0.95525149349499705</c:v>
                </c:pt>
                <c:pt idx="63">
                  <c:v>0.95615248526207397</c:v>
                </c:pt>
                <c:pt idx="64">
                  <c:v>0.95395006094255097</c:v>
                </c:pt>
                <c:pt idx="65">
                  <c:v>0.95585215467304896</c:v>
                </c:pt>
                <c:pt idx="66">
                  <c:v>0.95585215467304896</c:v>
                </c:pt>
                <c:pt idx="67">
                  <c:v>0.95585215467304896</c:v>
                </c:pt>
                <c:pt idx="68">
                  <c:v>0.95635270565475805</c:v>
                </c:pt>
                <c:pt idx="69">
                  <c:v>0.95495116290597104</c:v>
                </c:pt>
                <c:pt idx="70">
                  <c:v>0.95655292604744202</c:v>
                </c:pt>
                <c:pt idx="71">
                  <c:v>0.95965634213404305</c:v>
                </c:pt>
                <c:pt idx="72">
                  <c:v>0.96436152136211495</c:v>
                </c:pt>
                <c:pt idx="73">
                  <c:v>0.96436152136211495</c:v>
                </c:pt>
                <c:pt idx="74">
                  <c:v>0.96436152136211495</c:v>
                </c:pt>
                <c:pt idx="75">
                  <c:v>0.96486207234382504</c:v>
                </c:pt>
                <c:pt idx="76">
                  <c:v>0.96866625980482002</c:v>
                </c:pt>
                <c:pt idx="77">
                  <c:v>0.96836592921579401</c:v>
                </c:pt>
                <c:pt idx="78">
                  <c:v>0.966964386467006</c:v>
                </c:pt>
                <c:pt idx="79">
                  <c:v>0.96916681078653</c:v>
                </c:pt>
                <c:pt idx="80">
                  <c:v>0.96916681078653</c:v>
                </c:pt>
                <c:pt idx="81">
                  <c:v>0.971369235106053</c:v>
                </c:pt>
                <c:pt idx="82">
                  <c:v>0.97377187981825997</c:v>
                </c:pt>
                <c:pt idx="83">
                  <c:v>0.97487309197802197</c:v>
                </c:pt>
                <c:pt idx="84">
                  <c:v>0.97607441433412501</c:v>
                </c:pt>
                <c:pt idx="85">
                  <c:v>0.97677518570851896</c:v>
                </c:pt>
                <c:pt idx="86">
                  <c:v>0.977976508064622</c:v>
                </c:pt>
                <c:pt idx="87">
                  <c:v>0.97747595708291302</c:v>
                </c:pt>
                <c:pt idx="88">
                  <c:v>0.97667507551217703</c:v>
                </c:pt>
                <c:pt idx="89">
                  <c:v>0.97787639786827996</c:v>
                </c:pt>
                <c:pt idx="90">
                  <c:v>0.97637474492315102</c:v>
                </c:pt>
                <c:pt idx="91">
                  <c:v>0.97847705904633198</c:v>
                </c:pt>
                <c:pt idx="92">
                  <c:v>0.97817672845730597</c:v>
                </c:pt>
                <c:pt idx="93">
                  <c:v>0.98178069552561698</c:v>
                </c:pt>
                <c:pt idx="94">
                  <c:v>0.97707551629754497</c:v>
                </c:pt>
                <c:pt idx="95">
                  <c:v>0.97517342256704698</c:v>
                </c:pt>
                <c:pt idx="96">
                  <c:v>0.97487309197802097</c:v>
                </c:pt>
                <c:pt idx="97">
                  <c:v>0.97477298178167904</c:v>
                </c:pt>
                <c:pt idx="98">
                  <c:v>0.975774083745099</c:v>
                </c:pt>
                <c:pt idx="99">
                  <c:v>0.975774083745099</c:v>
                </c:pt>
                <c:pt idx="100">
                  <c:v>0.97697540610120304</c:v>
                </c:pt>
                <c:pt idx="101">
                  <c:v>0.97547375315607299</c:v>
                </c:pt>
                <c:pt idx="102">
                  <c:v>0.97537364295973095</c:v>
                </c:pt>
                <c:pt idx="103">
                  <c:v>0.97967838140243502</c:v>
                </c:pt>
                <c:pt idx="104">
                  <c:v>0.97897761002804196</c:v>
                </c:pt>
                <c:pt idx="105">
                  <c:v>0.97967838140243502</c:v>
                </c:pt>
                <c:pt idx="106">
                  <c:v>0.98047926297317101</c:v>
                </c:pt>
                <c:pt idx="107">
                  <c:v>0.98087970375853895</c:v>
                </c:pt>
                <c:pt idx="108">
                  <c:v>0.98178069552561698</c:v>
                </c:pt>
                <c:pt idx="109">
                  <c:v>0.98118003434756496</c:v>
                </c:pt>
                <c:pt idx="110">
                  <c:v>0.98087970375853895</c:v>
                </c:pt>
                <c:pt idx="111">
                  <c:v>0.98228124650732596</c:v>
                </c:pt>
                <c:pt idx="112">
                  <c:v>0.98248146690001004</c:v>
                </c:pt>
                <c:pt idx="113">
                  <c:v>0.98328234847074603</c:v>
                </c:pt>
                <c:pt idx="114">
                  <c:v>0.98598532377197901</c:v>
                </c:pt>
                <c:pt idx="115">
                  <c:v>0.98488411161221701</c:v>
                </c:pt>
                <c:pt idx="116">
                  <c:v>0.98758708691344999</c:v>
                </c:pt>
                <c:pt idx="117">
                  <c:v>0.98738686652076602</c:v>
                </c:pt>
                <c:pt idx="118">
                  <c:v>0.99129116417810303</c:v>
                </c:pt>
                <c:pt idx="119">
                  <c:v>0.99099083358907702</c:v>
                </c:pt>
                <c:pt idx="120">
                  <c:v>0.99539568222812302</c:v>
                </c:pt>
                <c:pt idx="121">
                  <c:v>1.00030108184887</c:v>
                </c:pt>
                <c:pt idx="122">
                  <c:v>0.99539568222812302</c:v>
                </c:pt>
                <c:pt idx="123">
                  <c:v>0.99689733517325296</c:v>
                </c:pt>
                <c:pt idx="124">
                  <c:v>1.0005013022415601</c:v>
                </c:pt>
                <c:pt idx="125">
                  <c:v>0.99059039280370897</c:v>
                </c:pt>
                <c:pt idx="126">
                  <c:v>0.99879942890374995</c:v>
                </c:pt>
                <c:pt idx="127">
                  <c:v>0.99799854733301396</c:v>
                </c:pt>
                <c:pt idx="128">
                  <c:v>1.0022031755793701</c:v>
                </c:pt>
                <c:pt idx="129">
                  <c:v>1.0040051591135299</c:v>
                </c:pt>
                <c:pt idx="130">
                  <c:v>1.0061074732367099</c:v>
                </c:pt>
                <c:pt idx="131">
                  <c:v>1.0019228675223</c:v>
                </c:pt>
                <c:pt idx="132">
                  <c:v>1.00212313193715</c:v>
                </c:pt>
                <c:pt idx="133">
                  <c:v>1.00402564387828</c:v>
                </c:pt>
                <c:pt idx="134">
                  <c:v>1.0142391290359201</c:v>
                </c:pt>
                <c:pt idx="135">
                  <c:v>1.0185448139553099</c:v>
                </c:pt>
                <c:pt idx="136">
                  <c:v>1.0239519531564101</c:v>
                </c:pt>
                <c:pt idx="137">
                  <c:v>1.02425234977869</c:v>
                </c:pt>
                <c:pt idx="138">
                  <c:v>1.0326634552026299</c:v>
                </c:pt>
                <c:pt idx="139">
                  <c:v>1.0327635871340499</c:v>
                </c:pt>
                <c:pt idx="140">
                  <c:v>1.03844464298039</c:v>
                </c:pt>
                <c:pt idx="141">
                  <c:v>1.0418731842370801</c:v>
                </c:pt>
                <c:pt idx="142">
                  <c:v>1.0422765420319799</c:v>
                </c:pt>
                <c:pt idx="143">
                  <c:v>1.0395538769163799</c:v>
                </c:pt>
                <c:pt idx="144">
                  <c:v>1.06133519784119</c:v>
                </c:pt>
                <c:pt idx="145">
                  <c:v>1.0730325738934099</c:v>
                </c:pt>
                <c:pt idx="146">
                  <c:v>1.0445958493526799</c:v>
                </c:pt>
                <c:pt idx="147">
                  <c:v>1.05094873462242</c:v>
                </c:pt>
                <c:pt idx="148">
                  <c:v>1.06284778957208</c:v>
                </c:pt>
                <c:pt idx="149">
                  <c:v>1.0529251880964201</c:v>
                </c:pt>
                <c:pt idx="150">
                  <c:v>1.07496856570181</c:v>
                </c:pt>
                <c:pt idx="151">
                  <c:v>1.08022661907558</c:v>
                </c:pt>
                <c:pt idx="152">
                  <c:v>1.0862936037376201</c:v>
                </c:pt>
                <c:pt idx="153">
                  <c:v>1.09822534023962</c:v>
                </c:pt>
                <c:pt idx="154">
                  <c:v>1.1035845100244199</c:v>
                </c:pt>
                <c:pt idx="155">
                  <c:v>1.0991353879389301</c:v>
                </c:pt>
                <c:pt idx="156">
                  <c:v>1.12724575020636</c:v>
                </c:pt>
                <c:pt idx="157">
                  <c:v>1.11238163778437</c:v>
                </c:pt>
                <c:pt idx="158">
                  <c:v>1.13240268716909</c:v>
                </c:pt>
                <c:pt idx="159">
                  <c:v>1.1253245383967201</c:v>
                </c:pt>
                <c:pt idx="160">
                  <c:v>1.1341823358316301</c:v>
                </c:pt>
                <c:pt idx="161">
                  <c:v>1.11304977783766</c:v>
                </c:pt>
                <c:pt idx="162">
                  <c:v>1.11581957912813</c:v>
                </c:pt>
                <c:pt idx="163">
                  <c:v>1.09879043045338</c:v>
                </c:pt>
                <c:pt idx="164">
                  <c:v>1.0968413110267501</c:v>
                </c:pt>
                <c:pt idx="165">
                  <c:v>1.09807233382251</c:v>
                </c:pt>
                <c:pt idx="166">
                  <c:v>1.1223850340388799</c:v>
                </c:pt>
                <c:pt idx="167">
                  <c:v>1.14464602959563</c:v>
                </c:pt>
                <c:pt idx="168">
                  <c:v>1.1694306213427099</c:v>
                </c:pt>
                <c:pt idx="169">
                  <c:v>1.1717011600126901</c:v>
                </c:pt>
                <c:pt idx="170">
                  <c:v>1.16912100243317</c:v>
                </c:pt>
                <c:pt idx="171">
                  <c:v>1.1775839192940001</c:v>
                </c:pt>
                <c:pt idx="172">
                  <c:v>1.1769646814749199</c:v>
                </c:pt>
                <c:pt idx="173">
                  <c:v>1.1775839192940001</c:v>
                </c:pt>
                <c:pt idx="174">
                  <c:v>1.1820217903307799</c:v>
                </c:pt>
                <c:pt idx="175">
                  <c:v>1.22154980444906</c:v>
                </c:pt>
                <c:pt idx="176">
                  <c:v>1.23094157803853</c:v>
                </c:pt>
                <c:pt idx="177">
                  <c:v>1.21133238043416</c:v>
                </c:pt>
                <c:pt idx="178">
                  <c:v>1.2468353487283801</c:v>
                </c:pt>
                <c:pt idx="179">
                  <c:v>1.22980630845021</c:v>
                </c:pt>
                <c:pt idx="180">
                  <c:v>1.2149014604030499</c:v>
                </c:pt>
                <c:pt idx="181">
                  <c:v>1.2042700303274601</c:v>
                </c:pt>
                <c:pt idx="182">
                  <c:v>1.2016642876618699</c:v>
                </c:pt>
                <c:pt idx="183">
                  <c:v>1.2077096106460301</c:v>
                </c:pt>
                <c:pt idx="184">
                  <c:v>1.2294936193303401</c:v>
                </c:pt>
                <c:pt idx="185">
                  <c:v>1.2401250494059299</c:v>
                </c:pt>
                <c:pt idx="186">
                  <c:v>1.24356462972451</c:v>
                </c:pt>
                <c:pt idx="187">
                  <c:v>1.2685797593141399</c:v>
                </c:pt>
                <c:pt idx="188">
                  <c:v>1.26534863840881</c:v>
                </c:pt>
                <c:pt idx="189">
                  <c:v>1.27483354171154</c:v>
                </c:pt>
                <c:pt idx="190">
                  <c:v>1.25492566774646</c:v>
                </c:pt>
                <c:pt idx="191">
                  <c:v>1.26785015136777</c:v>
                </c:pt>
                <c:pt idx="192">
                  <c:v>1.2356431720211201</c:v>
                </c:pt>
                <c:pt idx="193">
                  <c:v>1.2492972635888</c:v>
                </c:pt>
                <c:pt idx="194">
                  <c:v>1.25930331542465</c:v>
                </c:pt>
                <c:pt idx="195">
                  <c:v>1.2902595382918201</c:v>
                </c:pt>
                <c:pt idx="196">
                  <c:v>1.29828522570182</c:v>
                </c:pt>
                <c:pt idx="197">
                  <c:v>1.2714981910995899</c:v>
                </c:pt>
                <c:pt idx="198">
                  <c:v>1.2831719182414201</c:v>
                </c:pt>
                <c:pt idx="199">
                  <c:v>1.3078743587111801</c:v>
                </c:pt>
                <c:pt idx="200">
                  <c:v>1.3078743587111801</c:v>
                </c:pt>
                <c:pt idx="201">
                  <c:v>1.3206946126258701</c:v>
                </c:pt>
                <c:pt idx="202">
                  <c:v>1.3469604986949799</c:v>
                </c:pt>
                <c:pt idx="203">
                  <c:v>1.34612666104199</c:v>
                </c:pt>
                <c:pt idx="204">
                  <c:v>1.3226749770517101</c:v>
                </c:pt>
                <c:pt idx="205">
                  <c:v>1.2893214709322001</c:v>
                </c:pt>
                <c:pt idx="206">
                  <c:v>1.2847353638407699</c:v>
                </c:pt>
                <c:pt idx="207">
                  <c:v>1.3403940271777</c:v>
                </c:pt>
                <c:pt idx="208">
                  <c:v>1.3484197145877099</c:v>
                </c:pt>
                <c:pt idx="209">
                  <c:v>1.3559242534646001</c:v>
                </c:pt>
                <c:pt idx="210">
                  <c:v>1.3810436127608501</c:v>
                </c:pt>
                <c:pt idx="211">
                  <c:v>1.37818771919003</c:v>
                </c:pt>
                <c:pt idx="212">
                  <c:v>1.39704219641191</c:v>
                </c:pt>
                <c:pt idx="213">
                  <c:v>1.42899893746594</c:v>
                </c:pt>
                <c:pt idx="214">
                  <c:v>1.44305990352971</c:v>
                </c:pt>
                <c:pt idx="215">
                  <c:v>1.4708622682467101</c:v>
                </c:pt>
                <c:pt idx="216">
                  <c:v>1.4424207687086299</c:v>
                </c:pt>
                <c:pt idx="217">
                  <c:v>1.43762725755052</c:v>
                </c:pt>
                <c:pt idx="218">
                  <c:v>1.4223945443147701</c:v>
                </c:pt>
                <c:pt idx="219">
                  <c:v>1.4366685553189</c:v>
                </c:pt>
                <c:pt idx="220">
                  <c:v>1.4775731838680599</c:v>
                </c:pt>
                <c:pt idx="221">
                  <c:v>1.4837514871385</c:v>
                </c:pt>
                <c:pt idx="222">
                  <c:v>1.4671339817904101</c:v>
                </c:pt>
                <c:pt idx="223">
                  <c:v>1.42995763969756</c:v>
                </c:pt>
                <c:pt idx="224">
                  <c:v>1.4247380386587301</c:v>
                </c:pt>
                <c:pt idx="225">
                  <c:v>1.4035400670928899</c:v>
                </c:pt>
                <c:pt idx="226">
                  <c:v>1.39608349418029</c:v>
                </c:pt>
                <c:pt idx="227">
                  <c:v>1.49152762746165</c:v>
                </c:pt>
                <c:pt idx="228">
                  <c:v>1.46969052107473</c:v>
                </c:pt>
                <c:pt idx="229">
                  <c:v>1.5497954186501599</c:v>
                </c:pt>
                <c:pt idx="230">
                  <c:v>1.6594070404654799</c:v>
                </c:pt>
                <c:pt idx="231">
                  <c:v>1.65386787201611</c:v>
                </c:pt>
                <c:pt idx="232">
                  <c:v>1.6362916644364001</c:v>
                </c:pt>
                <c:pt idx="233">
                  <c:v>1.55139325570286</c:v>
                </c:pt>
                <c:pt idx="234">
                  <c:v>1.5832434743950601</c:v>
                </c:pt>
                <c:pt idx="235">
                  <c:v>1.5712144108377</c:v>
                </c:pt>
                <c:pt idx="236">
                  <c:v>1.57482312990491</c:v>
                </c:pt>
                <c:pt idx="237">
                  <c:v>1.58302476414856</c:v>
                </c:pt>
                <c:pt idx="238">
                  <c:v>1.62250196364135</c:v>
                </c:pt>
                <c:pt idx="239">
                  <c:v>1.6339842515824701</c:v>
                </c:pt>
                <c:pt idx="240">
                  <c:v>1.6348590925684601</c:v>
                </c:pt>
                <c:pt idx="241">
                  <c:v>1.6393426526216499</c:v>
                </c:pt>
                <c:pt idx="242">
                  <c:v>1.68975536443932</c:v>
                </c:pt>
                <c:pt idx="243">
                  <c:v>1.7131573608145401</c:v>
                </c:pt>
                <c:pt idx="244">
                  <c:v>1.7164380145120099</c:v>
                </c:pt>
                <c:pt idx="245">
                  <c:v>1.6939108591227701</c:v>
                </c:pt>
                <c:pt idx="246">
                  <c:v>1.6939108591227701</c:v>
                </c:pt>
                <c:pt idx="247">
                  <c:v>1.7614923252904799</c:v>
                </c:pt>
                <c:pt idx="248">
                  <c:v>1.84602383556175</c:v>
                </c:pt>
                <c:pt idx="249">
                  <c:v>1.86712937434875</c:v>
                </c:pt>
                <c:pt idx="250">
                  <c:v>1.8192318303658099</c:v>
                </c:pt>
                <c:pt idx="251">
                  <c:v>1.8039221131109899</c:v>
                </c:pt>
                <c:pt idx="252">
                  <c:v>1.8017350106460099</c:v>
                </c:pt>
                <c:pt idx="253">
                  <c:v>1.8160605317916001</c:v>
                </c:pt>
                <c:pt idx="254">
                  <c:v>1.8227311943097699</c:v>
                </c:pt>
                <c:pt idx="255">
                  <c:v>1.80195372089251</c:v>
                </c:pt>
                <c:pt idx="256">
                  <c:v>1.7733682914586999</c:v>
                </c:pt>
                <c:pt idx="257">
                  <c:v>1.8131514606413299</c:v>
                </c:pt>
                <c:pt idx="258">
                  <c:v>1.7702392781522001</c:v>
                </c:pt>
                <c:pt idx="259">
                  <c:v>1.7676690172218601</c:v>
                </c:pt>
                <c:pt idx="260">
                  <c:v>1.7657692591429099</c:v>
                </c:pt>
                <c:pt idx="261">
                  <c:v>1.8006354074153399</c:v>
                </c:pt>
                <c:pt idx="262">
                  <c:v>1.8439945918053999</c:v>
                </c:pt>
                <c:pt idx="263">
                  <c:v>1.8587456545360399</c:v>
                </c:pt>
                <c:pt idx="264">
                  <c:v>1.84846461081469</c:v>
                </c:pt>
                <c:pt idx="265">
                  <c:v>1.87651398009795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30400"/>
        <c:axId val="1950333664"/>
      </c:lineChart>
      <c:dateAx>
        <c:axId val="19503304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3664"/>
        <c:crosses val="autoZero"/>
        <c:auto val="1"/>
        <c:lblOffset val="100"/>
        <c:baseTimeUnit val="days"/>
      </c:dateAx>
      <c:valAx>
        <c:axId val="195033366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0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经典</a:t>
            </a:r>
            <a:r>
              <a:rPr lang="en-US" altLang="zh-CN"/>
              <a:t>CTA-2</a:t>
            </a:r>
            <a:r>
              <a:rPr lang="zh-CN" altLang="en-US"/>
              <a:t>号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246510576906363"/>
          <c:y val="0.13961672255082946"/>
          <c:w val="0.84147363728580726"/>
          <c:h val="0.695934455324698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dPt>
          <c:cat>
            <c:numRef>
              <c:f>'经典CTA-2号'!$A$3:$A$204</c:f>
              <c:numCache>
                <c:formatCode>m/d/yyyy</c:formatCode>
                <c:ptCount val="202"/>
                <c:pt idx="0">
                  <c:v>43441</c:v>
                </c:pt>
                <c:pt idx="1">
                  <c:v>43444</c:v>
                </c:pt>
                <c:pt idx="2">
                  <c:v>43445</c:v>
                </c:pt>
                <c:pt idx="3">
                  <c:v>43446</c:v>
                </c:pt>
                <c:pt idx="4">
                  <c:v>43447</c:v>
                </c:pt>
                <c:pt idx="5">
                  <c:v>43448</c:v>
                </c:pt>
                <c:pt idx="6">
                  <c:v>43451</c:v>
                </c:pt>
                <c:pt idx="7">
                  <c:v>43452</c:v>
                </c:pt>
                <c:pt idx="8">
                  <c:v>43453</c:v>
                </c:pt>
                <c:pt idx="9">
                  <c:v>43454</c:v>
                </c:pt>
                <c:pt idx="10">
                  <c:v>43455</c:v>
                </c:pt>
                <c:pt idx="11">
                  <c:v>43458</c:v>
                </c:pt>
                <c:pt idx="12">
                  <c:v>43459</c:v>
                </c:pt>
                <c:pt idx="13">
                  <c:v>43460</c:v>
                </c:pt>
                <c:pt idx="14">
                  <c:v>43461</c:v>
                </c:pt>
                <c:pt idx="15">
                  <c:v>43462</c:v>
                </c:pt>
                <c:pt idx="16">
                  <c:v>43465</c:v>
                </c:pt>
                <c:pt idx="17">
                  <c:v>43467</c:v>
                </c:pt>
                <c:pt idx="18">
                  <c:v>43468</c:v>
                </c:pt>
                <c:pt idx="19">
                  <c:v>43469</c:v>
                </c:pt>
                <c:pt idx="20">
                  <c:v>43472</c:v>
                </c:pt>
                <c:pt idx="21">
                  <c:v>43473</c:v>
                </c:pt>
                <c:pt idx="22">
                  <c:v>43474</c:v>
                </c:pt>
                <c:pt idx="23">
                  <c:v>43475</c:v>
                </c:pt>
                <c:pt idx="24">
                  <c:v>43476</c:v>
                </c:pt>
                <c:pt idx="25">
                  <c:v>43479</c:v>
                </c:pt>
                <c:pt idx="26">
                  <c:v>43480</c:v>
                </c:pt>
                <c:pt idx="27">
                  <c:v>43481</c:v>
                </c:pt>
                <c:pt idx="28">
                  <c:v>43482</c:v>
                </c:pt>
                <c:pt idx="29">
                  <c:v>43483</c:v>
                </c:pt>
                <c:pt idx="30">
                  <c:v>43486</c:v>
                </c:pt>
                <c:pt idx="31">
                  <c:v>43487</c:v>
                </c:pt>
                <c:pt idx="32">
                  <c:v>43488</c:v>
                </c:pt>
                <c:pt idx="33">
                  <c:v>43489</c:v>
                </c:pt>
                <c:pt idx="34">
                  <c:v>43490</c:v>
                </c:pt>
                <c:pt idx="35">
                  <c:v>43493</c:v>
                </c:pt>
                <c:pt idx="36">
                  <c:v>43494</c:v>
                </c:pt>
                <c:pt idx="37">
                  <c:v>43495</c:v>
                </c:pt>
                <c:pt idx="38">
                  <c:v>43496</c:v>
                </c:pt>
                <c:pt idx="39">
                  <c:v>43497</c:v>
                </c:pt>
                <c:pt idx="40">
                  <c:v>43507</c:v>
                </c:pt>
                <c:pt idx="41">
                  <c:v>43508</c:v>
                </c:pt>
                <c:pt idx="42">
                  <c:v>43509</c:v>
                </c:pt>
                <c:pt idx="43">
                  <c:v>43510</c:v>
                </c:pt>
                <c:pt idx="44">
                  <c:v>43511</c:v>
                </c:pt>
                <c:pt idx="45">
                  <c:v>43514</c:v>
                </c:pt>
                <c:pt idx="46">
                  <c:v>43515</c:v>
                </c:pt>
                <c:pt idx="47">
                  <c:v>43516</c:v>
                </c:pt>
                <c:pt idx="48">
                  <c:v>43517</c:v>
                </c:pt>
                <c:pt idx="49">
                  <c:v>43518</c:v>
                </c:pt>
                <c:pt idx="50">
                  <c:v>43521</c:v>
                </c:pt>
                <c:pt idx="51">
                  <c:v>43522</c:v>
                </c:pt>
                <c:pt idx="52">
                  <c:v>43523</c:v>
                </c:pt>
                <c:pt idx="53">
                  <c:v>43524</c:v>
                </c:pt>
                <c:pt idx="54">
                  <c:v>43525</c:v>
                </c:pt>
                <c:pt idx="55">
                  <c:v>43528</c:v>
                </c:pt>
                <c:pt idx="56">
                  <c:v>43529</c:v>
                </c:pt>
                <c:pt idx="57">
                  <c:v>43530</c:v>
                </c:pt>
                <c:pt idx="58">
                  <c:v>43531</c:v>
                </c:pt>
                <c:pt idx="59">
                  <c:v>43532</c:v>
                </c:pt>
                <c:pt idx="60">
                  <c:v>43535</c:v>
                </c:pt>
                <c:pt idx="61">
                  <c:v>43536</c:v>
                </c:pt>
                <c:pt idx="62">
                  <c:v>43537</c:v>
                </c:pt>
                <c:pt idx="63">
                  <c:v>43538</c:v>
                </c:pt>
                <c:pt idx="64">
                  <c:v>43539</c:v>
                </c:pt>
                <c:pt idx="65">
                  <c:v>43542</c:v>
                </c:pt>
                <c:pt idx="66">
                  <c:v>43543</c:v>
                </c:pt>
                <c:pt idx="67">
                  <c:v>43544</c:v>
                </c:pt>
                <c:pt idx="68">
                  <c:v>43545</c:v>
                </c:pt>
                <c:pt idx="69">
                  <c:v>43546</c:v>
                </c:pt>
                <c:pt idx="70">
                  <c:v>43549</c:v>
                </c:pt>
                <c:pt idx="71">
                  <c:v>43550</c:v>
                </c:pt>
                <c:pt idx="72">
                  <c:v>43551</c:v>
                </c:pt>
                <c:pt idx="73">
                  <c:v>43552</c:v>
                </c:pt>
                <c:pt idx="74">
                  <c:v>43553</c:v>
                </c:pt>
                <c:pt idx="75">
                  <c:v>43555</c:v>
                </c:pt>
                <c:pt idx="76">
                  <c:v>43556</c:v>
                </c:pt>
                <c:pt idx="77">
                  <c:v>43557</c:v>
                </c:pt>
                <c:pt idx="78">
                  <c:v>43558</c:v>
                </c:pt>
                <c:pt idx="79">
                  <c:v>43559</c:v>
                </c:pt>
                <c:pt idx="80">
                  <c:v>43563</c:v>
                </c:pt>
                <c:pt idx="81">
                  <c:v>43564</c:v>
                </c:pt>
                <c:pt idx="82">
                  <c:v>43565</c:v>
                </c:pt>
                <c:pt idx="83">
                  <c:v>43566</c:v>
                </c:pt>
                <c:pt idx="84">
                  <c:v>43567</c:v>
                </c:pt>
                <c:pt idx="85">
                  <c:v>43570</c:v>
                </c:pt>
                <c:pt idx="86">
                  <c:v>43571</c:v>
                </c:pt>
                <c:pt idx="87">
                  <c:v>43572</c:v>
                </c:pt>
                <c:pt idx="88">
                  <c:v>43573</c:v>
                </c:pt>
                <c:pt idx="89">
                  <c:v>43574</c:v>
                </c:pt>
                <c:pt idx="90">
                  <c:v>43577</c:v>
                </c:pt>
                <c:pt idx="91">
                  <c:v>43578</c:v>
                </c:pt>
                <c:pt idx="92">
                  <c:v>43579</c:v>
                </c:pt>
                <c:pt idx="93">
                  <c:v>43580</c:v>
                </c:pt>
                <c:pt idx="94">
                  <c:v>43581</c:v>
                </c:pt>
                <c:pt idx="95">
                  <c:v>43584</c:v>
                </c:pt>
                <c:pt idx="96">
                  <c:v>43585</c:v>
                </c:pt>
                <c:pt idx="97">
                  <c:v>43591</c:v>
                </c:pt>
                <c:pt idx="98">
                  <c:v>43592</c:v>
                </c:pt>
                <c:pt idx="99">
                  <c:v>43593</c:v>
                </c:pt>
                <c:pt idx="100">
                  <c:v>43594</c:v>
                </c:pt>
                <c:pt idx="101">
                  <c:v>43595</c:v>
                </c:pt>
                <c:pt idx="102">
                  <c:v>43598</c:v>
                </c:pt>
                <c:pt idx="103">
                  <c:v>43599</c:v>
                </c:pt>
                <c:pt idx="104">
                  <c:v>43600</c:v>
                </c:pt>
                <c:pt idx="105">
                  <c:v>43601</c:v>
                </c:pt>
                <c:pt idx="106">
                  <c:v>43602</c:v>
                </c:pt>
                <c:pt idx="107">
                  <c:v>43605</c:v>
                </c:pt>
                <c:pt idx="108">
                  <c:v>43606</c:v>
                </c:pt>
                <c:pt idx="109">
                  <c:v>43607</c:v>
                </c:pt>
                <c:pt idx="110">
                  <c:v>43608</c:v>
                </c:pt>
                <c:pt idx="111">
                  <c:v>43609</c:v>
                </c:pt>
                <c:pt idx="112">
                  <c:v>43612</c:v>
                </c:pt>
                <c:pt idx="113">
                  <c:v>43613</c:v>
                </c:pt>
                <c:pt idx="114">
                  <c:v>43614</c:v>
                </c:pt>
                <c:pt idx="115">
                  <c:v>43615</c:v>
                </c:pt>
                <c:pt idx="116">
                  <c:v>43616</c:v>
                </c:pt>
                <c:pt idx="117">
                  <c:v>43619</c:v>
                </c:pt>
                <c:pt idx="118">
                  <c:v>43620</c:v>
                </c:pt>
                <c:pt idx="119">
                  <c:v>43621</c:v>
                </c:pt>
                <c:pt idx="120">
                  <c:v>43622</c:v>
                </c:pt>
                <c:pt idx="121">
                  <c:v>43626</c:v>
                </c:pt>
                <c:pt idx="122">
                  <c:v>43627</c:v>
                </c:pt>
                <c:pt idx="123">
                  <c:v>43628</c:v>
                </c:pt>
                <c:pt idx="124">
                  <c:v>43629</c:v>
                </c:pt>
                <c:pt idx="125">
                  <c:v>43630</c:v>
                </c:pt>
                <c:pt idx="126">
                  <c:v>43633</c:v>
                </c:pt>
                <c:pt idx="127">
                  <c:v>43634</c:v>
                </c:pt>
                <c:pt idx="128">
                  <c:v>43635</c:v>
                </c:pt>
                <c:pt idx="129">
                  <c:v>43636</c:v>
                </c:pt>
                <c:pt idx="130">
                  <c:v>43637</c:v>
                </c:pt>
                <c:pt idx="131">
                  <c:v>43640</c:v>
                </c:pt>
                <c:pt idx="132">
                  <c:v>43641</c:v>
                </c:pt>
                <c:pt idx="133">
                  <c:v>43642</c:v>
                </c:pt>
                <c:pt idx="134">
                  <c:v>43643</c:v>
                </c:pt>
                <c:pt idx="135">
                  <c:v>43644</c:v>
                </c:pt>
                <c:pt idx="136">
                  <c:v>43646</c:v>
                </c:pt>
                <c:pt idx="137">
                  <c:v>43647</c:v>
                </c:pt>
                <c:pt idx="138">
                  <c:v>43648</c:v>
                </c:pt>
                <c:pt idx="139">
                  <c:v>43649</c:v>
                </c:pt>
                <c:pt idx="140">
                  <c:v>43650</c:v>
                </c:pt>
                <c:pt idx="141">
                  <c:v>43651</c:v>
                </c:pt>
                <c:pt idx="142">
                  <c:v>43654</c:v>
                </c:pt>
                <c:pt idx="143">
                  <c:v>43655</c:v>
                </c:pt>
                <c:pt idx="144">
                  <c:v>43656</c:v>
                </c:pt>
                <c:pt idx="145">
                  <c:v>43657</c:v>
                </c:pt>
                <c:pt idx="146">
                  <c:v>43658</c:v>
                </c:pt>
                <c:pt idx="147">
                  <c:v>43661</c:v>
                </c:pt>
                <c:pt idx="148">
                  <c:v>43662</c:v>
                </c:pt>
                <c:pt idx="149">
                  <c:v>43663</c:v>
                </c:pt>
                <c:pt idx="150">
                  <c:v>43664</c:v>
                </c:pt>
                <c:pt idx="151">
                  <c:v>43665</c:v>
                </c:pt>
                <c:pt idx="152">
                  <c:v>43668</c:v>
                </c:pt>
                <c:pt idx="153">
                  <c:v>43669</c:v>
                </c:pt>
                <c:pt idx="154">
                  <c:v>43670</c:v>
                </c:pt>
                <c:pt idx="155">
                  <c:v>43671</c:v>
                </c:pt>
                <c:pt idx="156">
                  <c:v>43672</c:v>
                </c:pt>
                <c:pt idx="157">
                  <c:v>43675</c:v>
                </c:pt>
                <c:pt idx="158">
                  <c:v>43676</c:v>
                </c:pt>
                <c:pt idx="159">
                  <c:v>43677</c:v>
                </c:pt>
                <c:pt idx="160">
                  <c:v>43678</c:v>
                </c:pt>
                <c:pt idx="161">
                  <c:v>43679</c:v>
                </c:pt>
                <c:pt idx="162">
                  <c:v>43682</c:v>
                </c:pt>
                <c:pt idx="163">
                  <c:v>43683</c:v>
                </c:pt>
                <c:pt idx="164">
                  <c:v>43684</c:v>
                </c:pt>
                <c:pt idx="165">
                  <c:v>43685</c:v>
                </c:pt>
                <c:pt idx="166">
                  <c:v>43686</c:v>
                </c:pt>
                <c:pt idx="167">
                  <c:v>43689</c:v>
                </c:pt>
                <c:pt idx="168">
                  <c:v>43690</c:v>
                </c:pt>
                <c:pt idx="169">
                  <c:v>43691</c:v>
                </c:pt>
                <c:pt idx="170">
                  <c:v>43692</c:v>
                </c:pt>
                <c:pt idx="171">
                  <c:v>43693</c:v>
                </c:pt>
                <c:pt idx="172">
                  <c:v>43696</c:v>
                </c:pt>
                <c:pt idx="173">
                  <c:v>43697</c:v>
                </c:pt>
                <c:pt idx="174">
                  <c:v>43698</c:v>
                </c:pt>
                <c:pt idx="175">
                  <c:v>43699</c:v>
                </c:pt>
                <c:pt idx="176">
                  <c:v>43700</c:v>
                </c:pt>
                <c:pt idx="177">
                  <c:v>43703</c:v>
                </c:pt>
                <c:pt idx="178">
                  <c:v>43704</c:v>
                </c:pt>
                <c:pt idx="179">
                  <c:v>43705</c:v>
                </c:pt>
                <c:pt idx="180">
                  <c:v>43706</c:v>
                </c:pt>
                <c:pt idx="181">
                  <c:v>43707</c:v>
                </c:pt>
                <c:pt idx="182">
                  <c:v>43708</c:v>
                </c:pt>
                <c:pt idx="183">
                  <c:v>43710</c:v>
                </c:pt>
                <c:pt idx="184">
                  <c:v>43711</c:v>
                </c:pt>
                <c:pt idx="185">
                  <c:v>43712</c:v>
                </c:pt>
                <c:pt idx="186">
                  <c:v>43713</c:v>
                </c:pt>
                <c:pt idx="187">
                  <c:v>43714</c:v>
                </c:pt>
                <c:pt idx="188">
                  <c:v>43717</c:v>
                </c:pt>
                <c:pt idx="189">
                  <c:v>43718</c:v>
                </c:pt>
                <c:pt idx="190">
                  <c:v>43719</c:v>
                </c:pt>
                <c:pt idx="191">
                  <c:v>43720</c:v>
                </c:pt>
                <c:pt idx="192">
                  <c:v>43724</c:v>
                </c:pt>
                <c:pt idx="193">
                  <c:v>43725</c:v>
                </c:pt>
                <c:pt idx="194">
                  <c:v>43726</c:v>
                </c:pt>
                <c:pt idx="195">
                  <c:v>43727</c:v>
                </c:pt>
                <c:pt idx="196">
                  <c:v>43728</c:v>
                </c:pt>
                <c:pt idx="197">
                  <c:v>43731</c:v>
                </c:pt>
                <c:pt idx="198">
                  <c:v>43732</c:v>
                </c:pt>
                <c:pt idx="199">
                  <c:v>43733</c:v>
                </c:pt>
                <c:pt idx="200">
                  <c:v>43734</c:v>
                </c:pt>
                <c:pt idx="201">
                  <c:v>43735</c:v>
                </c:pt>
              </c:numCache>
            </c:numRef>
          </c:cat>
          <c:val>
            <c:numRef>
              <c:f>'经典CTA-2号'!$B$3:$B$204</c:f>
              <c:numCache>
                <c:formatCode>0.0000_ </c:formatCode>
                <c:ptCount val="202"/>
                <c:pt idx="0">
                  <c:v>1</c:v>
                </c:pt>
                <c:pt idx="1">
                  <c:v>1.0001</c:v>
                </c:pt>
                <c:pt idx="2">
                  <c:v>1.0001</c:v>
                </c:pt>
                <c:pt idx="3">
                  <c:v>1.0001</c:v>
                </c:pt>
                <c:pt idx="4">
                  <c:v>1.0001</c:v>
                </c:pt>
                <c:pt idx="5">
                  <c:v>1.0001</c:v>
                </c:pt>
                <c:pt idx="6">
                  <c:v>1.0002</c:v>
                </c:pt>
                <c:pt idx="7">
                  <c:v>1.0002</c:v>
                </c:pt>
                <c:pt idx="8">
                  <c:v>1.0002</c:v>
                </c:pt>
                <c:pt idx="9">
                  <c:v>1.0002</c:v>
                </c:pt>
                <c:pt idx="10">
                  <c:v>1.0002</c:v>
                </c:pt>
                <c:pt idx="11">
                  <c:v>0.99929999999999997</c:v>
                </c:pt>
                <c:pt idx="12">
                  <c:v>0.99950000000000006</c:v>
                </c:pt>
                <c:pt idx="13">
                  <c:v>0.99950000000000006</c:v>
                </c:pt>
                <c:pt idx="14">
                  <c:v>0.99702738420195702</c:v>
                </c:pt>
                <c:pt idx="15">
                  <c:v>0.99875474733439196</c:v>
                </c:pt>
                <c:pt idx="16">
                  <c:v>0.99883683792747502</c:v>
                </c:pt>
                <c:pt idx="17">
                  <c:v>0.99849151051326002</c:v>
                </c:pt>
                <c:pt idx="18">
                  <c:v>0.99931902042521803</c:v>
                </c:pt>
                <c:pt idx="19">
                  <c:v>0.99904633386046005</c:v>
                </c:pt>
                <c:pt idx="20">
                  <c:v>0.99962856801544997</c:v>
                </c:pt>
                <c:pt idx="21">
                  <c:v>1.00035618487663</c:v>
                </c:pt>
                <c:pt idx="22">
                  <c:v>1.0000834854843399</c:v>
                </c:pt>
                <c:pt idx="23">
                  <c:v>1.00081115471473</c:v>
                </c:pt>
                <c:pt idx="24">
                  <c:v>1.0006384929882901</c:v>
                </c:pt>
                <c:pt idx="25">
                  <c:v>1.00172117705143</c:v>
                </c:pt>
                <c:pt idx="26">
                  <c:v>1.0012483612648</c:v>
                </c:pt>
                <c:pt idx="27">
                  <c:v>1.0011757381989099</c:v>
                </c:pt>
                <c:pt idx="28">
                  <c:v>1.0010030526015301</c:v>
                </c:pt>
                <c:pt idx="29">
                  <c:v>1.00293162167104</c:v>
                </c:pt>
                <c:pt idx="30">
                  <c:v>1.0025137336435901</c:v>
                </c:pt>
                <c:pt idx="31">
                  <c:v>1.00334177087375</c:v>
                </c:pt>
                <c:pt idx="32">
                  <c:v>1.00236851856576</c:v>
                </c:pt>
                <c:pt idx="33">
                  <c:v>1.0019956739175799</c:v>
                </c:pt>
                <c:pt idx="34">
                  <c:v>1.0023233653446799</c:v>
                </c:pt>
                <c:pt idx="35">
                  <c:v>1.0016050864455801</c:v>
                </c:pt>
                <c:pt idx="36">
                  <c:v>1.0028336137953899</c:v>
                </c:pt>
                <c:pt idx="37">
                  <c:v>1.0018601572453301</c:v>
                </c:pt>
                <c:pt idx="38">
                  <c:v>1.00318885384366</c:v>
                </c:pt>
                <c:pt idx="39">
                  <c:v>1.0072202858848001</c:v>
                </c:pt>
                <c:pt idx="40">
                  <c:v>1.0057944629237301</c:v>
                </c:pt>
                <c:pt idx="41">
                  <c:v>1.0075242108467699</c:v>
                </c:pt>
                <c:pt idx="42">
                  <c:v>1.0080524728898099</c:v>
                </c:pt>
                <c:pt idx="43">
                  <c:v>1.0090814351562101</c:v>
                </c:pt>
                <c:pt idx="44">
                  <c:v>1.0098100408638699</c:v>
                </c:pt>
                <c:pt idx="45">
                  <c:v>1.00819066340276</c:v>
                </c:pt>
                <c:pt idx="46">
                  <c:v>1.00661591679581</c:v>
                </c:pt>
                <c:pt idx="47">
                  <c:v>1.00604258962256</c:v>
                </c:pt>
                <c:pt idx="48">
                  <c:v>1.0059699985446899</c:v>
                </c:pt>
                <c:pt idx="49">
                  <c:v>1.0055969340372199</c:v>
                </c:pt>
                <c:pt idx="50">
                  <c:v>1.0067813325916499</c:v>
                </c:pt>
                <c:pt idx="51">
                  <c:v>1.00670874860686</c:v>
                </c:pt>
                <c:pt idx="52">
                  <c:v>1.00833905155095</c:v>
                </c:pt>
                <c:pt idx="53">
                  <c:v>1.00786581310979</c:v>
                </c:pt>
                <c:pt idx="54">
                  <c:v>1.0068916701162001</c:v>
                </c:pt>
                <c:pt idx="55">
                  <c:v>1.0069744265662199</c:v>
                </c:pt>
                <c:pt idx="56">
                  <c:v>1.0095066764385401</c:v>
                </c:pt>
                <c:pt idx="57">
                  <c:v>1.0113377400507499</c:v>
                </c:pt>
                <c:pt idx="58">
                  <c:v>1.0092614165334599</c:v>
                </c:pt>
                <c:pt idx="59">
                  <c:v>1.00778614570822</c:v>
                </c:pt>
                <c:pt idx="60">
                  <c:v>1.00516364698984</c:v>
                </c:pt>
                <c:pt idx="61">
                  <c:v>0.99957966554093003</c:v>
                </c:pt>
                <c:pt idx="62">
                  <c:v>0.99870517431822403</c:v>
                </c:pt>
                <c:pt idx="63">
                  <c:v>0.99883274841908998</c:v>
                </c:pt>
                <c:pt idx="64">
                  <c:v>0.99896032651608802</c:v>
                </c:pt>
                <c:pt idx="65">
                  <c:v>0.99894221090208002</c:v>
                </c:pt>
                <c:pt idx="66">
                  <c:v>0.998668903126535</c:v>
                </c:pt>
                <c:pt idx="67">
                  <c:v>0.999698540573559</c:v>
                </c:pt>
                <c:pt idx="68">
                  <c:v>1.00142984794484</c:v>
                </c:pt>
                <c:pt idx="69">
                  <c:v>1.00155751867348</c:v>
                </c:pt>
                <c:pt idx="70">
                  <c:v>1.00194054736756</c:v>
                </c:pt>
                <c:pt idx="71">
                  <c:v>1.00337141691095</c:v>
                </c:pt>
                <c:pt idx="72">
                  <c:v>1.0042008806826099</c:v>
                </c:pt>
                <c:pt idx="73">
                  <c:v>1.0040278925828801</c:v>
                </c:pt>
                <c:pt idx="74">
                  <c:v>1.0025516133910799</c:v>
                </c:pt>
                <c:pt idx="75">
                  <c:v>1.00250629094863</c:v>
                </c:pt>
                <c:pt idx="76">
                  <c:v>1.00333584280097</c:v>
                </c:pt>
                <c:pt idx="77">
                  <c:v>1.0044662286221799</c:v>
                </c:pt>
                <c:pt idx="78">
                  <c:v>1.00359135208665</c:v>
                </c:pt>
                <c:pt idx="79">
                  <c:v>1.0067271837216401</c:v>
                </c:pt>
                <c:pt idx="80">
                  <c:v>1.0125529834796601</c:v>
                </c:pt>
                <c:pt idx="81">
                  <c:v>1.01498750477567</c:v>
                </c:pt>
                <c:pt idx="82">
                  <c:v>1.0097001908362899</c:v>
                </c:pt>
                <c:pt idx="83">
                  <c:v>1.0089255485486901</c:v>
                </c:pt>
                <c:pt idx="84">
                  <c:v>1.01075842351191</c:v>
                </c:pt>
                <c:pt idx="85">
                  <c:v>1.0098385648813899</c:v>
                </c:pt>
                <c:pt idx="86">
                  <c:v>1.01327649170879</c:v>
                </c:pt>
                <c:pt idx="87">
                  <c:v>1.0164136940833699</c:v>
                </c:pt>
                <c:pt idx="88">
                  <c:v>1.0181467639642401</c:v>
                </c:pt>
                <c:pt idx="89">
                  <c:v>1.01965141435433</c:v>
                </c:pt>
                <c:pt idx="90">
                  <c:v>1.02334638218161</c:v>
                </c:pt>
                <c:pt idx="91">
                  <c:v>1.0223712370182301</c:v>
                </c:pt>
                <c:pt idx="92">
                  <c:v>1.0269136916174999</c:v>
                </c:pt>
                <c:pt idx="93">
                  <c:v>1.02593858893927</c:v>
                </c:pt>
                <c:pt idx="94">
                  <c:v>1.0314846536548301</c:v>
                </c:pt>
                <c:pt idx="95">
                  <c:v>1.0296631783238701</c:v>
                </c:pt>
                <c:pt idx="96">
                  <c:v>1.03169813656112</c:v>
                </c:pt>
                <c:pt idx="97">
                  <c:v>1.02735240175995</c:v>
                </c:pt>
                <c:pt idx="98">
                  <c:v>1.0277819767957901</c:v>
                </c:pt>
                <c:pt idx="99">
                  <c:v>1.0243979113830299</c:v>
                </c:pt>
                <c:pt idx="100">
                  <c:v>1.0203111230478701</c:v>
                </c:pt>
                <c:pt idx="101">
                  <c:v>1.0203390780180499</c:v>
                </c:pt>
                <c:pt idx="102">
                  <c:v>1.0266457434467</c:v>
                </c:pt>
                <c:pt idx="103">
                  <c:v>1.0369122232882799</c:v>
                </c:pt>
                <c:pt idx="104">
                  <c:v>1.0452720659757799</c:v>
                </c:pt>
                <c:pt idx="105">
                  <c:v>1.04620413729495</c:v>
                </c:pt>
                <c:pt idx="106">
                  <c:v>1.0438235791081101</c:v>
                </c:pt>
                <c:pt idx="107">
                  <c:v>1.0405966034671601</c:v>
                </c:pt>
                <c:pt idx="108">
                  <c:v>1.0390187893491101</c:v>
                </c:pt>
                <c:pt idx="109">
                  <c:v>1.04025203144795</c:v>
                </c:pt>
                <c:pt idx="110">
                  <c:v>1.0428909502432699</c:v>
                </c:pt>
                <c:pt idx="111">
                  <c:v>1.05306027348089</c:v>
                </c:pt>
                <c:pt idx="112">
                  <c:v>1.05886998067852</c:v>
                </c:pt>
                <c:pt idx="113">
                  <c:v>1.0550832427121499</c:v>
                </c:pt>
                <c:pt idx="114">
                  <c:v>1.06404927721567</c:v>
                </c:pt>
                <c:pt idx="115">
                  <c:v>1.0604633121684399</c:v>
                </c:pt>
                <c:pt idx="116">
                  <c:v>1.0589860275213701</c:v>
                </c:pt>
                <c:pt idx="117">
                  <c:v>1.055558178591</c:v>
                </c:pt>
                <c:pt idx="118">
                  <c:v>1.05086671558664</c:v>
                </c:pt>
                <c:pt idx="119">
                  <c:v>1.0565199495981901</c:v>
                </c:pt>
                <c:pt idx="120">
                  <c:v>1.0603655852653899</c:v>
                </c:pt>
                <c:pt idx="121">
                  <c:v>1.0644994581909499</c:v>
                </c:pt>
                <c:pt idx="122">
                  <c:v>1.0677431157309401</c:v>
                </c:pt>
                <c:pt idx="123">
                  <c:v>1.07661246574676</c:v>
                </c:pt>
                <c:pt idx="124">
                  <c:v>1.0675002502750399</c:v>
                </c:pt>
                <c:pt idx="125">
                  <c:v>1.07004102597525</c:v>
                </c:pt>
                <c:pt idx="126">
                  <c:v>1.06480438587312</c:v>
                </c:pt>
                <c:pt idx="127">
                  <c:v>1.0675463084233801</c:v>
                </c:pt>
                <c:pt idx="128">
                  <c:v>1.0650636825409501</c:v>
                </c:pt>
                <c:pt idx="129">
                  <c:v>1.0653942959084699</c:v>
                </c:pt>
                <c:pt idx="130">
                  <c:v>1.0622081088348101</c:v>
                </c:pt>
                <c:pt idx="131">
                  <c:v>1.07073600509185</c:v>
                </c:pt>
                <c:pt idx="132">
                  <c:v>1.07116730523746</c:v>
                </c:pt>
                <c:pt idx="133">
                  <c:v>1.06486552019821</c:v>
                </c:pt>
                <c:pt idx="134">
                  <c:v>1.0672061254791201</c:v>
                </c:pt>
                <c:pt idx="135">
                  <c:v>1.07035085452974</c:v>
                </c:pt>
                <c:pt idx="136">
                  <c:v>1.07030900037942</c:v>
                </c:pt>
                <c:pt idx="137">
                  <c:v>1.0762682927852401</c:v>
                </c:pt>
                <c:pt idx="138">
                  <c:v>1.08504220727175</c:v>
                </c:pt>
                <c:pt idx="139">
                  <c:v>1.0889919560207899</c:v>
                </c:pt>
                <c:pt idx="140">
                  <c:v>1.0736428211006499</c:v>
                </c:pt>
                <c:pt idx="141">
                  <c:v>1.05970010305906</c:v>
                </c:pt>
                <c:pt idx="142">
                  <c:v>1.0562689419523399</c:v>
                </c:pt>
                <c:pt idx="143">
                  <c:v>1.06373710162344</c:v>
                </c:pt>
                <c:pt idx="144">
                  <c:v>1.0653747681774</c:v>
                </c:pt>
                <c:pt idx="145">
                  <c:v>1.06168414290567</c:v>
                </c:pt>
                <c:pt idx="146">
                  <c:v>1.06844929379292</c:v>
                </c:pt>
                <c:pt idx="147">
                  <c:v>1.0661241206968299</c:v>
                </c:pt>
                <c:pt idx="148">
                  <c:v>1.0749011190072599</c:v>
                </c:pt>
                <c:pt idx="149">
                  <c:v>1.0910188913191099</c:v>
                </c:pt>
                <c:pt idx="150">
                  <c:v>1.0945681986490601</c:v>
                </c:pt>
                <c:pt idx="151">
                  <c:v>1.10395003245113</c:v>
                </c:pt>
                <c:pt idx="152">
                  <c:v>1.09287858479052</c:v>
                </c:pt>
                <c:pt idx="153">
                  <c:v>1.0920034091440201</c:v>
                </c:pt>
                <c:pt idx="154">
                  <c:v>1.0871053330007401</c:v>
                </c:pt>
                <c:pt idx="155">
                  <c:v>1.09193288929494</c:v>
                </c:pt>
                <c:pt idx="156">
                  <c:v>1.1041322695311699</c:v>
                </c:pt>
                <c:pt idx="157">
                  <c:v>1.1031166751725401</c:v>
                </c:pt>
                <c:pt idx="158">
                  <c:v>1.0953012597031</c:v>
                </c:pt>
                <c:pt idx="159">
                  <c:v>1.0804442632539</c:v>
                </c:pt>
                <c:pt idx="160">
                  <c:v>1.0785626421485499</c:v>
                </c:pt>
                <c:pt idx="161">
                  <c:v>1.0737637074178601</c:v>
                </c:pt>
                <c:pt idx="162">
                  <c:v>1.08461574716884</c:v>
                </c:pt>
                <c:pt idx="163">
                  <c:v>1.1117080381712099</c:v>
                </c:pt>
                <c:pt idx="164">
                  <c:v>1.1056014644005101</c:v>
                </c:pt>
                <c:pt idx="165">
                  <c:v>1.1317903120300301</c:v>
                </c:pt>
                <c:pt idx="166">
                  <c:v>1.1621056891666199</c:v>
                </c:pt>
                <c:pt idx="167">
                  <c:v>1.1585790531014499</c:v>
                </c:pt>
                <c:pt idx="168">
                  <c:v>1.1536802434667099</c:v>
                </c:pt>
                <c:pt idx="169">
                  <c:v>1.1245302303812299</c:v>
                </c:pt>
                <c:pt idx="170">
                  <c:v>1.1329132543835601</c:v>
                </c:pt>
                <c:pt idx="171">
                  <c:v>1.12901965237423</c:v>
                </c:pt>
                <c:pt idx="172">
                  <c:v>1.12860927251507</c:v>
                </c:pt>
                <c:pt idx="173">
                  <c:v>1.1337729818295399</c:v>
                </c:pt>
                <c:pt idx="174">
                  <c:v>1.15141702857785</c:v>
                </c:pt>
                <c:pt idx="175">
                  <c:v>1.1549712661959699</c:v>
                </c:pt>
                <c:pt idx="176">
                  <c:v>1.15288923544891</c:v>
                </c:pt>
                <c:pt idx="177">
                  <c:v>1.15690949467003</c:v>
                </c:pt>
                <c:pt idx="178">
                  <c:v>1.1777782459647499</c:v>
                </c:pt>
                <c:pt idx="179">
                  <c:v>1.1886823128486901</c:v>
                </c:pt>
                <c:pt idx="180">
                  <c:v>1.18891621603798</c:v>
                </c:pt>
                <c:pt idx="181">
                  <c:v>1.1794857800746399</c:v>
                </c:pt>
                <c:pt idx="182">
                  <c:v>1.17941742063593</c:v>
                </c:pt>
                <c:pt idx="183">
                  <c:v>1.2012280277784999</c:v>
                </c:pt>
                <c:pt idx="184">
                  <c:v>1.2335796198358999</c:v>
                </c:pt>
                <c:pt idx="185">
                  <c:v>1.24438659825887</c:v>
                </c:pt>
                <c:pt idx="186">
                  <c:v>1.2288142578103201</c:v>
                </c:pt>
                <c:pt idx="187">
                  <c:v>1.2212962146540201</c:v>
                </c:pt>
                <c:pt idx="188">
                  <c:v>1.2152543628327901</c:v>
                </c:pt>
                <c:pt idx="189">
                  <c:v>1.2190135769655801</c:v>
                </c:pt>
                <c:pt idx="190">
                  <c:v>1.2227729965087999</c:v>
                </c:pt>
                <c:pt idx="191">
                  <c:v>1.21897966586783</c:v>
                </c:pt>
                <c:pt idx="192">
                  <c:v>1.2133728460270501</c:v>
                </c:pt>
                <c:pt idx="193">
                  <c:v>1.2270032782726299</c:v>
                </c:pt>
                <c:pt idx="194">
                  <c:v>1.21162632889391</c:v>
                </c:pt>
                <c:pt idx="195">
                  <c:v>1.2098464667996101</c:v>
                </c:pt>
                <c:pt idx="196">
                  <c:v>1.21108835213944</c:v>
                </c:pt>
                <c:pt idx="197">
                  <c:v>1.21753394266589</c:v>
                </c:pt>
                <c:pt idx="198">
                  <c:v>1.2280064243403801</c:v>
                </c:pt>
                <c:pt idx="199">
                  <c:v>1.23284676372422</c:v>
                </c:pt>
                <c:pt idx="200">
                  <c:v>1.23204457149766</c:v>
                </c:pt>
                <c:pt idx="201">
                  <c:v>1.23584029276263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34752"/>
        <c:axId val="1950330944"/>
      </c:lineChart>
      <c:dateAx>
        <c:axId val="195033475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0944"/>
        <c:crosses val="autoZero"/>
        <c:auto val="1"/>
        <c:lblOffset val="100"/>
        <c:baseTimeUnit val="days"/>
        <c:majorUnit val="1"/>
        <c:majorTimeUnit val="months"/>
      </c:dateAx>
      <c:valAx>
        <c:axId val="1950330944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经典</a:t>
            </a:r>
            <a:r>
              <a:rPr lang="en-US" altLang="zh-CN"/>
              <a:t>CTA5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025755446080505"/>
          <c:y val="0.14599631842001157"/>
          <c:w val="0.84147363728580726"/>
          <c:h val="0.695934455324698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563"/>
            <c:marker>
              <c:symbol val="none"/>
            </c:marker>
            <c:bubble3D val="0"/>
            <c:spPr>
              <a:ln w="28575" cap="rnd">
                <a:solidFill>
                  <a:schemeClr val="accent1">
                    <a:alpha val="98000"/>
                  </a:schemeClr>
                </a:solidFill>
                <a:round/>
              </a:ln>
              <a:effectLst/>
            </c:spPr>
          </c:dPt>
          <c:cat>
            <c:numRef>
              <c:f>经典CTA5!$A$3:$A$39</c:f>
              <c:numCache>
                <c:formatCode>m/d/yyyy</c:formatCode>
                <c:ptCount val="37"/>
                <c:pt idx="0">
                  <c:v>43689</c:v>
                </c:pt>
                <c:pt idx="1">
                  <c:v>43690</c:v>
                </c:pt>
                <c:pt idx="2">
                  <c:v>43691</c:v>
                </c:pt>
                <c:pt idx="3">
                  <c:v>43692</c:v>
                </c:pt>
                <c:pt idx="4">
                  <c:v>43693</c:v>
                </c:pt>
                <c:pt idx="5">
                  <c:v>43694</c:v>
                </c:pt>
                <c:pt idx="6">
                  <c:v>43695</c:v>
                </c:pt>
                <c:pt idx="7">
                  <c:v>43696</c:v>
                </c:pt>
                <c:pt idx="8">
                  <c:v>43697</c:v>
                </c:pt>
                <c:pt idx="9">
                  <c:v>43698</c:v>
                </c:pt>
                <c:pt idx="10">
                  <c:v>43699</c:v>
                </c:pt>
                <c:pt idx="11">
                  <c:v>43700</c:v>
                </c:pt>
                <c:pt idx="12">
                  <c:v>43703</c:v>
                </c:pt>
                <c:pt idx="13">
                  <c:v>43704</c:v>
                </c:pt>
                <c:pt idx="14">
                  <c:v>43705</c:v>
                </c:pt>
                <c:pt idx="15">
                  <c:v>43706</c:v>
                </c:pt>
                <c:pt idx="16">
                  <c:v>43707</c:v>
                </c:pt>
                <c:pt idx="17">
                  <c:v>43708</c:v>
                </c:pt>
                <c:pt idx="18">
                  <c:v>43710</c:v>
                </c:pt>
                <c:pt idx="19">
                  <c:v>43711</c:v>
                </c:pt>
                <c:pt idx="20">
                  <c:v>43712</c:v>
                </c:pt>
                <c:pt idx="21">
                  <c:v>43713</c:v>
                </c:pt>
                <c:pt idx="22">
                  <c:v>43714</c:v>
                </c:pt>
                <c:pt idx="23">
                  <c:v>43717</c:v>
                </c:pt>
                <c:pt idx="24">
                  <c:v>43718</c:v>
                </c:pt>
                <c:pt idx="25">
                  <c:v>43719</c:v>
                </c:pt>
                <c:pt idx="26">
                  <c:v>43720</c:v>
                </c:pt>
                <c:pt idx="27">
                  <c:v>43724</c:v>
                </c:pt>
                <c:pt idx="28">
                  <c:v>43725</c:v>
                </c:pt>
                <c:pt idx="29">
                  <c:v>43726</c:v>
                </c:pt>
                <c:pt idx="30">
                  <c:v>43727</c:v>
                </c:pt>
                <c:pt idx="31">
                  <c:v>43728</c:v>
                </c:pt>
                <c:pt idx="32">
                  <c:v>43731</c:v>
                </c:pt>
                <c:pt idx="33">
                  <c:v>43732</c:v>
                </c:pt>
                <c:pt idx="34">
                  <c:v>43733</c:v>
                </c:pt>
                <c:pt idx="35">
                  <c:v>43734</c:v>
                </c:pt>
                <c:pt idx="36">
                  <c:v>43735</c:v>
                </c:pt>
              </c:numCache>
            </c:numRef>
          </c:cat>
          <c:val>
            <c:numRef>
              <c:f>经典CTA5!$B$3:$B$39</c:f>
              <c:numCache>
                <c:formatCode>0.0000_ </c:formatCode>
                <c:ptCount val="37"/>
                <c:pt idx="0">
                  <c:v>1</c:v>
                </c:pt>
                <c:pt idx="1">
                  <c:v>1.0000548</c:v>
                </c:pt>
                <c:pt idx="2">
                  <c:v>1.0000095875224899</c:v>
                </c:pt>
                <c:pt idx="3">
                  <c:v>1.0000643835273899</c:v>
                </c:pt>
                <c:pt idx="4">
                  <c:v>1.0001191825348601</c:v>
                </c:pt>
                <c:pt idx="5">
                  <c:v>1.00007396262463</c:v>
                </c:pt>
                <c:pt idx="6">
                  <c:v>1.0001287676380399</c:v>
                </c:pt>
                <c:pt idx="7">
                  <c:v>1.0001835656515401</c:v>
                </c:pt>
                <c:pt idx="8">
                  <c:v>1.0001383283032299</c:v>
                </c:pt>
                <c:pt idx="9">
                  <c:v>1.0001931323220601</c:v>
                </c:pt>
                <c:pt idx="10">
                  <c:v>1.00014789001592</c:v>
                </c:pt>
                <c:pt idx="11">
                  <c:v>1.00020270004135</c:v>
                </c:pt>
                <c:pt idx="12">
                  <c:v>1.0002670488165</c:v>
                </c:pt>
                <c:pt idx="13">
                  <c:v>1.0002693315568201</c:v>
                </c:pt>
                <c:pt idx="14">
                  <c:v>1.0002240638179201</c:v>
                </c:pt>
                <c:pt idx="15">
                  <c:v>0.999077883249475</c:v>
                </c:pt>
                <c:pt idx="16">
                  <c:v>0.994228318663266</c:v>
                </c:pt>
                <c:pt idx="17">
                  <c:v>0.99418270081127402</c:v>
                </c:pt>
                <c:pt idx="18">
                  <c:v>1.0063035219693901</c:v>
                </c:pt>
                <c:pt idx="19">
                  <c:v>1.0195731550849201</c:v>
                </c:pt>
                <c:pt idx="20">
                  <c:v>1.0234334017276601</c:v>
                </c:pt>
                <c:pt idx="21">
                  <c:v>1.0120757266343099</c:v>
                </c:pt>
                <c:pt idx="22">
                  <c:v>1.0094277773270599</c:v>
                </c:pt>
                <c:pt idx="23">
                  <c:v>1.0091931776315799</c:v>
                </c:pt>
                <c:pt idx="24">
                  <c:v>1.0096891274790101</c:v>
                </c:pt>
                <c:pt idx="25">
                  <c:v>1.0127539609721199</c:v>
                </c:pt>
                <c:pt idx="26">
                  <c:v>1.0112042962414101</c:v>
                </c:pt>
                <c:pt idx="27">
                  <c:v>1.0098206598944801</c:v>
                </c:pt>
                <c:pt idx="28">
                  <c:v>1.01750258296046</c:v>
                </c:pt>
                <c:pt idx="29">
                  <c:v>1.01244021285041</c:v>
                </c:pt>
                <c:pt idx="30">
                  <c:v>1.0134992959343501</c:v>
                </c:pt>
                <c:pt idx="31">
                  <c:v>1.0108449363519501</c:v>
                </c:pt>
                <c:pt idx="32">
                  <c:v>1.01261704430497</c:v>
                </c:pt>
                <c:pt idx="33">
                  <c:v>1.02261097337662</c:v>
                </c:pt>
                <c:pt idx="34">
                  <c:v>1.02326937070832</c:v>
                </c:pt>
                <c:pt idx="35">
                  <c:v>1.0182050761688199</c:v>
                </c:pt>
                <c:pt idx="36">
                  <c:v>1.02237746543081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24960"/>
        <c:axId val="1950328768"/>
      </c:lineChart>
      <c:dateAx>
        <c:axId val="195032496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28768"/>
        <c:crosses val="autoZero"/>
        <c:auto val="1"/>
        <c:lblOffset val="100"/>
        <c:baseTimeUnit val="days"/>
      </c:dateAx>
      <c:valAx>
        <c:axId val="1950328768"/>
        <c:scaling>
          <c:orientation val="minMax"/>
          <c:max val="1.05"/>
          <c:min val="0.9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24960"/>
        <c:crosses val="autoZero"/>
        <c:crossBetween val="between"/>
        <c:majorUnit val="1.0000000000000002E-2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对偶</a:t>
            </a:r>
            <a:r>
              <a:rPr lang="en-US" altLang="zh-CN" sz="1800"/>
              <a:t>7</a:t>
            </a:r>
            <a:r>
              <a:rPr lang="zh-CN" altLang="en-US" sz="1800"/>
              <a:t>期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2279971959172509E-2"/>
          <c:y val="0.12016064257028111"/>
          <c:w val="0.91141103622929132"/>
          <c:h val="0.72831622553204944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对偶7期!$A$2:$A$290</c:f>
              <c:numCache>
                <c:formatCode>m/d/yyyy</c:formatCode>
                <c:ptCount val="289"/>
                <c:pt idx="0">
                  <c:v>42824</c:v>
                </c:pt>
                <c:pt idx="1">
                  <c:v>42825</c:v>
                </c:pt>
                <c:pt idx="2">
                  <c:v>42830</c:v>
                </c:pt>
                <c:pt idx="3">
                  <c:v>42831</c:v>
                </c:pt>
                <c:pt idx="4">
                  <c:v>42832</c:v>
                </c:pt>
                <c:pt idx="5">
                  <c:v>42835</c:v>
                </c:pt>
                <c:pt idx="6">
                  <c:v>42836</c:v>
                </c:pt>
                <c:pt idx="7">
                  <c:v>42837</c:v>
                </c:pt>
                <c:pt idx="8">
                  <c:v>42838</c:v>
                </c:pt>
                <c:pt idx="9">
                  <c:v>42839</c:v>
                </c:pt>
                <c:pt idx="10">
                  <c:v>42842</c:v>
                </c:pt>
                <c:pt idx="11">
                  <c:v>42843</c:v>
                </c:pt>
                <c:pt idx="12">
                  <c:v>42844</c:v>
                </c:pt>
                <c:pt idx="13">
                  <c:v>42845</c:v>
                </c:pt>
                <c:pt idx="14">
                  <c:v>42846</c:v>
                </c:pt>
                <c:pt idx="15">
                  <c:v>42849</c:v>
                </c:pt>
                <c:pt idx="16">
                  <c:v>42850</c:v>
                </c:pt>
                <c:pt idx="17">
                  <c:v>42851</c:v>
                </c:pt>
                <c:pt idx="18">
                  <c:v>42852</c:v>
                </c:pt>
                <c:pt idx="19">
                  <c:v>42853</c:v>
                </c:pt>
                <c:pt idx="20">
                  <c:v>42857</c:v>
                </c:pt>
                <c:pt idx="21">
                  <c:v>42858</c:v>
                </c:pt>
                <c:pt idx="22">
                  <c:v>42859</c:v>
                </c:pt>
                <c:pt idx="23">
                  <c:v>42860</c:v>
                </c:pt>
                <c:pt idx="24">
                  <c:v>42863</c:v>
                </c:pt>
                <c:pt idx="25">
                  <c:v>42864</c:v>
                </c:pt>
                <c:pt idx="26">
                  <c:v>42865</c:v>
                </c:pt>
                <c:pt idx="27">
                  <c:v>42866</c:v>
                </c:pt>
                <c:pt idx="28">
                  <c:v>42867</c:v>
                </c:pt>
                <c:pt idx="29">
                  <c:v>42870</c:v>
                </c:pt>
                <c:pt idx="30">
                  <c:v>42871</c:v>
                </c:pt>
                <c:pt idx="31">
                  <c:v>42872</c:v>
                </c:pt>
                <c:pt idx="32">
                  <c:v>42873</c:v>
                </c:pt>
                <c:pt idx="33">
                  <c:v>42874</c:v>
                </c:pt>
                <c:pt idx="34">
                  <c:v>42877</c:v>
                </c:pt>
                <c:pt idx="35">
                  <c:v>42878</c:v>
                </c:pt>
                <c:pt idx="36">
                  <c:v>42879</c:v>
                </c:pt>
                <c:pt idx="37">
                  <c:v>42880</c:v>
                </c:pt>
                <c:pt idx="38">
                  <c:v>42881</c:v>
                </c:pt>
                <c:pt idx="39">
                  <c:v>42886</c:v>
                </c:pt>
                <c:pt idx="40">
                  <c:v>42887</c:v>
                </c:pt>
                <c:pt idx="41">
                  <c:v>42888</c:v>
                </c:pt>
              </c:numCache>
            </c:numRef>
          </c:cat>
          <c:val>
            <c:numRef>
              <c:f>对偶7期!$B$2:$B$290</c:f>
              <c:numCache>
                <c:formatCode>General</c:formatCode>
                <c:ptCount val="28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1.0009999999999999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0.98299999999999998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0334208"/>
        <c:axId val="1950326592"/>
      </c:lineChart>
      <c:dateAx>
        <c:axId val="195033420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1800000" spcFirstLastPara="1" vertOverflow="ellipsis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26592"/>
        <c:crosses val="autoZero"/>
        <c:auto val="1"/>
        <c:lblOffset val="100"/>
        <c:baseTimeUnit val="days"/>
      </c:dateAx>
      <c:valAx>
        <c:axId val="1950326592"/>
        <c:scaling>
          <c:orientation val="minMax"/>
          <c:min val="0.9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0334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318134</xdr:colOff>
      <xdr:row>227</xdr:row>
      <xdr:rowOff>104775</xdr:rowOff>
    </xdr:from>
    <xdr:to>
      <xdr:col>28</xdr:col>
      <xdr:colOff>377190</xdr:colOff>
      <xdr:row>245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190500</xdr:colOff>
      <xdr:row>2</xdr:row>
      <xdr:rowOff>76200</xdr:rowOff>
    </xdr:from>
    <xdr:to>
      <xdr:col>28</xdr:col>
      <xdr:colOff>457200</xdr:colOff>
      <xdr:row>22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104775</xdr:colOff>
      <xdr:row>0</xdr:row>
      <xdr:rowOff>152400</xdr:rowOff>
    </xdr:from>
    <xdr:to>
      <xdr:col>31</xdr:col>
      <xdr:colOff>371475</xdr:colOff>
      <xdr:row>24</xdr:row>
      <xdr:rowOff>28575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567690</xdr:colOff>
      <xdr:row>1</xdr:row>
      <xdr:rowOff>114300</xdr:rowOff>
    </xdr:from>
    <xdr:to>
      <xdr:col>29</xdr:col>
      <xdr:colOff>148590</xdr:colOff>
      <xdr:row>20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</xdr:row>
      <xdr:rowOff>57150</xdr:rowOff>
    </xdr:from>
    <xdr:to>
      <xdr:col>22</xdr:col>
      <xdr:colOff>352426</xdr:colOff>
      <xdr:row>24</xdr:row>
      <xdr:rowOff>66675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8"/>
  <sheetViews>
    <sheetView workbookViewId="0">
      <pane xSplit="3" ySplit="2" topLeftCell="D538" activePane="bottomRight" state="frozenSplit"/>
      <selection pane="topRight" activeCell="D1" sqref="D1"/>
      <selection pane="bottomLeft" activeCell="A3" sqref="A3"/>
      <selection pane="bottomRight" activeCell="P563" sqref="P563:P564"/>
    </sheetView>
  </sheetViews>
  <sheetFormatPr defaultColWidth="9" defaultRowHeight="14.45" customHeight="1"/>
  <cols>
    <col min="1" max="1" width="12.5" style="16" customWidth="1"/>
    <col min="2" max="2" width="8" style="45" customWidth="1"/>
    <col min="3" max="3" width="7.5" style="13" customWidth="1"/>
    <col min="4" max="4" width="12.25" style="13" customWidth="1"/>
    <col min="5" max="6" width="7.125" style="13" customWidth="1"/>
    <col min="7" max="7" width="10.25" style="13" customWidth="1"/>
    <col min="8" max="8" width="7.125" style="13" customWidth="1"/>
    <col min="9" max="9" width="8.75" customWidth="1"/>
    <col min="10" max="10" width="7.375" style="14" customWidth="1"/>
    <col min="11" max="11" width="8.75" style="14" customWidth="1"/>
    <col min="12" max="12" width="7.625" style="14" customWidth="1"/>
    <col min="13" max="13" width="10.5" style="14" customWidth="1"/>
    <col min="14" max="14" width="11.25" style="15" customWidth="1"/>
    <col min="15" max="15" width="10.875" style="15" customWidth="1"/>
    <col min="16" max="16" width="9.875" style="15" customWidth="1"/>
    <col min="17" max="17" width="7.125" style="14" customWidth="1"/>
    <col min="18" max="18" width="7.5" style="14" customWidth="1"/>
    <col min="19" max="19" width="7.5" style="13" customWidth="1"/>
  </cols>
  <sheetData>
    <row r="1" spans="1:19" ht="14.45" customHeight="1">
      <c r="A1" s="37" t="s">
        <v>0</v>
      </c>
      <c r="B1" s="43" t="s">
        <v>29</v>
      </c>
      <c r="C1" s="39" t="s">
        <v>2</v>
      </c>
      <c r="D1" s="40" t="s">
        <v>16</v>
      </c>
      <c r="E1" s="40"/>
      <c r="F1" s="40"/>
      <c r="G1" s="40"/>
      <c r="H1" s="40"/>
      <c r="I1" s="40"/>
      <c r="J1" s="36" t="s">
        <v>27</v>
      </c>
      <c r="K1" s="36"/>
      <c r="L1" s="36"/>
      <c r="M1" s="36"/>
      <c r="N1" s="41" t="s">
        <v>14</v>
      </c>
      <c r="O1" s="41"/>
      <c r="P1" s="41"/>
      <c r="Q1" s="36" t="s">
        <v>19</v>
      </c>
      <c r="R1" s="36"/>
      <c r="S1" s="36"/>
    </row>
    <row r="2" spans="1:19" s="18" customFormat="1" ht="14.45" customHeight="1">
      <c r="A2" s="38"/>
      <c r="B2" s="43"/>
      <c r="C2" s="39"/>
      <c r="D2" s="19" t="s">
        <v>20</v>
      </c>
      <c r="E2" s="19" t="s">
        <v>4</v>
      </c>
      <c r="F2" s="24" t="s">
        <v>24</v>
      </c>
      <c r="G2" s="24" t="s">
        <v>22</v>
      </c>
      <c r="H2" s="19" t="s">
        <v>21</v>
      </c>
      <c r="I2" s="19" t="s">
        <v>15</v>
      </c>
      <c r="J2" s="20" t="s">
        <v>6</v>
      </c>
      <c r="K2" s="20" t="s">
        <v>7</v>
      </c>
      <c r="L2" s="20" t="s">
        <v>5</v>
      </c>
      <c r="M2" s="20" t="s">
        <v>28</v>
      </c>
      <c r="N2" s="21" t="s">
        <v>12</v>
      </c>
      <c r="O2" s="21" t="s">
        <v>13</v>
      </c>
      <c r="P2" s="21" t="s">
        <v>8</v>
      </c>
      <c r="Q2" s="22" t="s">
        <v>11</v>
      </c>
      <c r="R2" s="20" t="s">
        <v>9</v>
      </c>
      <c r="S2" s="20" t="s">
        <v>10</v>
      </c>
    </row>
    <row r="3" spans="1:19" ht="14.45" customHeight="1">
      <c r="A3" s="17">
        <v>42907</v>
      </c>
      <c r="B3" s="44">
        <v>1</v>
      </c>
      <c r="C3" s="13">
        <f>MAX(B$3:B3)</f>
        <v>1</v>
      </c>
      <c r="D3" s="13">
        <f t="shared" ref="D3:D66" si="0">B3/C3-1</f>
        <v>0</v>
      </c>
      <c r="E3" s="13">
        <f>ABS(MIN(D$3:D3))</f>
        <v>0</v>
      </c>
      <c r="F3" s="25">
        <f t="shared" ref="F3:F66" si="1">IF(B3&lt;C3,F2+1,0)</f>
        <v>0</v>
      </c>
      <c r="G3" s="25"/>
    </row>
    <row r="4" spans="1:19" ht="14.45" customHeight="1">
      <c r="A4" s="17">
        <v>42908</v>
      </c>
      <c r="B4" s="44">
        <v>1.0000547820000001</v>
      </c>
      <c r="C4" s="13">
        <f>MAX(B$3:B4)</f>
        <v>1.0000547820000001</v>
      </c>
      <c r="D4" s="14">
        <f t="shared" si="0"/>
        <v>0</v>
      </c>
      <c r="E4" s="14">
        <f>ABS(MIN(D$3:D4))</f>
        <v>0</v>
      </c>
      <c r="F4" s="25">
        <f t="shared" si="1"/>
        <v>0</v>
      </c>
      <c r="G4" s="25">
        <f>MAX(F$3:F4)</f>
        <v>0</v>
      </c>
      <c r="H4" s="14" t="str">
        <f>IF(J4&lt;AVERAGE(J$3:J4),J4,"")</f>
        <v/>
      </c>
      <c r="I4" s="14"/>
      <c r="J4" s="14">
        <f>B4/B3-1</f>
        <v>5.4782000000086484E-5</v>
      </c>
      <c r="L4" s="14">
        <f t="shared" ref="L4:L28" si="2">POWER(B4,365/(A4-A$3))-1</f>
        <v>2.0196118981457234E-2</v>
      </c>
      <c r="M4" s="14">
        <f>COUNTIF(J$3:J4,"&gt;0")/COUNT(J$3:J4)</f>
        <v>1</v>
      </c>
    </row>
    <row r="5" spans="1:19" ht="14.45" customHeight="1">
      <c r="A5" s="17">
        <v>42909</v>
      </c>
      <c r="B5" s="44">
        <v>1.0001095630000001</v>
      </c>
      <c r="C5" s="13">
        <f>MAX(B$3:B5)</f>
        <v>1.0001095630000001</v>
      </c>
      <c r="D5" s="14">
        <f t="shared" si="0"/>
        <v>0</v>
      </c>
      <c r="E5" s="14">
        <f>ABS(MIN(D$3:D5))</f>
        <v>0</v>
      </c>
      <c r="F5" s="25">
        <f t="shared" si="1"/>
        <v>0</v>
      </c>
      <c r="G5" s="25">
        <f>MAX(F$4:F5)</f>
        <v>0</v>
      </c>
      <c r="H5" s="14">
        <f>IF(J5&lt;AVERAGE(J$3:J5),J5,"")</f>
        <v>5.4777999151545131E-5</v>
      </c>
      <c r="I5" s="14"/>
      <c r="J5" s="14">
        <f t="shared" ref="J5:J68" si="3">B5/B4-1</f>
        <v>5.4777999151545131E-5</v>
      </c>
      <c r="K5" s="14">
        <f>STDEV($J$4:J5)*SQRT(252)</f>
        <v>4.4909413494343719E-8</v>
      </c>
      <c r="L5" s="14">
        <f t="shared" si="2"/>
        <v>2.0195374121379617E-2</v>
      </c>
      <c r="M5" s="14">
        <f>COUNTIF(J$3:J5,"&gt;0")/COUNT(J$3:J5)</f>
        <v>1</v>
      </c>
    </row>
    <row r="6" spans="1:19" ht="14.45" customHeight="1">
      <c r="A6" s="17">
        <v>42912</v>
      </c>
      <c r="B6" s="44">
        <v>1.000273899</v>
      </c>
      <c r="C6" s="13">
        <f>MAX(B$3:B6)</f>
        <v>1.000273899</v>
      </c>
      <c r="D6" s="14">
        <f t="shared" si="0"/>
        <v>0</v>
      </c>
      <c r="E6" s="14">
        <f>ABS(MIN(D$3:D6))</f>
        <v>0</v>
      </c>
      <c r="F6" s="25">
        <f t="shared" si="1"/>
        <v>0</v>
      </c>
      <c r="G6" s="25">
        <f>MAX(F$4:F6)</f>
        <v>0</v>
      </c>
      <c r="H6" s="14" t="str">
        <f>IF(J6&lt;AVERAGE(J$3:J6),J6,"")</f>
        <v/>
      </c>
      <c r="I6" s="14"/>
      <c r="J6" s="14">
        <f t="shared" si="3"/>
        <v>1.6431799682714576E-4</v>
      </c>
      <c r="K6" s="14">
        <f>STDEV($J$4:J6)*SQRT(252)</f>
        <v>1.0039323282584076E-3</v>
      </c>
      <c r="L6" s="14">
        <f t="shared" si="2"/>
        <v>2.0193065457932535E-2</v>
      </c>
      <c r="M6" s="14">
        <f>COUNTIF(J$3:J6,"&gt;0")/COUNT(J$3:J6)</f>
        <v>1</v>
      </c>
    </row>
    <row r="7" spans="1:19" ht="14.45" customHeight="1">
      <c r="A7" s="17">
        <v>42913</v>
      </c>
      <c r="B7" s="44">
        <v>0.999328408</v>
      </c>
      <c r="C7" s="13">
        <f>MAX(B$3:B7)</f>
        <v>1.000273899</v>
      </c>
      <c r="D7" s="14">
        <f t="shared" si="0"/>
        <v>-9.4523210187247297E-4</v>
      </c>
      <c r="E7" s="14">
        <f>ABS(MIN(D$3:D7))</f>
        <v>9.4523210187247297E-4</v>
      </c>
      <c r="F7" s="25">
        <f t="shared" si="1"/>
        <v>1</v>
      </c>
      <c r="G7" s="25">
        <f>MAX(F$4:F7)</f>
        <v>1</v>
      </c>
      <c r="H7" s="14">
        <f>IF(J7&lt;AVERAGE(J$3:J7),J7,"")</f>
        <v>-9.4523210187247297E-4</v>
      </c>
      <c r="I7" s="14"/>
      <c r="J7" s="14">
        <f t="shared" si="3"/>
        <v>-9.4523210187247297E-4</v>
      </c>
      <c r="K7" s="14">
        <f>STDEV($J$4:J7)*SQRT(252)</f>
        <v>8.2678949219161697E-3</v>
      </c>
      <c r="L7" s="14">
        <f t="shared" si="2"/>
        <v>-4.0045033149721854E-2</v>
      </c>
      <c r="M7" s="14">
        <f>COUNTIF(J$3:J7,"&gt;0")/COUNT(J$3:J7)</f>
        <v>0.75</v>
      </c>
      <c r="N7" s="15">
        <f t="shared" ref="N7:N68" si="4">L7/E7</f>
        <v>-42.36529109664599</v>
      </c>
      <c r="P7" s="15">
        <f t="shared" ref="P7:P68" si="5">L7/K7</f>
        <v>-4.84343760145914</v>
      </c>
      <c r="Q7" s="14">
        <f>B7/B3-1</f>
        <v>-6.7159199999999863E-4</v>
      </c>
    </row>
    <row r="8" spans="1:19" ht="14.45" customHeight="1">
      <c r="A8" s="17">
        <v>42914</v>
      </c>
      <c r="B8" s="44">
        <v>0.99938318999999998</v>
      </c>
      <c r="C8" s="13">
        <f>MAX(B$3:B8)</f>
        <v>1.000273899</v>
      </c>
      <c r="D8" s="14">
        <f t="shared" si="0"/>
        <v>-8.904651024989052E-4</v>
      </c>
      <c r="E8" s="14">
        <f>ABS(MIN(D$3:D8))</f>
        <v>9.4523210187247297E-4</v>
      </c>
      <c r="F8" s="25">
        <f t="shared" si="1"/>
        <v>2</v>
      </c>
      <c r="G8" s="25">
        <f>MAX(F$4:F8)</f>
        <v>2</v>
      </c>
      <c r="H8" s="14" t="str">
        <f>IF(J8&lt;AVERAGE(J$3:J8),J8,"")</f>
        <v/>
      </c>
      <c r="I8" s="14"/>
      <c r="J8" s="14">
        <f t="shared" si="3"/>
        <v>5.4818815878210359E-5</v>
      </c>
      <c r="K8" s="14">
        <f>STDEV($J$4:J8)*SQRT(252)</f>
        <v>7.3326127643481417E-3</v>
      </c>
      <c r="L8" s="14">
        <f t="shared" si="2"/>
        <v>-3.1660140489551458E-2</v>
      </c>
      <c r="M8" s="14">
        <f>COUNTIF(J$3:J8,"&gt;0")/COUNT(J$3:J8)</f>
        <v>0.8</v>
      </c>
      <c r="N8" s="15">
        <f>L8/E8</f>
        <v>-33.494567553126672</v>
      </c>
      <c r="P8" s="15">
        <f t="shared" si="5"/>
        <v>-4.3177161411667697</v>
      </c>
    </row>
    <row r="9" spans="1:19" ht="14.45" customHeight="1">
      <c r="A9" s="17">
        <v>42915</v>
      </c>
      <c r="B9" s="44">
        <v>0.99943797300000004</v>
      </c>
      <c r="C9" s="13">
        <f>MAX(B$3:B9)</f>
        <v>1.000273899</v>
      </c>
      <c r="D9" s="14">
        <f t="shared" si="0"/>
        <v>-8.3569710339903569E-4</v>
      </c>
      <c r="E9" s="14">
        <f>ABS(MIN(D$3:D9))</f>
        <v>9.4523210187247297E-4</v>
      </c>
      <c r="F9" s="25">
        <f t="shared" si="1"/>
        <v>3</v>
      </c>
      <c r="G9" s="25">
        <f>MAX(F$4:F9)</f>
        <v>3</v>
      </c>
      <c r="H9" s="14" t="str">
        <f>IF(J9&lt;AVERAGE(J$3:J9),J9,"")</f>
        <v/>
      </c>
      <c r="I9" s="14"/>
      <c r="J9" s="14">
        <f t="shared" si="3"/>
        <v>5.4816811557500955E-5</v>
      </c>
      <c r="K9" s="14">
        <f>STDEV($J$4:J9)*SQRT(252)</f>
        <v>6.6593054220098029E-3</v>
      </c>
      <c r="L9" s="14">
        <f t="shared" si="2"/>
        <v>-2.5323531723253301E-2</v>
      </c>
      <c r="M9" s="14">
        <f>COUNTIF(J$3:J9,"&gt;0")/COUNT(J$3:J9)</f>
        <v>0.83333333333333337</v>
      </c>
      <c r="N9" s="15">
        <f t="shared" si="4"/>
        <v>-26.790807964613386</v>
      </c>
      <c r="P9" s="15">
        <f t="shared" si="5"/>
        <v>-3.8027286809155791</v>
      </c>
    </row>
    <row r="10" spans="1:19" ht="14.45" customHeight="1">
      <c r="A10" s="17">
        <v>42916</v>
      </c>
      <c r="B10" s="44">
        <v>0.99949275500000001</v>
      </c>
      <c r="C10" s="13">
        <f>MAX(B$3:B10)</f>
        <v>1.000273899</v>
      </c>
      <c r="D10" s="14">
        <f t="shared" si="0"/>
        <v>-7.809301040253569E-4</v>
      </c>
      <c r="E10" s="14">
        <f>ABS(MIN(D$3:D10))</f>
        <v>9.4523210187247297E-4</v>
      </c>
      <c r="F10" s="25">
        <f t="shared" si="1"/>
        <v>4</v>
      </c>
      <c r="G10" s="25">
        <f>MAX(F$4:F10)</f>
        <v>4</v>
      </c>
      <c r="H10" s="14" t="str">
        <f>IF(J10&lt;AVERAGE(J$3:J10),J10,"")</f>
        <v/>
      </c>
      <c r="I10" s="14"/>
      <c r="J10" s="14">
        <f t="shared" si="3"/>
        <v>5.4812806276949289E-5</v>
      </c>
      <c r="K10" s="14">
        <f>STDEV($J$4:J10)*SQRT(252)</f>
        <v>6.1439767743242061E-3</v>
      </c>
      <c r="L10" s="14">
        <f t="shared" si="2"/>
        <v>-2.0366563780948477E-2</v>
      </c>
      <c r="M10" s="14">
        <f>COUNTIF(J$3:J10,"&gt;0")/COUNT(J$3:J10)</f>
        <v>0.8571428571428571</v>
      </c>
      <c r="N10" s="15">
        <f t="shared" si="4"/>
        <v>-21.546627268163025</v>
      </c>
      <c r="P10" s="15">
        <f t="shared" si="5"/>
        <v>-3.3148829380444158</v>
      </c>
      <c r="R10" s="14">
        <f>B10/B3-1</f>
        <v>-5.0724499999998951E-4</v>
      </c>
    </row>
    <row r="11" spans="1:19" ht="14.45" customHeight="1">
      <c r="A11" s="17">
        <v>42919</v>
      </c>
      <c r="B11" s="44">
        <v>0.99965709599999997</v>
      </c>
      <c r="C11" s="13">
        <f>MAX(B$3:B11)</f>
        <v>1.000273899</v>
      </c>
      <c r="D11" s="14">
        <f t="shared" si="0"/>
        <v>-6.1663410453538514E-4</v>
      </c>
      <c r="E11" s="14">
        <f>ABS(MIN(D$3:D11))</f>
        <v>9.4523210187247297E-4</v>
      </c>
      <c r="F11" s="25">
        <f t="shared" si="1"/>
        <v>5</v>
      </c>
      <c r="G11" s="25">
        <f>MAX(F$4:F11)</f>
        <v>5</v>
      </c>
      <c r="H11" s="14" t="str">
        <f>IF(J11&lt;AVERAGE(J$3:J11),J11,"")</f>
        <v/>
      </c>
      <c r="I11" s="14"/>
      <c r="J11" s="14">
        <f t="shared" si="3"/>
        <v>1.6442440345643128E-4</v>
      </c>
      <c r="K11" s="14">
        <f>STDEV($J$4:J11)*SQRT(252)</f>
        <v>5.8414675109228972E-3</v>
      </c>
      <c r="L11" s="14">
        <f t="shared" si="2"/>
        <v>-1.0377562956026543E-2</v>
      </c>
      <c r="M11" s="14">
        <f>COUNTIF(J$3:J11,"&gt;0")/COUNT(J$3:J11)</f>
        <v>0.875</v>
      </c>
      <c r="N11" s="15">
        <f t="shared" si="4"/>
        <v>-10.978851580970368</v>
      </c>
      <c r="P11" s="15">
        <f t="shared" si="5"/>
        <v>-1.7765335400088504</v>
      </c>
    </row>
    <row r="12" spans="1:19" ht="14.45" customHeight="1">
      <c r="A12" s="17">
        <v>42920</v>
      </c>
      <c r="B12" s="44">
        <v>0.99971188</v>
      </c>
      <c r="C12" s="13">
        <f>MAX(B$3:B12)</f>
        <v>1.000273899</v>
      </c>
      <c r="D12" s="14">
        <f t="shared" si="0"/>
        <v>-5.6186510570943593E-4</v>
      </c>
      <c r="E12" s="14">
        <f>ABS(MIN(D$3:D12))</f>
        <v>9.4523210187247297E-4</v>
      </c>
      <c r="F12" s="25">
        <f t="shared" si="1"/>
        <v>6</v>
      </c>
      <c r="G12" s="25">
        <f>MAX(F$4:F12)</f>
        <v>6</v>
      </c>
      <c r="H12" s="14" t="str">
        <f>IF(J12&lt;AVERAGE(J$3:J12),J12,"")</f>
        <v/>
      </c>
      <c r="I12" s="14"/>
      <c r="J12" s="14">
        <f t="shared" si="3"/>
        <v>5.4802792096575459E-5</v>
      </c>
      <c r="K12" s="14">
        <f>STDEV($J$4:J12)*SQRT(252)</f>
        <v>5.48855098491338E-3</v>
      </c>
      <c r="L12" s="14">
        <f t="shared" si="2"/>
        <v>-8.0580471460168779E-3</v>
      </c>
      <c r="M12" s="14">
        <f>COUNTIF(J$3:J12,"&gt;0")/COUNT(J$3:J12)</f>
        <v>0.88888888888888884</v>
      </c>
      <c r="N12" s="15">
        <f t="shared" si="4"/>
        <v>-8.5249402025747507</v>
      </c>
      <c r="P12" s="15">
        <f t="shared" si="5"/>
        <v>-1.468155651312411</v>
      </c>
      <c r="Q12" s="14">
        <f>B12/B7-1</f>
        <v>3.8372970980327104E-4</v>
      </c>
    </row>
    <row r="13" spans="1:19" ht="14.45" customHeight="1">
      <c r="A13" s="17">
        <v>42921</v>
      </c>
      <c r="B13" s="44">
        <v>0.999766665</v>
      </c>
      <c r="C13" s="13">
        <f>MAX(B$3:B13)</f>
        <v>1.000273899</v>
      </c>
      <c r="D13" s="14">
        <f t="shared" si="0"/>
        <v>-5.0709510715718498E-4</v>
      </c>
      <c r="E13" s="14">
        <f>ABS(MIN(D$3:D13))</f>
        <v>9.4523210187247297E-4</v>
      </c>
      <c r="F13" s="25">
        <f t="shared" si="1"/>
        <v>7</v>
      </c>
      <c r="G13" s="25">
        <f>MAX(F$4:F13)</f>
        <v>7</v>
      </c>
      <c r="H13" s="14" t="str">
        <f>IF(J13&lt;AVERAGE(J$3:J13),J13,"")</f>
        <v/>
      </c>
      <c r="I13" s="14"/>
      <c r="J13" s="14">
        <f t="shared" si="3"/>
        <v>5.4800789203390821E-5</v>
      </c>
      <c r="K13" s="14">
        <f>STDEV($J$4:J13)*SQRT(252)</f>
        <v>5.1929538342185564E-3</v>
      </c>
      <c r="L13" s="14">
        <f t="shared" si="2"/>
        <v>-6.0656160512949642E-3</v>
      </c>
      <c r="M13" s="14">
        <f>COUNTIF(J$3:J13,"&gt;0")/COUNT(J$3:J13)</f>
        <v>0.9</v>
      </c>
      <c r="N13" s="15">
        <f t="shared" si="4"/>
        <v>-6.417065225862709</v>
      </c>
      <c r="P13" s="15">
        <f t="shared" si="5"/>
        <v>-1.1680473666694415</v>
      </c>
    </row>
    <row r="14" spans="1:19" ht="14.45" customHeight="1">
      <c r="A14" s="17">
        <v>42922</v>
      </c>
      <c r="B14" s="44">
        <v>0.99982144900000003</v>
      </c>
      <c r="C14" s="13">
        <f>MAX(B$3:B14)</f>
        <v>1.000273899</v>
      </c>
      <c r="D14" s="14">
        <f t="shared" si="0"/>
        <v>-4.5232610833123577E-4</v>
      </c>
      <c r="E14" s="14">
        <f>ABS(MIN(D$3:D14))</f>
        <v>9.4523210187247297E-4</v>
      </c>
      <c r="F14" s="25">
        <f t="shared" si="1"/>
        <v>8</v>
      </c>
      <c r="G14" s="25">
        <f>MAX(F$4:F14)</f>
        <v>8</v>
      </c>
      <c r="H14" s="14" t="str">
        <f>IF(J14&lt;AVERAGE(J$3:J14),J14,"")</f>
        <v/>
      </c>
      <c r="I14" s="14"/>
      <c r="J14" s="14">
        <f t="shared" si="3"/>
        <v>5.4796786008060039E-5</v>
      </c>
      <c r="K14" s="14">
        <f>STDEV($J$4:J14)*SQRT(252)</f>
        <v>4.9406248418673781E-3</v>
      </c>
      <c r="L14" s="14">
        <f t="shared" si="2"/>
        <v>-4.3357025103515356E-3</v>
      </c>
      <c r="M14" s="14">
        <f>COUNTIF(J$3:J14,"&gt;0")/COUNT(J$3:J14)</f>
        <v>0.90909090909090906</v>
      </c>
      <c r="N14" s="15">
        <f t="shared" si="4"/>
        <v>-4.5869183894227197</v>
      </c>
      <c r="P14" s="15">
        <f t="shared" si="5"/>
        <v>-0.87756157350996045</v>
      </c>
    </row>
    <row r="15" spans="1:19" ht="14.45" customHeight="1">
      <c r="A15" s="17">
        <v>42923</v>
      </c>
      <c r="B15" s="44">
        <v>0.99982144900000003</v>
      </c>
      <c r="C15" s="13">
        <f>MAX(B$3:B15)</f>
        <v>1.000273899</v>
      </c>
      <c r="D15" s="14">
        <f t="shared" si="0"/>
        <v>-4.5232610833123577E-4</v>
      </c>
      <c r="E15" s="14">
        <f>ABS(MIN(D$3:D15))</f>
        <v>9.4523210187247297E-4</v>
      </c>
      <c r="F15" s="25">
        <f t="shared" si="1"/>
        <v>9</v>
      </c>
      <c r="G15" s="25">
        <f>MAX(F$4:F15)</f>
        <v>9</v>
      </c>
      <c r="H15" s="14" t="str">
        <f>IF(J15&lt;AVERAGE(J$3:J15),J15,"")</f>
        <v/>
      </c>
      <c r="I15" s="14"/>
      <c r="J15" s="14">
        <f t="shared" si="3"/>
        <v>0</v>
      </c>
      <c r="K15" s="14">
        <f>STDEV($J$4:J15)*SQRT(252)</f>
        <v>4.7112851066076515E-3</v>
      </c>
      <c r="L15" s="14">
        <f t="shared" si="2"/>
        <v>-4.0652726829545349E-3</v>
      </c>
      <c r="M15" s="14">
        <f>COUNTIF(J$3:J15,"&gt;0")/COUNT(J$3:J15)</f>
        <v>0.83333333333333337</v>
      </c>
      <c r="N15" s="15">
        <f t="shared" si="4"/>
        <v>-4.3008195287711519</v>
      </c>
      <c r="P15" s="15">
        <f t="shared" si="5"/>
        <v>-0.86287978565613155</v>
      </c>
    </row>
    <row r="16" spans="1:19" ht="14.45" customHeight="1">
      <c r="A16" s="17">
        <v>42926</v>
      </c>
      <c r="B16" s="44">
        <v>0.99998578599999999</v>
      </c>
      <c r="C16" s="13">
        <f>MAX(B$3:B16)</f>
        <v>1.000273899</v>
      </c>
      <c r="D16" s="14">
        <f t="shared" si="0"/>
        <v>-2.8803410774591587E-4</v>
      </c>
      <c r="E16" s="14">
        <f>ABS(MIN(D$3:D16))</f>
        <v>9.4523210187247297E-4</v>
      </c>
      <c r="F16" s="25">
        <f t="shared" si="1"/>
        <v>10</v>
      </c>
      <c r="G16" s="25">
        <f>MAX(F$4:F16)</f>
        <v>10</v>
      </c>
      <c r="H16" s="14" t="str">
        <f>IF(J16&lt;AVERAGE(J$3:J16),J16,"")</f>
        <v/>
      </c>
      <c r="I16" s="14"/>
      <c r="J16" s="14">
        <f t="shared" si="3"/>
        <v>1.6436634777572401E-4</v>
      </c>
      <c r="K16" s="14">
        <f>STDEV($J$4:J16)*SQRT(252)</f>
        <v>4.5791985334034252E-3</v>
      </c>
      <c r="L16" s="14">
        <f t="shared" si="2"/>
        <v>-2.730230841099246E-4</v>
      </c>
      <c r="M16" s="14">
        <f>COUNTIF(J$3:J16,"&gt;0")/COUNT(J$3:J16)</f>
        <v>0.84615384615384615</v>
      </c>
      <c r="N16" s="15">
        <f t="shared" si="4"/>
        <v>-0.28884237381387606</v>
      </c>
      <c r="P16" s="15">
        <f t="shared" si="5"/>
        <v>-5.9622460593994821E-2</v>
      </c>
    </row>
    <row r="17" spans="1:19" ht="14.45" customHeight="1">
      <c r="A17" s="17">
        <v>42927</v>
      </c>
      <c r="B17" s="44">
        <v>1.000040568</v>
      </c>
      <c r="C17" s="13">
        <f>MAX(B$3:B17)</f>
        <v>1.000273899</v>
      </c>
      <c r="D17" s="14">
        <f t="shared" si="0"/>
        <v>-2.3326710837223708E-4</v>
      </c>
      <c r="E17" s="14">
        <f>ABS(MIN(D$3:D17))</f>
        <v>9.4523210187247297E-4</v>
      </c>
      <c r="F17" s="25">
        <f t="shared" si="1"/>
        <v>11</v>
      </c>
      <c r="G17" s="25">
        <f>MAX(F$4:F17)</f>
        <v>11</v>
      </c>
      <c r="H17" s="14" t="str">
        <f>IF(J17&lt;AVERAGE(J$3:J17),J17,"")</f>
        <v/>
      </c>
      <c r="I17" s="14"/>
      <c r="J17" s="14">
        <f t="shared" si="3"/>
        <v>5.4782778682316291E-5</v>
      </c>
      <c r="K17" s="14">
        <f>STDEV($J$4:J17)*SQRT(252)</f>
        <v>4.4059251038034344E-3</v>
      </c>
      <c r="L17" s="14">
        <f t="shared" si="2"/>
        <v>7.4062511025640987E-4</v>
      </c>
      <c r="M17" s="14">
        <f>COUNTIF(J$3:J17,"&gt;0")/COUNT(J$3:J17)</f>
        <v>0.8571428571428571</v>
      </c>
      <c r="N17" s="15">
        <f t="shared" si="4"/>
        <v>0.78353783032681223</v>
      </c>
      <c r="P17" s="15">
        <f t="shared" si="5"/>
        <v>0.16809752612840875</v>
      </c>
      <c r="Q17" s="14">
        <f>B17/B12-1</f>
        <v>3.287827288798173E-4</v>
      </c>
    </row>
    <row r="18" spans="1:19" ht="14.45" customHeight="1">
      <c r="A18" s="17">
        <v>42928</v>
      </c>
      <c r="B18" s="44">
        <v>1.0000953509999999</v>
      </c>
      <c r="C18" s="13">
        <f>MAX(B$3:B18)</f>
        <v>1.000273899</v>
      </c>
      <c r="D18" s="14">
        <f t="shared" si="0"/>
        <v>-1.7849910927247858E-4</v>
      </c>
      <c r="E18" s="14">
        <f>ABS(MIN(D$3:D18))</f>
        <v>9.4523210187247297E-4</v>
      </c>
      <c r="F18" s="25">
        <f t="shared" si="1"/>
        <v>12</v>
      </c>
      <c r="G18" s="25">
        <f>MAX(F$4:F18)</f>
        <v>12</v>
      </c>
      <c r="H18" s="14" t="str">
        <f>IF(J18&lt;AVERAGE(J$3:J18),J18,"")</f>
        <v/>
      </c>
      <c r="I18" s="14"/>
      <c r="J18" s="14">
        <f t="shared" si="3"/>
        <v>5.4780777653418156E-5</v>
      </c>
      <c r="K18" s="14">
        <f>STDEV($J$4:J18)*SQRT(252)</f>
        <v>4.250970815080423E-3</v>
      </c>
      <c r="L18" s="14">
        <f t="shared" si="2"/>
        <v>1.6585861182834005E-3</v>
      </c>
      <c r="M18" s="14">
        <f>COUNTIF(J$3:J18,"&gt;0")/COUNT(J$3:J18)</f>
        <v>0.8666666666666667</v>
      </c>
      <c r="N18" s="15">
        <f t="shared" si="4"/>
        <v>1.7546866161208419</v>
      </c>
      <c r="P18" s="15">
        <f t="shared" si="5"/>
        <v>0.39016643266510453</v>
      </c>
    </row>
    <row r="19" spans="1:19" ht="14.45" customHeight="1">
      <c r="A19" s="17">
        <v>42929</v>
      </c>
      <c r="B19" s="44">
        <v>1.000150133</v>
      </c>
      <c r="C19" s="13">
        <f>MAX(B$3:B19)</f>
        <v>1.000273899</v>
      </c>
      <c r="D19" s="14">
        <f t="shared" si="0"/>
        <v>-1.2373210989879979E-4</v>
      </c>
      <c r="E19" s="14">
        <f>ABS(MIN(D$3:D19))</f>
        <v>9.4523210187247297E-4</v>
      </c>
      <c r="F19" s="25">
        <f t="shared" si="1"/>
        <v>13</v>
      </c>
      <c r="G19" s="25">
        <f>MAX(F$4:F19)</f>
        <v>13</v>
      </c>
      <c r="H19" s="14" t="str">
        <f>IF(J19&lt;AVERAGE(J$3:J19),J19,"")</f>
        <v/>
      </c>
      <c r="I19" s="14"/>
      <c r="J19" s="14">
        <f t="shared" si="3"/>
        <v>5.4776776979625907E-5</v>
      </c>
      <c r="K19" s="14">
        <f>STDEV($J$4:J19)*SQRT(252)</f>
        <v>4.1113150301207288E-3</v>
      </c>
      <c r="L19" s="14">
        <f t="shared" si="2"/>
        <v>2.4937602547161486E-3</v>
      </c>
      <c r="M19" s="14">
        <f>COUNTIF(J$3:J19,"&gt;0")/COUNT(J$3:J19)</f>
        <v>0.875</v>
      </c>
      <c r="N19" s="15">
        <f t="shared" si="4"/>
        <v>2.6382517582465654</v>
      </c>
      <c r="P19" s="15">
        <f t="shared" si="5"/>
        <v>0.60656024567470801</v>
      </c>
    </row>
    <row r="20" spans="1:19" ht="14.45" customHeight="1">
      <c r="A20" s="17">
        <v>42930</v>
      </c>
      <c r="B20" s="44">
        <v>1.0002049159999999</v>
      </c>
      <c r="C20" s="13">
        <f>MAX(B$3:B20)</f>
        <v>1.000273899</v>
      </c>
      <c r="D20" s="14">
        <f t="shared" si="0"/>
        <v>-6.89641107990413E-5</v>
      </c>
      <c r="E20" s="14">
        <f>ABS(MIN(D$3:D20))</f>
        <v>9.4523210187247297E-4</v>
      </c>
      <c r="F20" s="25">
        <f t="shared" si="1"/>
        <v>14</v>
      </c>
      <c r="G20" s="25">
        <f>MAX(F$4:F20)</f>
        <v>14</v>
      </c>
      <c r="H20" s="14" t="str">
        <f>IF(J20&lt;AVERAGE(J$3:J20),J20,"")</f>
        <v/>
      </c>
      <c r="I20" s="14"/>
      <c r="J20" s="14">
        <f t="shared" si="3"/>
        <v>5.4774776498511812E-5</v>
      </c>
      <c r="K20" s="14">
        <f>STDEV($J$4:J20)*SQRT(252)</f>
        <v>3.9845928358222009E-3</v>
      </c>
      <c r="L20" s="14">
        <f t="shared" si="2"/>
        <v>3.2568868540152618E-3</v>
      </c>
      <c r="M20" s="14">
        <f>COUNTIF(J$3:J20,"&gt;0")/COUNT(J$3:J20)</f>
        <v>0.88235294117647056</v>
      </c>
      <c r="N20" s="15">
        <f t="shared" si="4"/>
        <v>3.4455948412707085</v>
      </c>
      <c r="P20" s="15">
        <f t="shared" si="5"/>
        <v>0.81737005215069092</v>
      </c>
    </row>
    <row r="21" spans="1:19" ht="14.45" customHeight="1">
      <c r="A21" s="17">
        <v>42933</v>
      </c>
      <c r="B21" s="44">
        <v>0.99936805200000001</v>
      </c>
      <c r="C21" s="13">
        <f>MAX(B$3:B21)</f>
        <v>1.000273899</v>
      </c>
      <c r="D21" s="14">
        <f t="shared" si="0"/>
        <v>-9.0559895735109475E-4</v>
      </c>
      <c r="E21" s="14">
        <f>ABS(MIN(D$3:D21))</f>
        <v>9.4523210187247297E-4</v>
      </c>
      <c r="F21" s="25">
        <f t="shared" si="1"/>
        <v>15</v>
      </c>
      <c r="G21" s="25">
        <f>MAX(F$4:F21)</f>
        <v>15</v>
      </c>
      <c r="H21" s="14">
        <f>IF(J21&lt;AVERAGE(J$3:J21),J21,"")</f>
        <v>-8.366925483097587E-4</v>
      </c>
      <c r="I21" s="14">
        <f>STDEV(H$4:H21)</f>
        <v>5.4871376476092054E-4</v>
      </c>
      <c r="J21" s="14">
        <f t="shared" si="3"/>
        <v>-8.366925483097587E-4</v>
      </c>
      <c r="K21" s="14">
        <f>STDEV($J$4:J21)*SQRT(252)</f>
        <v>5.0028896152880592E-3</v>
      </c>
      <c r="L21" s="14">
        <f t="shared" si="2"/>
        <v>-8.835120958429421E-3</v>
      </c>
      <c r="M21" s="14">
        <f>COUNTIF(J$3:J21,"&gt;0")/COUNT(J$3:J21)</f>
        <v>0.83333333333333337</v>
      </c>
      <c r="N21" s="15">
        <f t="shared" si="4"/>
        <v>-9.3470386172108881</v>
      </c>
      <c r="O21" s="15">
        <f t="shared" ref="O21:O71" si="6">L21/I21</f>
        <v>-16.101511436074439</v>
      </c>
      <c r="P21" s="15">
        <f t="shared" si="5"/>
        <v>-1.7660035774986227</v>
      </c>
    </row>
    <row r="22" spans="1:19" ht="14.45" customHeight="1">
      <c r="A22" s="17">
        <v>42934</v>
      </c>
      <c r="B22" s="44">
        <v>0.99942283700000001</v>
      </c>
      <c r="C22" s="13">
        <f>MAX(B$3:B22)</f>
        <v>1.000273899</v>
      </c>
      <c r="D22" s="14">
        <f t="shared" si="0"/>
        <v>-8.5082895879895482E-4</v>
      </c>
      <c r="E22" s="14">
        <f>ABS(MIN(D$3:D22))</f>
        <v>9.4523210187247297E-4</v>
      </c>
      <c r="F22" s="25">
        <f t="shared" si="1"/>
        <v>16</v>
      </c>
      <c r="G22" s="25">
        <f>MAX(F$4:F22)</f>
        <v>16</v>
      </c>
      <c r="H22" s="14" t="str">
        <f>IF(J22&lt;AVERAGE(J$3:J22),J22,"")</f>
        <v/>
      </c>
      <c r="I22" s="14">
        <f>STDEV(H$4:H22)</f>
        <v>5.4871376476092054E-4</v>
      </c>
      <c r="J22" s="14">
        <f t="shared" si="3"/>
        <v>5.4819643163783738E-5</v>
      </c>
      <c r="K22" s="14">
        <f>STDEV($J$4:J22)*SQRT(252)</f>
        <v>4.8729439073536161E-3</v>
      </c>
      <c r="L22" s="14">
        <f t="shared" si="2"/>
        <v>-7.7742640623025272E-3</v>
      </c>
      <c r="M22" s="14">
        <f>COUNTIF(J$3:J22,"&gt;0")/COUNT(J$3:J22)</f>
        <v>0.84210526315789469</v>
      </c>
      <c r="N22" s="15">
        <f t="shared" si="4"/>
        <v>-8.2247143816867538</v>
      </c>
      <c r="O22" s="15">
        <f t="shared" si="6"/>
        <v>-14.168159360262893</v>
      </c>
      <c r="P22" s="15">
        <f t="shared" si="5"/>
        <v>-1.5953937106829024</v>
      </c>
      <c r="Q22" s="14">
        <f>B22/B17-1</f>
        <v>-6.1770594090537756E-4</v>
      </c>
    </row>
    <row r="23" spans="1:19" ht="14.45" customHeight="1">
      <c r="A23" s="17">
        <v>42935</v>
      </c>
      <c r="B23" s="44">
        <v>0.99947762100000004</v>
      </c>
      <c r="C23" s="13">
        <f>MAX(B$3:B23)</f>
        <v>1.000273899</v>
      </c>
      <c r="D23" s="14">
        <f t="shared" si="0"/>
        <v>-7.960599599730056E-4</v>
      </c>
      <c r="E23" s="14">
        <f>ABS(MIN(D$3:D23))</f>
        <v>9.4523210187247297E-4</v>
      </c>
      <c r="F23" s="25">
        <f t="shared" si="1"/>
        <v>17</v>
      </c>
      <c r="G23" s="25">
        <f>MAX(F$4:F23)</f>
        <v>17</v>
      </c>
      <c r="H23" s="14" t="str">
        <f>IF(J23&lt;AVERAGE(J$3:J23),J23,"")</f>
        <v/>
      </c>
      <c r="I23" s="14">
        <f>STDEV(H$4:H23)</f>
        <v>5.4871376476092054E-4</v>
      </c>
      <c r="J23" s="14">
        <f t="shared" si="3"/>
        <v>5.4815637557936725E-5</v>
      </c>
      <c r="K23" s="14">
        <f>STDEV($J$4:J23)*SQRT(252)</f>
        <v>4.7525977011593128E-3</v>
      </c>
      <c r="L23" s="14">
        <f t="shared" si="2"/>
        <v>-6.788217852829459E-3</v>
      </c>
      <c r="M23" s="14">
        <f>COUNTIF(J$3:J23,"&gt;0")/COUNT(J$3:J23)</f>
        <v>0.85</v>
      </c>
      <c r="N23" s="15">
        <f t="shared" si="4"/>
        <v>-7.1815354550297519</v>
      </c>
      <c r="O23" s="15">
        <f t="shared" si="6"/>
        <v>-12.371145556713245</v>
      </c>
      <c r="P23" s="15">
        <f t="shared" si="5"/>
        <v>-1.4283173707662218</v>
      </c>
    </row>
    <row r="24" spans="1:19" ht="14.45" customHeight="1">
      <c r="A24" s="17">
        <v>42936</v>
      </c>
      <c r="B24" s="44">
        <v>0.99953240600000004</v>
      </c>
      <c r="C24" s="13">
        <f>MAX(B$3:B24)</f>
        <v>1.000273899</v>
      </c>
      <c r="D24" s="14">
        <f t="shared" si="0"/>
        <v>-7.4128996142075465E-4</v>
      </c>
      <c r="E24" s="14">
        <f>ABS(MIN(D$3:D24))</f>
        <v>9.4523210187247297E-4</v>
      </c>
      <c r="F24" s="25">
        <f t="shared" si="1"/>
        <v>18</v>
      </c>
      <c r="G24" s="25">
        <f>MAX(F$4:F24)</f>
        <v>18</v>
      </c>
      <c r="H24" s="14" t="str">
        <f>IF(J24&lt;AVERAGE(J$3:J24),J24,"")</f>
        <v/>
      </c>
      <c r="I24" s="14">
        <f>STDEV(H$4:H24)</f>
        <v>5.4871376476092054E-4</v>
      </c>
      <c r="J24" s="14">
        <f t="shared" si="3"/>
        <v>5.4813633491024305E-5</v>
      </c>
      <c r="K24" s="14">
        <f>STDEV($J$4:J24)*SQRT(252)</f>
        <v>4.6407280170347722E-3</v>
      </c>
      <c r="L24" s="14">
        <f t="shared" si="2"/>
        <v>-5.8693190585129562E-3</v>
      </c>
      <c r="M24" s="14">
        <f>COUNTIF(J$3:J24,"&gt;0")/COUNT(J$3:J24)</f>
        <v>0.8571428571428571</v>
      </c>
      <c r="N24" s="15">
        <f t="shared" si="4"/>
        <v>-6.2093945464675109</v>
      </c>
      <c r="O24" s="15">
        <f t="shared" si="6"/>
        <v>-10.696504143777531</v>
      </c>
      <c r="P24" s="15">
        <f t="shared" si="5"/>
        <v>-1.2647410141185567</v>
      </c>
    </row>
    <row r="25" spans="1:19" ht="14.45" customHeight="1">
      <c r="A25" s="17">
        <v>42941</v>
      </c>
      <c r="B25" s="44">
        <v>0.99580042999999996</v>
      </c>
      <c r="C25" s="13">
        <f>MAX(B$3:B25)</f>
        <v>1.000273899</v>
      </c>
      <c r="D25" s="14">
        <f t="shared" si="0"/>
        <v>-4.4722440568251143E-3</v>
      </c>
      <c r="E25" s="14">
        <f>ABS(MIN(D$3:D25))</f>
        <v>4.4722440568251143E-3</v>
      </c>
      <c r="F25" s="25">
        <f t="shared" si="1"/>
        <v>19</v>
      </c>
      <c r="G25" s="25">
        <f>MAX(F$4:F25)</f>
        <v>19</v>
      </c>
      <c r="H25" s="14">
        <f>IF(J25&lt;AVERAGE(J$3:J25),J25,"")</f>
        <v>-3.73372186594223E-3</v>
      </c>
      <c r="I25" s="14">
        <f>STDEV(H$4:H25)</f>
        <v>1.6413334526432068E-3</v>
      </c>
      <c r="J25" s="14">
        <f t="shared" si="3"/>
        <v>-3.73372186594223E-3</v>
      </c>
      <c r="K25" s="14">
        <f>STDEV($J$4:J25)*SQRT(252)</f>
        <v>1.335286842329649E-2</v>
      </c>
      <c r="L25" s="14">
        <f t="shared" si="2"/>
        <v>-4.4173197139607434E-2</v>
      </c>
      <c r="M25" s="14">
        <f>COUNTIF(J$3:J25,"&gt;0")/COUNT(J$3:J25)</f>
        <v>0.81818181818181823</v>
      </c>
      <c r="N25" s="15">
        <f t="shared" si="4"/>
        <v>-9.8771884043748681</v>
      </c>
      <c r="O25" s="15">
        <f t="shared" si="6"/>
        <v>-26.912993863904269</v>
      </c>
      <c r="P25" s="15">
        <f t="shared" si="5"/>
        <v>-3.3081429202536974</v>
      </c>
    </row>
    <row r="26" spans="1:19" ht="14.45" customHeight="1">
      <c r="A26" s="17">
        <v>42942</v>
      </c>
      <c r="B26" s="44">
        <v>0.99886042100000005</v>
      </c>
      <c r="C26" s="13">
        <f>MAX(B$3:B26)</f>
        <v>1.000273899</v>
      </c>
      <c r="D26" s="14">
        <f t="shared" si="0"/>
        <v>-1.4130909558002225E-3</v>
      </c>
      <c r="E26" s="14">
        <f>ABS(MIN(D$3:D26))</f>
        <v>4.4722440568251143E-3</v>
      </c>
      <c r="F26" s="25">
        <f t="shared" si="1"/>
        <v>20</v>
      </c>
      <c r="G26" s="25">
        <f>MAX(F$4:F26)</f>
        <v>20</v>
      </c>
      <c r="H26" s="14" t="str">
        <f>IF(J26&lt;AVERAGE(J$3:J26),J26,"")</f>
        <v/>
      </c>
      <c r="I26" s="14">
        <f>STDEV(H$4:H26)</f>
        <v>1.6413334526432068E-3</v>
      </c>
      <c r="J26" s="14">
        <f t="shared" si="3"/>
        <v>3.0728958411878615E-3</v>
      </c>
      <c r="K26" s="14">
        <f>STDEV($J$4:J26)*SQRT(252)</f>
        <v>1.6938415733590666E-2</v>
      </c>
      <c r="L26" s="14">
        <f t="shared" si="2"/>
        <v>-1.1820539582722556E-2</v>
      </c>
      <c r="M26" s="14">
        <f>COUNTIF(J$3:J26,"&gt;0")/COUNT(J$3:J26)</f>
        <v>0.82608695652173914</v>
      </c>
      <c r="N26" s="15">
        <f t="shared" si="4"/>
        <v>-2.6430891142184358</v>
      </c>
      <c r="O26" s="15">
        <f t="shared" si="6"/>
        <v>-7.2017904489101436</v>
      </c>
      <c r="P26" s="15">
        <f t="shared" si="5"/>
        <v>-0.69785390609354203</v>
      </c>
    </row>
    <row r="27" spans="1:19" ht="14.45" customHeight="1">
      <c r="A27" s="17">
        <v>42943</v>
      </c>
      <c r="B27" s="44">
        <v>0.99691142499999996</v>
      </c>
      <c r="C27" s="13">
        <f>MAX(B$3:B27)</f>
        <v>1.000273899</v>
      </c>
      <c r="D27" s="14">
        <f t="shared" si="0"/>
        <v>-3.3615532739198484E-3</v>
      </c>
      <c r="E27" s="14">
        <f>ABS(MIN(D$3:D27))</f>
        <v>4.4722440568251143E-3</v>
      </c>
      <c r="F27" s="25">
        <f t="shared" si="1"/>
        <v>21</v>
      </c>
      <c r="G27" s="25">
        <f>MAX(F$4:F27)</f>
        <v>21</v>
      </c>
      <c r="H27" s="14">
        <f>IF(J27&lt;AVERAGE(J$3:J27),J27,"")</f>
        <v>-1.9512195688451417E-3</v>
      </c>
      <c r="I27" s="14">
        <f>STDEV(H$4:H27)</f>
        <v>1.4453931641315214E-3</v>
      </c>
      <c r="J27" s="14">
        <f t="shared" si="3"/>
        <v>-1.9512195688451417E-3</v>
      </c>
      <c r="K27" s="14">
        <f>STDEV($J$4:J27)*SQRT(252)</f>
        <v>1.767563388728955E-2</v>
      </c>
      <c r="L27" s="14">
        <f t="shared" si="2"/>
        <v>-3.0876454694682698E-2</v>
      </c>
      <c r="M27" s="14">
        <f>COUNTIF(J$3:J27,"&gt;0")/COUNT(J$3:J27)</f>
        <v>0.79166666666666663</v>
      </c>
      <c r="N27" s="15">
        <f t="shared" si="4"/>
        <v>-6.9040182741283953</v>
      </c>
      <c r="O27" s="15">
        <f t="shared" si="6"/>
        <v>-21.361976423373441</v>
      </c>
      <c r="P27" s="15">
        <f t="shared" si="5"/>
        <v>-1.7468371935948381</v>
      </c>
      <c r="Q27" s="14">
        <f>B27/B22-1</f>
        <v>-2.5128623311616582E-3</v>
      </c>
    </row>
    <row r="28" spans="1:19" ht="14.45" customHeight="1">
      <c r="A28" s="17">
        <v>42944</v>
      </c>
      <c r="B28" s="44">
        <v>1.002977574</v>
      </c>
      <c r="C28" s="13">
        <f>MAX(B$3:B28)</f>
        <v>1.002977574</v>
      </c>
      <c r="D28" s="14">
        <f t="shared" si="0"/>
        <v>0</v>
      </c>
      <c r="E28" s="14">
        <f>ABS(MIN(D$3:D28))</f>
        <v>4.4722440568251143E-3</v>
      </c>
      <c r="F28" s="25">
        <f t="shared" si="1"/>
        <v>0</v>
      </c>
      <c r="G28" s="25">
        <f>MAX(F$4:F28)</f>
        <v>21</v>
      </c>
      <c r="H28" s="14" t="str">
        <f>IF(J28&lt;AVERAGE(J$3:J28),J28,"")</f>
        <v/>
      </c>
      <c r="I28" s="14">
        <f>STDEV(H$4:H28)</f>
        <v>1.4453931641315214E-3</v>
      </c>
      <c r="J28" s="14">
        <f t="shared" si="3"/>
        <v>6.0849428022153873E-3</v>
      </c>
      <c r="K28" s="14">
        <f>STDEV($J$4:J28)*SQRT(252)</f>
        <v>2.6240060705304758E-2</v>
      </c>
      <c r="L28" s="14">
        <f t="shared" si="2"/>
        <v>2.9764073412510195E-2</v>
      </c>
      <c r="M28" s="14">
        <f>COUNTIF(J$3:J28,"&gt;0")/COUNT(J$3:J28)</f>
        <v>0.8</v>
      </c>
      <c r="N28" s="15">
        <f t="shared" si="4"/>
        <v>6.6552882701218179</v>
      </c>
      <c r="O28" s="15">
        <f t="shared" si="6"/>
        <v>20.592371785841557</v>
      </c>
      <c r="P28" s="15">
        <f t="shared" si="5"/>
        <v>1.1342989540604611</v>
      </c>
    </row>
    <row r="29" spans="1:19" ht="14.45" customHeight="1">
      <c r="A29" s="17">
        <v>42947</v>
      </c>
      <c r="B29" s="44">
        <v>1.0081523610000001</v>
      </c>
      <c r="C29" s="13">
        <f>MAX(B$3:B29)</f>
        <v>1.0081523610000001</v>
      </c>
      <c r="D29" s="14">
        <f t="shared" si="0"/>
        <v>0</v>
      </c>
      <c r="E29" s="14">
        <f>ABS(MIN(D$3:D29))</f>
        <v>4.4722440568251143E-3</v>
      </c>
      <c r="F29" s="25">
        <f t="shared" si="1"/>
        <v>0</v>
      </c>
      <c r="G29" s="25">
        <f>MAX(F$4:F29)</f>
        <v>21</v>
      </c>
      <c r="H29" s="14" t="str">
        <f>IF(J29&lt;AVERAGE(J$3:J29),J29,"")</f>
        <v/>
      </c>
      <c r="I29" s="14">
        <f>STDEV(H$4:H29)</f>
        <v>1.4453931641315214E-3</v>
      </c>
      <c r="J29" s="14">
        <f t="shared" si="3"/>
        <v>5.1594244319566052E-3</v>
      </c>
      <c r="K29" s="14">
        <f>STDEV($J$4:J29)*SQRT(252)</f>
        <v>3.0118422811642603E-2</v>
      </c>
      <c r="L29" s="14">
        <f>POWER(B29,365/(A29-A$28))-1</f>
        <v>1.6854528819846499</v>
      </c>
      <c r="M29" s="14">
        <f>COUNTIF(J$3:J29,"&gt;0")/COUNT(J$3:J29)</f>
        <v>0.80769230769230771</v>
      </c>
      <c r="N29" s="15">
        <f t="shared" si="4"/>
        <v>376.86961189259603</v>
      </c>
      <c r="O29" s="15">
        <f t="shared" si="6"/>
        <v>1166.0861029444336</v>
      </c>
      <c r="P29" s="15">
        <f t="shared" si="5"/>
        <v>55.960861314860082</v>
      </c>
      <c r="R29" s="14">
        <f>B29/B10-1</f>
        <v>8.6640007710712119E-3</v>
      </c>
    </row>
    <row r="30" spans="1:19" ht="14.45" customHeight="1">
      <c r="A30" s="17">
        <v>42948</v>
      </c>
      <c r="B30" s="44">
        <v>1.007205471</v>
      </c>
      <c r="C30" s="13">
        <f>MAX(B$3:B30)</f>
        <v>1.0081523610000001</v>
      </c>
      <c r="D30" s="14">
        <f t="shared" si="0"/>
        <v>-9.392330332498311E-4</v>
      </c>
      <c r="E30" s="14">
        <f>ABS(MIN(D$3:D30))</f>
        <v>4.4722440568251143E-3</v>
      </c>
      <c r="F30" s="25">
        <f t="shared" si="1"/>
        <v>1</v>
      </c>
      <c r="G30" s="25">
        <f>MAX(F$4:F30)</f>
        <v>21</v>
      </c>
      <c r="H30" s="14">
        <f>IF(J30&lt;AVERAGE(J$3:J30),J30,"")</f>
        <v>-9.392330332498311E-4</v>
      </c>
      <c r="I30" s="14">
        <f>STDEV(H$4:H30)</f>
        <v>1.3116798521367308E-3</v>
      </c>
      <c r="J30" s="14">
        <f t="shared" si="3"/>
        <v>-9.392330332498311E-4</v>
      </c>
      <c r="K30" s="14">
        <f>STDEV($J$4:J30)*SQRT(252)</f>
        <v>2.9780704893617324E-2</v>
      </c>
      <c r="L30" s="14">
        <f t="shared" ref="L30:L93" si="7">POWER(B30,365/(A30-A$28))-1</f>
        <v>0.92541542693486334</v>
      </c>
      <c r="M30" s="14">
        <f>COUNTIF(J$3:J30,"&gt;0")/COUNT(J$3:J30)</f>
        <v>0.77777777777777779</v>
      </c>
      <c r="N30" s="15">
        <f t="shared" si="4"/>
        <v>206.92417837138879</v>
      </c>
      <c r="O30" s="15">
        <f t="shared" si="6"/>
        <v>705.51928157420321</v>
      </c>
      <c r="P30" s="15">
        <f t="shared" si="5"/>
        <v>31.074329175237242</v>
      </c>
    </row>
    <row r="31" spans="1:19" ht="14.45" customHeight="1">
      <c r="A31" s="17">
        <v>42949</v>
      </c>
      <c r="B31" s="44">
        <v>1.013273823</v>
      </c>
      <c r="C31" s="13">
        <f>MAX(B$3:B31)</f>
        <v>1.013273823</v>
      </c>
      <c r="D31" s="14">
        <f t="shared" si="0"/>
        <v>0</v>
      </c>
      <c r="E31" s="14">
        <f>ABS(MIN(D$3:D31))</f>
        <v>4.4722440568251143E-3</v>
      </c>
      <c r="F31" s="25">
        <f t="shared" si="1"/>
        <v>0</v>
      </c>
      <c r="G31" s="25">
        <f>MAX(F$4:F31)</f>
        <v>21</v>
      </c>
      <c r="H31" s="14" t="str">
        <f>IF(J31&lt;AVERAGE(J$3:J31),J31,"")</f>
        <v/>
      </c>
      <c r="I31" s="14">
        <f>STDEV(H$4:H31)</f>
        <v>1.3116798521367308E-3</v>
      </c>
      <c r="J31" s="14">
        <f t="shared" si="3"/>
        <v>6.0249394733480344E-3</v>
      </c>
      <c r="K31" s="14">
        <f>STDEV($J$4:J31)*SQRT(252)</f>
        <v>3.3946446048144188E-2</v>
      </c>
      <c r="L31" s="14">
        <f t="shared" si="7"/>
        <v>1.6185332526273721</v>
      </c>
      <c r="M31" s="14">
        <f>COUNTIF(J$3:J31,"&gt;0")/COUNT(J$3:J31)</f>
        <v>0.7857142857142857</v>
      </c>
      <c r="N31" s="15">
        <f t="shared" si="4"/>
        <v>361.90628956336144</v>
      </c>
      <c r="O31" s="15">
        <f t="shared" si="6"/>
        <v>1233.9392497268111</v>
      </c>
      <c r="P31" s="15">
        <f t="shared" si="5"/>
        <v>47.679019191932625</v>
      </c>
      <c r="S31" s="10"/>
    </row>
    <row r="32" spans="1:19" ht="14.45" customHeight="1">
      <c r="A32" s="17">
        <v>42950</v>
      </c>
      <c r="B32" s="44">
        <v>1.012327081</v>
      </c>
      <c r="C32" s="13">
        <f>MAX(B$3:B32)</f>
        <v>1.013273823</v>
      </c>
      <c r="D32" s="14">
        <f t="shared" si="0"/>
        <v>-9.3433973967371742E-4</v>
      </c>
      <c r="E32" s="14">
        <f>ABS(MIN(D$3:D32))</f>
        <v>4.4722440568251143E-3</v>
      </c>
      <c r="F32" s="25">
        <f t="shared" si="1"/>
        <v>1</v>
      </c>
      <c r="G32" s="25">
        <f>MAX(F$4:F32)</f>
        <v>21</v>
      </c>
      <c r="H32" s="14">
        <f>IF(J32&lt;AVERAGE(J$3:J32),J32,"")</f>
        <v>-9.3433973967371742E-4</v>
      </c>
      <c r="I32" s="14">
        <f>STDEV(H$4:H32)</f>
        <v>1.2098183391182446E-3</v>
      </c>
      <c r="J32" s="14">
        <f t="shared" si="3"/>
        <v>-9.3433973967371742E-4</v>
      </c>
      <c r="K32" s="14">
        <f>STDEV($J$4:J32)*SQRT(252)</f>
        <v>3.3592000457407512E-2</v>
      </c>
      <c r="L32" s="14">
        <f t="shared" si="7"/>
        <v>1.1071009399434648</v>
      </c>
      <c r="M32" s="14">
        <f>COUNTIF(J$3:J32,"&gt;0")/COUNT(J$3:J32)</f>
        <v>0.75862068965517238</v>
      </c>
      <c r="N32" s="15">
        <f t="shared" si="4"/>
        <v>247.5493121297601</v>
      </c>
      <c r="O32" s="15">
        <f t="shared" si="6"/>
        <v>915.09684069622915</v>
      </c>
      <c r="P32" s="15">
        <f t="shared" si="5"/>
        <v>32.957279259006839</v>
      </c>
      <c r="Q32" s="14">
        <f>B32/B27-1</f>
        <v>1.5463415919824586E-2</v>
      </c>
      <c r="S32" s="10"/>
    </row>
    <row r="33" spans="1:19" ht="14.45" customHeight="1">
      <c r="A33" s="17">
        <v>42951</v>
      </c>
      <c r="B33" s="44">
        <v>1.0123825360000001</v>
      </c>
      <c r="C33" s="13">
        <f>MAX(B$3:B33)</f>
        <v>1.013273823</v>
      </c>
      <c r="D33" s="14">
        <f t="shared" si="0"/>
        <v>-8.7961119666657428E-4</v>
      </c>
      <c r="E33" s="14">
        <f>ABS(MIN(D$3:D33))</f>
        <v>4.4722440568251143E-3</v>
      </c>
      <c r="F33" s="25">
        <f t="shared" si="1"/>
        <v>2</v>
      </c>
      <c r="G33" s="25">
        <f>MAX(F$4:F33)</f>
        <v>21</v>
      </c>
      <c r="H33" s="14">
        <f>IF(J33&lt;AVERAGE(J$3:J33),J33,"")</f>
        <v>5.477972588185942E-5</v>
      </c>
      <c r="I33" s="14">
        <f>STDEV(H$4:H33)</f>
        <v>1.2219106818645829E-3</v>
      </c>
      <c r="J33" s="14">
        <f t="shared" si="3"/>
        <v>5.477972588185942E-5</v>
      </c>
      <c r="K33" s="14">
        <f>STDEV($J$4:J33)*SQRT(252)</f>
        <v>3.3025156404655157E-2</v>
      </c>
      <c r="L33" s="14">
        <f t="shared" si="7"/>
        <v>0.89970012030047797</v>
      </c>
      <c r="M33" s="14">
        <f>COUNTIF(J$3:J33,"&gt;0")/COUNT(J$3:J33)</f>
        <v>0.76666666666666672</v>
      </c>
      <c r="N33" s="15">
        <f t="shared" si="4"/>
        <v>201.17419999193493</v>
      </c>
      <c r="O33" s="15">
        <f t="shared" si="6"/>
        <v>736.30596217358084</v>
      </c>
      <c r="P33" s="15">
        <f t="shared" si="5"/>
        <v>27.242872350898484</v>
      </c>
      <c r="S33" s="11"/>
    </row>
    <row r="34" spans="1:19" ht="14.45" customHeight="1">
      <c r="A34" s="17">
        <v>42954</v>
      </c>
      <c r="B34" s="44">
        <v>1.009541899</v>
      </c>
      <c r="C34" s="13">
        <f>MAX(B$3:B34)</f>
        <v>1.013273823</v>
      </c>
      <c r="D34" s="14">
        <f t="shared" si="0"/>
        <v>-3.6830360316136845E-3</v>
      </c>
      <c r="E34" s="14">
        <f>ABS(MIN(D$3:D34))</f>
        <v>4.4722440568251143E-3</v>
      </c>
      <c r="F34" s="25">
        <f t="shared" si="1"/>
        <v>3</v>
      </c>
      <c r="G34" s="25">
        <f>MAX(F$4:F34)</f>
        <v>21</v>
      </c>
      <c r="H34" s="14">
        <f>IF(J34&lt;AVERAGE(J$3:J34),J34,"")</f>
        <v>-2.8058929297848367E-3</v>
      </c>
      <c r="I34" s="14">
        <f>STDEV(H$4:H34)</f>
        <v>1.268730986044472E-3</v>
      </c>
      <c r="J34" s="14">
        <f t="shared" si="3"/>
        <v>-2.8058929297848367E-3</v>
      </c>
      <c r="K34" s="14">
        <f>STDEV($J$4:J34)*SQRT(252)</f>
        <v>3.3741675288642255E-2</v>
      </c>
      <c r="L34" s="14">
        <f t="shared" si="7"/>
        <v>0.41429077369464196</v>
      </c>
      <c r="M34" s="14">
        <f>COUNTIF(J$3:J34,"&gt;0")/COUNT(J$3:J34)</f>
        <v>0.74193548387096775</v>
      </c>
      <c r="N34" s="15">
        <f t="shared" si="4"/>
        <v>92.635994017900416</v>
      </c>
      <c r="O34" s="15">
        <f t="shared" si="6"/>
        <v>326.53949359767597</v>
      </c>
      <c r="P34" s="15">
        <f t="shared" si="5"/>
        <v>12.278310728516075</v>
      </c>
    </row>
    <row r="35" spans="1:19" ht="14.45" customHeight="1">
      <c r="A35" s="17">
        <v>42955</v>
      </c>
      <c r="B35" s="44">
        <v>0.99255430600000005</v>
      </c>
      <c r="C35" s="13">
        <f>MAX(B$3:B35)</f>
        <v>1.013273823</v>
      </c>
      <c r="D35" s="14">
        <f t="shared" si="0"/>
        <v>-2.0448092637640358E-2</v>
      </c>
      <c r="E35" s="14">
        <f>ABS(MIN(D$3:D35))</f>
        <v>2.0448092637640358E-2</v>
      </c>
      <c r="F35" s="25">
        <f t="shared" si="1"/>
        <v>4</v>
      </c>
      <c r="G35" s="25">
        <f>MAX(F$4:F35)</f>
        <v>21</v>
      </c>
      <c r="H35" s="14">
        <f>IF(J35&lt;AVERAGE(J$3:J35),J35,"")</f>
        <v>-1.6827031168123896E-2</v>
      </c>
      <c r="I35" s="14">
        <f>STDEV(H$4:H35)</f>
        <v>5.0421853026767233E-3</v>
      </c>
      <c r="J35" s="14">
        <f t="shared" si="3"/>
        <v>-1.6827031168123896E-2</v>
      </c>
      <c r="K35" s="14">
        <f>STDEV($J$4:J35)*SQRT(252)</f>
        <v>5.8430320723319149E-2</v>
      </c>
      <c r="L35" s="14">
        <f t="shared" si="7"/>
        <v>-0.21962915387394044</v>
      </c>
      <c r="M35" s="14">
        <f>COUNTIF(J$3:J35,"&gt;0")/COUNT(J$3:J35)</f>
        <v>0.71875</v>
      </c>
      <c r="N35" s="15">
        <f t="shared" si="4"/>
        <v>-10.740813716270649</v>
      </c>
      <c r="O35" s="15">
        <f t="shared" si="6"/>
        <v>-43.558326536977297</v>
      </c>
      <c r="P35" s="15">
        <f t="shared" si="5"/>
        <v>-3.758821638408155</v>
      </c>
    </row>
    <row r="36" spans="1:19" ht="14.45" customHeight="1">
      <c r="A36" s="17">
        <v>42956</v>
      </c>
      <c r="B36" s="44">
        <v>0.98559062600000003</v>
      </c>
      <c r="C36" s="13">
        <f>MAX(B$3:B36)</f>
        <v>1.013273823</v>
      </c>
      <c r="D36" s="14">
        <f t="shared" si="0"/>
        <v>-2.7320548870036321E-2</v>
      </c>
      <c r="E36" s="14">
        <f>ABS(MIN(D$3:D36))</f>
        <v>2.7320548870036321E-2</v>
      </c>
      <c r="F36" s="25">
        <f t="shared" si="1"/>
        <v>5</v>
      </c>
      <c r="G36" s="25">
        <f>MAX(F$4:F36)</f>
        <v>21</v>
      </c>
      <c r="H36" s="14">
        <f>IF(J36&lt;AVERAGE(J$3:J36),J36,"")</f>
        <v>-7.0159183813969239E-3</v>
      </c>
      <c r="I36" s="14">
        <f>STDEV(H$4:H36)</f>
        <v>4.9428281003521335E-3</v>
      </c>
      <c r="J36" s="14">
        <f t="shared" si="3"/>
        <v>-7.0159183813969239E-3</v>
      </c>
      <c r="K36" s="14">
        <f>STDEV($J$4:J36)*SQRT(252)</f>
        <v>6.0492775995933716E-2</v>
      </c>
      <c r="L36" s="14">
        <f t="shared" si="7"/>
        <v>-0.35691186669642039</v>
      </c>
      <c r="M36" s="14">
        <f>COUNTIF(J$3:J36,"&gt;0")/COUNT(J$3:J36)</f>
        <v>0.69696969696969702</v>
      </c>
      <c r="N36" s="15">
        <f t="shared" si="4"/>
        <v>-13.063861505647193</v>
      </c>
      <c r="O36" s="15">
        <f t="shared" si="6"/>
        <v>-72.208027358061173</v>
      </c>
      <c r="P36" s="15">
        <f t="shared" si="5"/>
        <v>-5.9000741959736116</v>
      </c>
      <c r="Q36" s="14">
        <f>B36/B32-1</f>
        <v>-2.6410885870591483E-2</v>
      </c>
      <c r="S36" s="14"/>
    </row>
    <row r="37" spans="1:19" ht="14.45" customHeight="1">
      <c r="A37" s="17">
        <v>42957</v>
      </c>
      <c r="B37" s="44">
        <v>0.98764992399999996</v>
      </c>
      <c r="C37" s="13">
        <f>MAX(B$3:B37)</f>
        <v>1.013273823</v>
      </c>
      <c r="D37" s="14">
        <f t="shared" si="0"/>
        <v>-2.5288227543602604E-2</v>
      </c>
      <c r="E37" s="14">
        <f>ABS(MIN(D$3:D37))</f>
        <v>2.7320548870036321E-2</v>
      </c>
      <c r="F37" s="25">
        <f t="shared" si="1"/>
        <v>6</v>
      </c>
      <c r="G37" s="25">
        <f>MAX(F$4:F37)</f>
        <v>21</v>
      </c>
      <c r="H37" s="14" t="str">
        <f>IF(J37&lt;AVERAGE(J$3:J37),J37,"")</f>
        <v/>
      </c>
      <c r="I37" s="14">
        <f>STDEV(H$4:H37)</f>
        <v>4.9428281003521335E-3</v>
      </c>
      <c r="J37" s="14">
        <f t="shared" si="3"/>
        <v>2.0894050183468682E-3</v>
      </c>
      <c r="K37" s="14">
        <f>STDEV($J$4:J37)*SQRT(252)</f>
        <v>5.9963572039651448E-2</v>
      </c>
      <c r="L37" s="14">
        <f t="shared" si="7"/>
        <v>-0.29454418271820459</v>
      </c>
      <c r="M37" s="14">
        <f>COUNTIF(J$3:J37,"&gt;0")/COUNT(J$3:J37)</f>
        <v>0.70588235294117652</v>
      </c>
      <c r="N37" s="15">
        <f t="shared" si="4"/>
        <v>-10.781049243166725</v>
      </c>
      <c r="O37" s="15">
        <f t="shared" si="6"/>
        <v>-59.590213687022796</v>
      </c>
      <c r="P37" s="15">
        <f t="shared" si="5"/>
        <v>-4.9120519792155584</v>
      </c>
      <c r="S37" s="14"/>
    </row>
    <row r="38" spans="1:19" ht="14.45" customHeight="1">
      <c r="A38" s="17">
        <v>42958</v>
      </c>
      <c r="B38" s="44">
        <v>0.98469597900000005</v>
      </c>
      <c r="C38" s="13">
        <f>MAX(B$3:B38)</f>
        <v>1.013273823</v>
      </c>
      <c r="D38" s="14">
        <f t="shared" si="0"/>
        <v>-2.8203476050915333E-2</v>
      </c>
      <c r="E38" s="14">
        <f>ABS(MIN(D$3:D38))</f>
        <v>2.8203476050915333E-2</v>
      </c>
      <c r="F38" s="25">
        <f t="shared" si="1"/>
        <v>7</v>
      </c>
      <c r="G38" s="25">
        <f>MAX(F$4:F38)</f>
        <v>21</v>
      </c>
      <c r="H38" s="14">
        <f>IF(J38&lt;AVERAGE(J$3:J38),J38,"")</f>
        <v>-2.9908826277598166E-3</v>
      </c>
      <c r="I38" s="14">
        <f>STDEV(H$4:H38)</f>
        <v>4.7134505090887487E-3</v>
      </c>
      <c r="J38" s="14">
        <f t="shared" si="3"/>
        <v>-2.9908826277598166E-3</v>
      </c>
      <c r="K38" s="14">
        <f>STDEV($J$4:J38)*SQRT(252)</f>
        <v>5.9495961449343174E-2</v>
      </c>
      <c r="L38" s="14">
        <f t="shared" si="7"/>
        <v>-0.33107433391358232</v>
      </c>
      <c r="M38" s="14">
        <f>COUNTIF(J$3:J38,"&gt;0")/COUNT(J$3:J38)</f>
        <v>0.68571428571428572</v>
      </c>
      <c r="N38" s="15">
        <f t="shared" si="4"/>
        <v>-11.738777635632522</v>
      </c>
      <c r="O38" s="15">
        <f t="shared" si="6"/>
        <v>-70.240333122239335</v>
      </c>
      <c r="P38" s="15">
        <f t="shared" si="5"/>
        <v>-5.564652219217769</v>
      </c>
      <c r="S38" s="14"/>
    </row>
    <row r="39" spans="1:19" ht="14.45" customHeight="1">
      <c r="A39" s="17">
        <v>42961</v>
      </c>
      <c r="B39" s="44">
        <v>0.98686326300000005</v>
      </c>
      <c r="C39" s="13">
        <f>MAX(B$3:B39)</f>
        <v>1.013273823</v>
      </c>
      <c r="D39" s="14">
        <f t="shared" si="0"/>
        <v>-2.6064583334252323E-2</v>
      </c>
      <c r="E39" s="14">
        <f>ABS(MIN(D$3:D39))</f>
        <v>2.8203476050915333E-2</v>
      </c>
      <c r="F39" s="25">
        <f t="shared" si="1"/>
        <v>8</v>
      </c>
      <c r="G39" s="25">
        <f>MAX(F$4:F39)</f>
        <v>21</v>
      </c>
      <c r="H39" s="14" t="str">
        <f>IF(J39&lt;AVERAGE(J$3:J39),J39,"")</f>
        <v/>
      </c>
      <c r="I39" s="14">
        <f>STDEV(H$4:H39)</f>
        <v>4.7134505090887487E-3</v>
      </c>
      <c r="J39" s="14">
        <f t="shared" si="3"/>
        <v>2.2009676552157131E-3</v>
      </c>
      <c r="K39" s="14">
        <f>STDEV($J$4:J39)*SQRT(252)</f>
        <v>5.9052710578837091E-2</v>
      </c>
      <c r="L39" s="14">
        <f t="shared" si="7"/>
        <v>-0.24717500502908141</v>
      </c>
      <c r="M39" s="14">
        <f>COUNTIF(J$3:J39,"&gt;0")/COUNT(J$3:J39)</f>
        <v>0.69444444444444442</v>
      </c>
      <c r="N39" s="15">
        <f t="shared" si="4"/>
        <v>-8.7639908138578342</v>
      </c>
      <c r="O39" s="15">
        <f t="shared" si="6"/>
        <v>-52.440352254142525</v>
      </c>
      <c r="P39" s="15">
        <f t="shared" si="5"/>
        <v>-4.1856673911537996</v>
      </c>
      <c r="S39" s="14"/>
    </row>
    <row r="40" spans="1:19" ht="14.45" customHeight="1">
      <c r="A40" s="17">
        <v>42962</v>
      </c>
      <c r="B40" s="44">
        <v>0.98591440600000002</v>
      </c>
      <c r="C40" s="13">
        <f>MAX(B$3:B40)</f>
        <v>1.013273823</v>
      </c>
      <c r="D40" s="14">
        <f t="shared" si="0"/>
        <v>-2.7001010367559863E-2</v>
      </c>
      <c r="E40" s="14">
        <f>ABS(MIN(D$3:D40))</f>
        <v>2.8203476050915333E-2</v>
      </c>
      <c r="F40" s="25">
        <f t="shared" si="1"/>
        <v>9</v>
      </c>
      <c r="G40" s="25">
        <f>MAX(F$4:F40)</f>
        <v>21</v>
      </c>
      <c r="H40" s="14">
        <f>IF(J40&lt;AVERAGE(J$3:J40),J40,"")</f>
        <v>-9.614878125218107E-4</v>
      </c>
      <c r="I40" s="14">
        <f>STDEV(H$4:H40)</f>
        <v>4.5567874554133256E-3</v>
      </c>
      <c r="J40" s="14">
        <f t="shared" si="3"/>
        <v>-9.614878125218107E-4</v>
      </c>
      <c r="K40" s="14">
        <f>STDEV($J$4:J40)*SQRT(252)</f>
        <v>5.8247878634367686E-2</v>
      </c>
      <c r="L40" s="14">
        <f t="shared" si="7"/>
        <v>-0.24997986953983009</v>
      </c>
      <c r="M40" s="14">
        <f>COUNTIF(J$3:J40,"&gt;0")/COUNT(J$3:J40)</f>
        <v>0.67567567567567566</v>
      </c>
      <c r="N40" s="15">
        <f t="shared" si="4"/>
        <v>-8.8634418356285227</v>
      </c>
      <c r="O40" s="15">
        <f t="shared" si="6"/>
        <v>-54.85879514587883</v>
      </c>
      <c r="P40" s="15">
        <f t="shared" si="5"/>
        <v>-4.2916562010609569</v>
      </c>
      <c r="S40" s="14"/>
    </row>
    <row r="41" spans="1:19" ht="14.45" customHeight="1">
      <c r="A41" s="17">
        <v>42963</v>
      </c>
      <c r="B41" s="44">
        <v>0.98596843300000003</v>
      </c>
      <c r="C41" s="13">
        <f>MAX(B$3:B41)</f>
        <v>1.013273823</v>
      </c>
      <c r="D41" s="14">
        <f t="shared" si="0"/>
        <v>-2.6947691117843009E-2</v>
      </c>
      <c r="E41" s="14">
        <f>ABS(MIN(D$3:D41))</f>
        <v>2.8203476050915333E-2</v>
      </c>
      <c r="F41" s="25">
        <f t="shared" si="1"/>
        <v>10</v>
      </c>
      <c r="G41" s="25">
        <f>MAX(F$4:F41)</f>
        <v>21</v>
      </c>
      <c r="H41" s="14" t="str">
        <f>IF(J41&lt;AVERAGE(J$3:J41),J41,"")</f>
        <v/>
      </c>
      <c r="I41" s="14">
        <f>STDEV(H$4:H41)</f>
        <v>4.5567874554133256E-3</v>
      </c>
      <c r="J41" s="14">
        <f t="shared" si="3"/>
        <v>5.4798874700612288E-5</v>
      </c>
      <c r="K41" s="14">
        <f>STDEV($J$4:J41)*SQRT(252)</f>
        <v>5.7466099558249661E-2</v>
      </c>
      <c r="L41" s="14">
        <f t="shared" si="7"/>
        <v>-0.23773635837738061</v>
      </c>
      <c r="M41" s="14">
        <f>COUNTIF(J$3:J41,"&gt;0")/COUNT(J$3:J41)</f>
        <v>0.68421052631578949</v>
      </c>
      <c r="N41" s="15">
        <f t="shared" si="4"/>
        <v>-8.4293282837973074</v>
      </c>
      <c r="O41" s="15">
        <f t="shared" si="6"/>
        <v>-52.171921710975788</v>
      </c>
      <c r="P41" s="15">
        <f t="shared" si="5"/>
        <v>-4.1369844169848813</v>
      </c>
      <c r="Q41" s="14">
        <f>B41/B36-1</f>
        <v>3.8333055330830312E-4</v>
      </c>
      <c r="S41" s="14"/>
    </row>
    <row r="42" spans="1:19" ht="14.45" customHeight="1">
      <c r="A42" s="17">
        <v>42964</v>
      </c>
      <c r="B42" s="44">
        <v>0.98702545799999997</v>
      </c>
      <c r="C42" s="13">
        <f>MAX(B$3:B42)</f>
        <v>1.013273823</v>
      </c>
      <c r="D42" s="14">
        <f t="shared" si="0"/>
        <v>-2.5904513078494951E-2</v>
      </c>
      <c r="E42" s="14">
        <f>ABS(MIN(D$3:D42))</f>
        <v>2.8203476050915333E-2</v>
      </c>
      <c r="F42" s="25">
        <f t="shared" si="1"/>
        <v>11</v>
      </c>
      <c r="G42" s="25">
        <f>MAX(F$4:F42)</f>
        <v>21</v>
      </c>
      <c r="H42" s="14" t="str">
        <f>IF(J42&lt;AVERAGE(J$3:J42),J42,"")</f>
        <v/>
      </c>
      <c r="I42" s="14">
        <f>STDEV(H$4:H42)</f>
        <v>4.5567874554133256E-3</v>
      </c>
      <c r="J42" s="14">
        <f t="shared" si="3"/>
        <v>1.0720677910385223E-3</v>
      </c>
      <c r="K42" s="14">
        <f>STDEV($J$4:J42)*SQRT(252)</f>
        <v>5.6822528672544316E-2</v>
      </c>
      <c r="L42" s="14">
        <f t="shared" si="7"/>
        <v>-0.21206123368847396</v>
      </c>
      <c r="M42" s="14">
        <f>COUNTIF(J$3:J42,"&gt;0")/COUNT(J$3:J42)</f>
        <v>0.69230769230769229</v>
      </c>
      <c r="N42" s="15">
        <f t="shared" si="4"/>
        <v>-7.5189750832713971</v>
      </c>
      <c r="O42" s="15">
        <f t="shared" si="6"/>
        <v>-46.537442389715068</v>
      </c>
      <c r="P42" s="15">
        <f t="shared" si="5"/>
        <v>-3.7319921982095519</v>
      </c>
      <c r="S42" s="14"/>
    </row>
    <row r="43" spans="1:19" ht="14.45" customHeight="1">
      <c r="A43" s="17">
        <v>42965</v>
      </c>
      <c r="B43" s="44">
        <v>0.98908570100000004</v>
      </c>
      <c r="C43" s="13">
        <f>MAX(B$3:B43)</f>
        <v>1.013273823</v>
      </c>
      <c r="D43" s="14">
        <f t="shared" si="0"/>
        <v>-2.3871259131501343E-2</v>
      </c>
      <c r="E43" s="14">
        <f>ABS(MIN(D$3:D43))</f>
        <v>2.8203476050915333E-2</v>
      </c>
      <c r="F43" s="25">
        <f t="shared" si="1"/>
        <v>12</v>
      </c>
      <c r="G43" s="25">
        <f>MAX(F$4:F43)</f>
        <v>21</v>
      </c>
      <c r="H43" s="14" t="str">
        <f>IF(J43&lt;AVERAGE(J$3:J43),J43,"")</f>
        <v/>
      </c>
      <c r="I43" s="14">
        <f>STDEV(H$4:H43)</f>
        <v>4.5567874554133256E-3</v>
      </c>
      <c r="J43" s="14">
        <f t="shared" si="3"/>
        <v>2.0873250870090398E-3</v>
      </c>
      <c r="K43" s="14">
        <f>STDEV($J$4:J43)*SQRT(252)</f>
        <v>5.6416121967681594E-2</v>
      </c>
      <c r="L43" s="14">
        <f t="shared" si="7"/>
        <v>-0.1736556734869501</v>
      </c>
      <c r="M43" s="14">
        <f>COUNTIF(J$3:J43,"&gt;0")/COUNT(J$3:J43)</f>
        <v>0.7</v>
      </c>
      <c r="N43" s="15">
        <f t="shared" si="4"/>
        <v>-6.1572436381051752</v>
      </c>
      <c r="O43" s="15">
        <f t="shared" si="6"/>
        <v>-38.109232696524479</v>
      </c>
      <c r="P43" s="15">
        <f t="shared" si="5"/>
        <v>-3.078121420441307</v>
      </c>
      <c r="S43" s="14"/>
    </row>
    <row r="44" spans="1:19" ht="14.45" customHeight="1">
      <c r="A44" s="17">
        <v>42968</v>
      </c>
      <c r="B44" s="44">
        <v>0.99426393999999996</v>
      </c>
      <c r="C44" s="13">
        <f>MAX(B$3:B44)</f>
        <v>1.013273823</v>
      </c>
      <c r="D44" s="14">
        <f t="shared" si="0"/>
        <v>-1.8760854734920063E-2</v>
      </c>
      <c r="E44" s="14">
        <f>ABS(MIN(D$3:D44))</f>
        <v>2.8203476050915333E-2</v>
      </c>
      <c r="F44" s="25">
        <f t="shared" si="1"/>
        <v>13</v>
      </c>
      <c r="G44" s="25">
        <f>MAX(F$4:F44)</f>
        <v>21</v>
      </c>
      <c r="H44" s="14" t="str">
        <f>IF(J44&lt;AVERAGE(J$3:J44),J44,"")</f>
        <v/>
      </c>
      <c r="I44" s="14">
        <f>STDEV(H$4:H44)</f>
        <v>4.5567874554133256E-3</v>
      </c>
      <c r="J44" s="14">
        <f t="shared" si="3"/>
        <v>5.235379497210868E-3</v>
      </c>
      <c r="K44" s="14">
        <f>STDEV($J$4:J44)*SQRT(252)</f>
        <v>5.7353057722628283E-2</v>
      </c>
      <c r="L44" s="14">
        <f t="shared" si="7"/>
        <v>-8.3769280284951342E-2</v>
      </c>
      <c r="M44" s="14">
        <f>COUNTIF(J$3:J44,"&gt;0")/COUNT(J$3:J44)</f>
        <v>0.70731707317073167</v>
      </c>
      <c r="N44" s="15">
        <f t="shared" si="4"/>
        <v>-2.9701757376900582</v>
      </c>
      <c r="O44" s="15">
        <f t="shared" si="6"/>
        <v>-18.383407412482224</v>
      </c>
      <c r="P44" s="15">
        <f t="shared" si="5"/>
        <v>-1.4605896112824113</v>
      </c>
      <c r="S44" s="14"/>
    </row>
    <row r="45" spans="1:19" ht="14.45" customHeight="1">
      <c r="A45" s="17">
        <v>42969</v>
      </c>
      <c r="B45" s="44">
        <v>0.99331510700000003</v>
      </c>
      <c r="C45" s="13">
        <f>MAX(B$3:B45)</f>
        <v>1.013273823</v>
      </c>
      <c r="D45" s="14">
        <f t="shared" si="0"/>
        <v>-1.9697258082625901E-2</v>
      </c>
      <c r="E45" s="14">
        <f>ABS(MIN(D$3:D45))</f>
        <v>2.8203476050915333E-2</v>
      </c>
      <c r="F45" s="25">
        <f t="shared" si="1"/>
        <v>14</v>
      </c>
      <c r="G45" s="25">
        <f>MAX(F$4:F45)</f>
        <v>21</v>
      </c>
      <c r="H45" s="14">
        <f>IF(J45&lt;AVERAGE(J$3:J45),J45,"")</f>
        <v>-9.5430696199227949E-4</v>
      </c>
      <c r="I45" s="14">
        <f>STDEV(H$4:H45)</f>
        <v>4.4141787406206199E-3</v>
      </c>
      <c r="J45" s="14">
        <f t="shared" si="3"/>
        <v>-9.5430696199227949E-4</v>
      </c>
      <c r="K45" s="14">
        <f>STDEV($J$4:J45)*SQRT(252)</f>
        <v>5.6684945812223497E-2</v>
      </c>
      <c r="L45" s="14">
        <f t="shared" si="7"/>
        <v>-9.3285017141011783E-2</v>
      </c>
      <c r="M45" s="14">
        <f>COUNTIF(J$3:J45,"&gt;0")/COUNT(J$3:J45)</f>
        <v>0.69047619047619047</v>
      </c>
      <c r="N45" s="15">
        <f t="shared" si="4"/>
        <v>-3.3075716260153776</v>
      </c>
      <c r="O45" s="15">
        <f t="shared" si="6"/>
        <v>-21.133040282799286</v>
      </c>
      <c r="P45" s="15">
        <f t="shared" si="5"/>
        <v>-1.6456753341536383</v>
      </c>
      <c r="S45" s="14"/>
    </row>
    <row r="46" spans="1:19" ht="14.45" customHeight="1">
      <c r="A46" s="17">
        <v>42970</v>
      </c>
      <c r="B46" s="44">
        <v>0.99537622599999998</v>
      </c>
      <c r="C46" s="13">
        <f>MAX(B$3:B46)</f>
        <v>1.013273823</v>
      </c>
      <c r="D46" s="14">
        <f t="shared" si="0"/>
        <v>-1.7663139611176937E-2</v>
      </c>
      <c r="E46" s="14">
        <f>ABS(MIN(D$3:D46))</f>
        <v>2.8203476050915333E-2</v>
      </c>
      <c r="F46" s="25">
        <f t="shared" si="1"/>
        <v>15</v>
      </c>
      <c r="G46" s="25">
        <f>MAX(F$4:F46)</f>
        <v>21</v>
      </c>
      <c r="H46" s="14" t="str">
        <f>IF(J46&lt;AVERAGE(J$3:J46),J46,"")</f>
        <v/>
      </c>
      <c r="I46" s="14">
        <f>STDEV(H$4:H46)</f>
        <v>4.4141787406206199E-3</v>
      </c>
      <c r="J46" s="14">
        <f t="shared" si="3"/>
        <v>2.0749900867056414E-3</v>
      </c>
      <c r="K46" s="14">
        <f>STDEV($J$4:J46)*SQRT(252)</f>
        <v>5.6265272426134168E-2</v>
      </c>
      <c r="L46" s="14">
        <f t="shared" si="7"/>
        <v>-6.298988695254526E-2</v>
      </c>
      <c r="M46" s="14">
        <f>COUNTIF(J$3:J46,"&gt;0")/COUNT(J$3:J46)</f>
        <v>0.69767441860465118</v>
      </c>
      <c r="N46" s="15">
        <f t="shared" si="4"/>
        <v>-2.2334086351210933</v>
      </c>
      <c r="O46" s="15">
        <f t="shared" si="6"/>
        <v>-14.269899488412895</v>
      </c>
      <c r="P46" s="15">
        <f t="shared" si="5"/>
        <v>-1.1195162528580886</v>
      </c>
      <c r="Q46" s="14">
        <f>B46/B41-1</f>
        <v>9.5416776897967459E-3</v>
      </c>
      <c r="S46" s="14"/>
    </row>
    <row r="47" spans="1:19" ht="14.45" customHeight="1">
      <c r="A47" s="17">
        <v>42971</v>
      </c>
      <c r="B47" s="44">
        <v>0.99844100300000005</v>
      </c>
      <c r="C47" s="13">
        <f>MAX(B$3:B47)</f>
        <v>1.013273823</v>
      </c>
      <c r="D47" s="14">
        <f t="shared" si="0"/>
        <v>-1.4638510996054732E-2</v>
      </c>
      <c r="E47" s="14">
        <f>ABS(MIN(D$3:D47))</f>
        <v>2.8203476050915333E-2</v>
      </c>
      <c r="F47" s="25">
        <f t="shared" si="1"/>
        <v>16</v>
      </c>
      <c r="G47" s="25">
        <f>MAX(F$4:F47)</f>
        <v>21</v>
      </c>
      <c r="H47" s="14" t="str">
        <f>IF(J47&lt;AVERAGE(J$3:J47),J47,"")</f>
        <v/>
      </c>
      <c r="I47" s="14">
        <f>STDEV(H$4:H47)</f>
        <v>4.4141787406206199E-3</v>
      </c>
      <c r="J47" s="14">
        <f t="shared" si="3"/>
        <v>3.0790136633220833E-3</v>
      </c>
      <c r="K47" s="14">
        <f>STDEV($J$4:J47)*SQRT(252)</f>
        <v>5.6125725243925735E-2</v>
      </c>
      <c r="L47" s="14">
        <f t="shared" si="7"/>
        <v>-2.0870899222414918E-2</v>
      </c>
      <c r="M47" s="14">
        <f>COUNTIF(J$3:J47,"&gt;0")/COUNT(J$3:J47)</f>
        <v>0.70454545454545459</v>
      </c>
      <c r="N47" s="15">
        <f t="shared" si="4"/>
        <v>-0.74001159235609759</v>
      </c>
      <c r="O47" s="15">
        <f t="shared" si="6"/>
        <v>-4.7281500022539946</v>
      </c>
      <c r="P47" s="15">
        <f t="shared" si="5"/>
        <v>-0.37185976896884182</v>
      </c>
      <c r="S47" s="14"/>
    </row>
    <row r="48" spans="1:19" ht="14.45" customHeight="1">
      <c r="A48" s="17">
        <v>42972</v>
      </c>
      <c r="B48" s="44">
        <v>1.001506081</v>
      </c>
      <c r="C48" s="13">
        <f>MAX(B$3:B48)</f>
        <v>1.013273823</v>
      </c>
      <c r="D48" s="14">
        <f t="shared" si="0"/>
        <v>-1.1613585324013576E-2</v>
      </c>
      <c r="E48" s="14">
        <f>ABS(MIN(D$3:D48))</f>
        <v>2.8203476050915333E-2</v>
      </c>
      <c r="F48" s="25">
        <f t="shared" si="1"/>
        <v>17</v>
      </c>
      <c r="G48" s="25">
        <f>MAX(F$4:F48)</f>
        <v>21</v>
      </c>
      <c r="H48" s="14" t="str">
        <f>IF(J48&lt;AVERAGE(J$3:J48),J48,"")</f>
        <v/>
      </c>
      <c r="I48" s="14">
        <f>STDEV(H$4:H48)</f>
        <v>4.4141787406206199E-3</v>
      </c>
      <c r="J48" s="14">
        <f t="shared" si="3"/>
        <v>3.0698639086239599E-3</v>
      </c>
      <c r="K48" s="14">
        <f>STDEV($J$4:J48)*SQRT(252)</f>
        <v>5.5966878455319065E-2</v>
      </c>
      <c r="L48" s="14">
        <f t="shared" si="7"/>
        <v>1.9811771079734974E-2</v>
      </c>
      <c r="M48" s="14">
        <f>COUNTIF(J$3:J48,"&gt;0")/COUNT(J$3:J48)</f>
        <v>0.71111111111111114</v>
      </c>
      <c r="N48" s="15">
        <f t="shared" si="4"/>
        <v>0.702458485754347</v>
      </c>
      <c r="O48" s="15">
        <f t="shared" si="6"/>
        <v>4.4882122460110212</v>
      </c>
      <c r="P48" s="15">
        <f t="shared" si="5"/>
        <v>0.35399099657758515</v>
      </c>
      <c r="S48" s="14"/>
    </row>
    <row r="49" spans="1:19" ht="14.45" customHeight="1">
      <c r="A49" s="17">
        <v>42975</v>
      </c>
      <c r="B49" s="44">
        <v>0.99966368100000003</v>
      </c>
      <c r="C49" s="13">
        <f>MAX(B$3:B49)</f>
        <v>1.013273823</v>
      </c>
      <c r="D49" s="14">
        <f t="shared" si="0"/>
        <v>-1.3431850000530376E-2</v>
      </c>
      <c r="E49" s="14">
        <f>ABS(MIN(D$3:D49))</f>
        <v>2.8203476050915333E-2</v>
      </c>
      <c r="F49" s="25">
        <f t="shared" si="1"/>
        <v>18</v>
      </c>
      <c r="G49" s="25">
        <f>MAX(F$4:F49)</f>
        <v>21</v>
      </c>
      <c r="H49" s="14">
        <f>IF(J49&lt;AVERAGE(J$3:J49),J49,"")</f>
        <v>-1.8396293691600452E-3</v>
      </c>
      <c r="I49" s="14">
        <f>STDEV(H$4:H49)</f>
        <v>4.2626333876280859E-3</v>
      </c>
      <c r="J49" s="14">
        <f t="shared" si="3"/>
        <v>-1.8396293691600452E-3</v>
      </c>
      <c r="K49" s="14">
        <f>STDEV($J$4:J49)*SQRT(252)</f>
        <v>5.5516038657446885E-2</v>
      </c>
      <c r="L49" s="14">
        <f t="shared" si="7"/>
        <v>-3.9527184032771556E-3</v>
      </c>
      <c r="M49" s="14">
        <f>COUNTIF(J$3:J49,"&gt;0")/COUNT(J$3:J49)</f>
        <v>0.69565217391304346</v>
      </c>
      <c r="N49" s="15">
        <f t="shared" si="4"/>
        <v>-0.14015004377975854</v>
      </c>
      <c r="O49" s="15">
        <f t="shared" si="6"/>
        <v>-0.92729494747297969</v>
      </c>
      <c r="P49" s="15">
        <f t="shared" si="5"/>
        <v>-7.119957581387952E-2</v>
      </c>
      <c r="S49" s="14"/>
    </row>
    <row r="50" spans="1:19" ht="14.45" customHeight="1">
      <c r="A50" s="17">
        <v>42976</v>
      </c>
      <c r="B50" s="44">
        <v>1.002729478</v>
      </c>
      <c r="C50" s="13">
        <f>MAX(B$3:B50)</f>
        <v>1.013273823</v>
      </c>
      <c r="D50" s="14">
        <f t="shared" si="0"/>
        <v>-1.0406214747343823E-2</v>
      </c>
      <c r="E50" s="14">
        <f>ABS(MIN(D$3:D50))</f>
        <v>2.8203476050915333E-2</v>
      </c>
      <c r="F50" s="25">
        <f t="shared" si="1"/>
        <v>19</v>
      </c>
      <c r="G50" s="25">
        <f>MAX(F$4:F50)</f>
        <v>21</v>
      </c>
      <c r="H50" s="14" t="str">
        <f>IF(J50&lt;AVERAGE(J$3:J50),J50,"")</f>
        <v/>
      </c>
      <c r="I50" s="14">
        <f>STDEV(H$4:H50)</f>
        <v>4.2626333876280859E-3</v>
      </c>
      <c r="J50" s="14">
        <f t="shared" si="3"/>
        <v>3.0668284326715867E-3</v>
      </c>
      <c r="K50" s="14">
        <f>STDEV($J$4:J50)*SQRT(252)</f>
        <v>5.536697330759071E-2</v>
      </c>
      <c r="L50" s="14">
        <f t="shared" si="7"/>
        <v>3.157906079741668E-2</v>
      </c>
      <c r="M50" s="14">
        <f>COUNTIF(J$3:J50,"&gt;0")/COUNT(J$3:J50)</f>
        <v>0.7021276595744681</v>
      </c>
      <c r="N50" s="15">
        <f t="shared" si="4"/>
        <v>1.1196868336515489</v>
      </c>
      <c r="O50" s="15">
        <f t="shared" si="6"/>
        <v>7.4083454817090519</v>
      </c>
      <c r="P50" s="15">
        <f t="shared" si="5"/>
        <v>0.57035916740435677</v>
      </c>
      <c r="S50" s="14"/>
    </row>
    <row r="51" spans="1:19" ht="14.45" customHeight="1">
      <c r="A51" s="17">
        <v>42977</v>
      </c>
      <c r="B51" s="44">
        <v>1.0098105310000001</v>
      </c>
      <c r="C51" s="13">
        <f>MAX(B$3:B51)</f>
        <v>1.013273823</v>
      </c>
      <c r="D51" s="14">
        <f t="shared" si="0"/>
        <v>-3.4179230938249372E-3</v>
      </c>
      <c r="E51" s="14">
        <f>ABS(MIN(D$3:D51))</f>
        <v>2.8203476050915333E-2</v>
      </c>
      <c r="F51" s="25">
        <f t="shared" si="1"/>
        <v>20</v>
      </c>
      <c r="G51" s="25">
        <f>MAX(F$4:F51)</f>
        <v>21</v>
      </c>
      <c r="H51" s="14" t="str">
        <f>IF(J51&lt;AVERAGE(J$3:J51),J51,"")</f>
        <v/>
      </c>
      <c r="I51" s="14">
        <f>STDEV(H$4:H51)</f>
        <v>4.2626333876280859E-3</v>
      </c>
      <c r="J51" s="14">
        <f t="shared" si="3"/>
        <v>7.0617780322201895E-3</v>
      </c>
      <c r="K51" s="14">
        <f>STDEV($J$4:J51)*SQRT(252)</f>
        <v>5.7073342164038546E-2</v>
      </c>
      <c r="L51" s="14">
        <f t="shared" si="7"/>
        <v>0.11402724938938769</v>
      </c>
      <c r="M51" s="14">
        <f>COUNTIF(J$3:J51,"&gt;0")/COUNT(J$3:J51)</f>
        <v>0.70833333333333337</v>
      </c>
      <c r="N51" s="15">
        <f t="shared" si="4"/>
        <v>4.0430211220608383</v>
      </c>
      <c r="O51" s="15">
        <f t="shared" si="6"/>
        <v>26.75042374517631</v>
      </c>
      <c r="P51" s="15">
        <f t="shared" si="5"/>
        <v>1.9979073428301057</v>
      </c>
      <c r="Q51" s="14">
        <f>B51/B46-1</f>
        <v>1.4501355992804443E-2</v>
      </c>
      <c r="S51" s="14"/>
    </row>
    <row r="52" spans="1:19" ht="14.45" customHeight="1">
      <c r="A52" s="17">
        <v>42978</v>
      </c>
      <c r="B52" s="44">
        <v>1.0058507350000001</v>
      </c>
      <c r="C52" s="13">
        <f>MAX(B$3:B52)</f>
        <v>1.013273823</v>
      </c>
      <c r="D52" s="14">
        <f t="shared" si="0"/>
        <v>-7.3258460166496508E-3</v>
      </c>
      <c r="E52" s="14">
        <f>ABS(MIN(D$3:D52))</f>
        <v>2.8203476050915333E-2</v>
      </c>
      <c r="F52" s="25">
        <f t="shared" si="1"/>
        <v>21</v>
      </c>
      <c r="G52" s="25">
        <f>MAX(F$4:F52)</f>
        <v>21</v>
      </c>
      <c r="H52" s="14">
        <f>IF(J52&lt;AVERAGE(J$3:J52),J52,"")</f>
        <v>-3.9213257125360057E-3</v>
      </c>
      <c r="I52" s="14">
        <f>STDEV(H$4:H52)</f>
        <v>4.1269300792552421E-3</v>
      </c>
      <c r="J52" s="14">
        <f t="shared" si="3"/>
        <v>-3.9213257125360057E-3</v>
      </c>
      <c r="K52" s="14">
        <f>STDEV($J$4:J52)*SQRT(252)</f>
        <v>5.7247465267007372E-2</v>
      </c>
      <c r="L52" s="14">
        <f t="shared" si="7"/>
        <v>6.4628949376979605E-2</v>
      </c>
      <c r="M52" s="14">
        <f>COUNTIF(J$3:J52,"&gt;0")/COUNT(J$3:J52)</f>
        <v>0.69387755102040816</v>
      </c>
      <c r="N52" s="15">
        <f t="shared" si="4"/>
        <v>2.2915242525533337</v>
      </c>
      <c r="O52" s="15">
        <f t="shared" si="6"/>
        <v>15.660296669877852</v>
      </c>
      <c r="P52" s="15">
        <f t="shared" si="5"/>
        <v>1.1289399290526545</v>
      </c>
      <c r="R52" s="14">
        <f>B52/B29-1</f>
        <v>-2.283014045334264E-3</v>
      </c>
      <c r="S52" s="14"/>
    </row>
    <row r="53" spans="1:19" ht="14.45" customHeight="1">
      <c r="A53" s="17">
        <v>42979</v>
      </c>
      <c r="B53" s="44">
        <v>1.011928908</v>
      </c>
      <c r="C53" s="13">
        <f>MAX(B$3:B53)</f>
        <v>1.013273823</v>
      </c>
      <c r="D53" s="14">
        <f t="shared" si="0"/>
        <v>-1.3272966985549139E-3</v>
      </c>
      <c r="E53" s="14">
        <f>ABS(MIN(D$3:D53))</f>
        <v>2.8203476050915333E-2</v>
      </c>
      <c r="F53" s="25">
        <f t="shared" si="1"/>
        <v>22</v>
      </c>
      <c r="G53" s="25">
        <f>MAX(F$4:F53)</f>
        <v>22</v>
      </c>
      <c r="H53" s="14" t="str">
        <f>IF(J53&lt;AVERAGE(J$3:J53),J53,"")</f>
        <v/>
      </c>
      <c r="I53" s="14">
        <f>STDEV(H$4:H53)</f>
        <v>4.1269300792552421E-3</v>
      </c>
      <c r="J53" s="14">
        <f t="shared" si="3"/>
        <v>6.0428180728027137E-3</v>
      </c>
      <c r="K53" s="14">
        <f>STDEV($J$4:J53)*SQRT(252)</f>
        <v>5.8196781487047294E-2</v>
      </c>
      <c r="L53" s="14">
        <f t="shared" si="7"/>
        <v>0.13163708347089886</v>
      </c>
      <c r="M53" s="14">
        <f>COUNTIF(J$3:J53,"&gt;0")/COUNT(J$3:J53)</f>
        <v>0.7</v>
      </c>
      <c r="N53" s="15">
        <f t="shared" si="4"/>
        <v>4.6674063591755965</v>
      </c>
      <c r="O53" s="15">
        <f t="shared" si="6"/>
        <v>31.897095648069346</v>
      </c>
      <c r="P53" s="15">
        <f t="shared" si="5"/>
        <v>2.2619306447418746</v>
      </c>
      <c r="S53" s="14"/>
    </row>
    <row r="54" spans="1:19" ht="14.45" customHeight="1">
      <c r="A54" s="17">
        <v>42982</v>
      </c>
      <c r="B54" s="44">
        <v>1.01309921</v>
      </c>
      <c r="C54" s="13">
        <f>MAX(B$3:B54)</f>
        <v>1.013273823</v>
      </c>
      <c r="D54" s="14">
        <f t="shared" si="0"/>
        <v>-1.7232558074287141E-4</v>
      </c>
      <c r="E54" s="14">
        <f>ABS(MIN(D$3:D54))</f>
        <v>2.8203476050915333E-2</v>
      </c>
      <c r="F54" s="25">
        <f t="shared" si="1"/>
        <v>23</v>
      </c>
      <c r="G54" s="25">
        <f>MAX(F$4:F54)</f>
        <v>23</v>
      </c>
      <c r="H54" s="14" t="str">
        <f>IF(J54&lt;AVERAGE(J$3:J54),J54,"")</f>
        <v/>
      </c>
      <c r="I54" s="14">
        <f>STDEV(H$4:H54)</f>
        <v>4.1269300792552421E-3</v>
      </c>
      <c r="J54" s="14">
        <f t="shared" si="3"/>
        <v>1.1565061445997227E-3</v>
      </c>
      <c r="K54" s="14">
        <f>STDEV($J$4:J54)*SQRT(252)</f>
        <v>5.7647585889644977E-2</v>
      </c>
      <c r="L54" s="14">
        <f t="shared" si="7"/>
        <v>0.13315344524431416</v>
      </c>
      <c r="M54" s="14">
        <f>COUNTIF(J$3:J54,"&gt;0")/COUNT(J$3:J54)</f>
        <v>0.70588235294117652</v>
      </c>
      <c r="N54" s="15">
        <f t="shared" si="4"/>
        <v>4.7211714259594864</v>
      </c>
      <c r="O54" s="15">
        <f t="shared" si="6"/>
        <v>32.264526582031024</v>
      </c>
      <c r="P54" s="15">
        <f t="shared" si="5"/>
        <v>2.3097835440882188</v>
      </c>
      <c r="S54" s="14"/>
    </row>
    <row r="55" spans="1:19" ht="14.45" customHeight="1">
      <c r="A55" s="17">
        <v>42983</v>
      </c>
      <c r="B55" s="44">
        <v>1.008134393</v>
      </c>
      <c r="C55" s="13">
        <f>MAX(B$3:B55)</f>
        <v>1.013273823</v>
      </c>
      <c r="D55" s="14">
        <f t="shared" si="0"/>
        <v>-5.0721037920270495E-3</v>
      </c>
      <c r="E55" s="14">
        <f>ABS(MIN(D$3:D55))</f>
        <v>2.8203476050915333E-2</v>
      </c>
      <c r="F55" s="25">
        <f t="shared" si="1"/>
        <v>24</v>
      </c>
      <c r="G55" s="25">
        <f>MAX(F$4:F55)</f>
        <v>24</v>
      </c>
      <c r="H55" s="14">
        <f>IF(J55&lt;AVERAGE(J$3:J55),J55,"")</f>
        <v>-4.9006227139394287E-3</v>
      </c>
      <c r="I55" s="14">
        <f>STDEV(H$4:H55)</f>
        <v>4.0249668149275825E-3</v>
      </c>
      <c r="J55" s="14">
        <f t="shared" si="3"/>
        <v>-4.9006227139394287E-3</v>
      </c>
      <c r="K55" s="14">
        <f>STDEV($J$4:J55)*SQRT(252)</f>
        <v>5.8199919601799162E-2</v>
      </c>
      <c r="L55" s="14">
        <f t="shared" si="7"/>
        <v>7.8770115745880664E-2</v>
      </c>
      <c r="M55" s="14">
        <f>COUNTIF(J$3:J55,"&gt;0")/COUNT(J$3:J55)</f>
        <v>0.69230769230769229</v>
      </c>
      <c r="N55" s="15">
        <f t="shared" si="4"/>
        <v>2.7929222484376783</v>
      </c>
      <c r="O55" s="15">
        <f t="shared" si="6"/>
        <v>19.57037644478018</v>
      </c>
      <c r="P55" s="15">
        <f t="shared" si="5"/>
        <v>1.3534402845368467</v>
      </c>
      <c r="S55" s="14"/>
    </row>
    <row r="56" spans="1:19" ht="14.45" customHeight="1">
      <c r="A56" s="17">
        <v>42984</v>
      </c>
      <c r="B56" s="44">
        <v>1.0162225869999999</v>
      </c>
      <c r="C56" s="13">
        <f>MAX(B$3:B56)</f>
        <v>1.0162225869999999</v>
      </c>
      <c r="D56" s="14">
        <f t="shared" si="0"/>
        <v>0</v>
      </c>
      <c r="E56" s="14">
        <f>ABS(MIN(D$3:D56))</f>
        <v>2.8203476050915333E-2</v>
      </c>
      <c r="F56" s="25">
        <f t="shared" si="1"/>
        <v>0</v>
      </c>
      <c r="G56" s="25">
        <f>MAX(F$4:F56)</f>
        <v>24</v>
      </c>
      <c r="H56" s="14" t="str">
        <f>IF(J56&lt;AVERAGE(J$3:J56),J56,"")</f>
        <v/>
      </c>
      <c r="I56" s="14">
        <f>STDEV(H$4:H56)</f>
        <v>4.0249668149275825E-3</v>
      </c>
      <c r="J56" s="14">
        <f t="shared" si="3"/>
        <v>8.0229323155329713E-3</v>
      </c>
      <c r="K56" s="14">
        <f>STDEV($J$4:J56)*SQRT(252)</f>
        <v>6.0132136003907613E-2</v>
      </c>
      <c r="L56" s="14">
        <f t="shared" si="7"/>
        <v>0.1581723618974753</v>
      </c>
      <c r="M56" s="14">
        <f>COUNTIF(J$3:J56,"&gt;0")/COUNT(J$3:J56)</f>
        <v>0.69811320754716977</v>
      </c>
      <c r="N56" s="15">
        <f t="shared" si="4"/>
        <v>5.6082577059625205</v>
      </c>
      <c r="O56" s="15">
        <f t="shared" si="6"/>
        <v>39.297805216891248</v>
      </c>
      <c r="P56" s="15">
        <f t="shared" si="5"/>
        <v>2.63041316023094</v>
      </c>
      <c r="Q56" s="14">
        <f>B56/B51-1</f>
        <v>6.3497614682728187E-3</v>
      </c>
      <c r="S56" s="14"/>
    </row>
    <row r="57" spans="1:19" ht="14.45" customHeight="1">
      <c r="A57" s="17">
        <v>42985</v>
      </c>
      <c r="B57" s="44">
        <v>1.043390955</v>
      </c>
      <c r="C57" s="13">
        <f>MAX(B$3:B57)</f>
        <v>1.043390955</v>
      </c>
      <c r="D57" s="14">
        <f t="shared" si="0"/>
        <v>0</v>
      </c>
      <c r="E57" s="14">
        <f>ABS(MIN(D$3:D57))</f>
        <v>2.8203476050915333E-2</v>
      </c>
      <c r="F57" s="25">
        <f t="shared" si="1"/>
        <v>0</v>
      </c>
      <c r="G57" s="25">
        <f>MAX(F$4:F57)</f>
        <v>24</v>
      </c>
      <c r="H57" s="14" t="str">
        <f>IF(J57&lt;AVERAGE(J$3:J57),J57,"")</f>
        <v/>
      </c>
      <c r="I57" s="14">
        <f>STDEV(H$4:H57)</f>
        <v>4.0249668149275825E-3</v>
      </c>
      <c r="J57" s="14">
        <f t="shared" si="3"/>
        <v>2.6734662609895432E-2</v>
      </c>
      <c r="K57" s="14">
        <f>STDEV($J$4:J57)*SQRT(252)</f>
        <v>8.2498648672772484E-2</v>
      </c>
      <c r="L57" s="14">
        <f t="shared" si="7"/>
        <v>0.45956652466482262</v>
      </c>
      <c r="M57" s="14">
        <f>COUNTIF(J$3:J57,"&gt;0")/COUNT(J$3:J57)</f>
        <v>0.70370370370370372</v>
      </c>
      <c r="N57" s="15">
        <f t="shared" si="4"/>
        <v>16.294676721237259</v>
      </c>
      <c r="O57" s="15">
        <f t="shared" si="6"/>
        <v>114.17895992593201</v>
      </c>
      <c r="P57" s="15">
        <f t="shared" si="5"/>
        <v>5.5705945740720484</v>
      </c>
      <c r="S57" s="14"/>
    </row>
    <row r="58" spans="1:19" ht="14.45" customHeight="1">
      <c r="A58" s="17">
        <v>42986</v>
      </c>
      <c r="B58" s="44">
        <v>1.046460824</v>
      </c>
      <c r="C58" s="13">
        <f>MAX(B$3:B58)</f>
        <v>1.046460824</v>
      </c>
      <c r="D58" s="14">
        <f t="shared" si="0"/>
        <v>0</v>
      </c>
      <c r="E58" s="14">
        <f>ABS(MIN(D$3:D58))</f>
        <v>2.8203476050915333E-2</v>
      </c>
      <c r="F58" s="25">
        <f t="shared" si="1"/>
        <v>0</v>
      </c>
      <c r="G58" s="25">
        <f>MAX(F$4:F58)</f>
        <v>24</v>
      </c>
      <c r="H58" s="14" t="str">
        <f>IF(J58&lt;AVERAGE(J$3:J58),J58,"")</f>
        <v/>
      </c>
      <c r="I58" s="14">
        <f>STDEV(H$4:H58)</f>
        <v>4.0249668149275825E-3</v>
      </c>
      <c r="J58" s="14">
        <f t="shared" si="3"/>
        <v>2.9422039603552719E-3</v>
      </c>
      <c r="K58" s="14">
        <f>STDEV($J$4:J58)*SQRT(252)</f>
        <v>8.1859722863149437E-2</v>
      </c>
      <c r="L58" s="14">
        <f t="shared" si="7"/>
        <v>0.48389113333066991</v>
      </c>
      <c r="M58" s="14">
        <f>COUNTIF(J$3:J58,"&gt;0")/COUNT(J$3:J58)</f>
        <v>0.70909090909090911</v>
      </c>
      <c r="N58" s="15">
        <f t="shared" si="4"/>
        <v>17.15714518512215</v>
      </c>
      <c r="O58" s="15">
        <f t="shared" si="6"/>
        <v>120.22239078743215</v>
      </c>
      <c r="P58" s="15">
        <f t="shared" si="5"/>
        <v>5.9112236934838416</v>
      </c>
      <c r="S58" s="14"/>
    </row>
    <row r="59" spans="1:19" ht="14.45" customHeight="1">
      <c r="A59" s="17">
        <v>42989</v>
      </c>
      <c r="B59" s="44">
        <v>1.049645758</v>
      </c>
      <c r="C59" s="13">
        <f>MAX(B$3:B59)</f>
        <v>1.049645758</v>
      </c>
      <c r="D59" s="14">
        <f t="shared" si="0"/>
        <v>0</v>
      </c>
      <c r="E59" s="14">
        <f>ABS(MIN(D$3:D59))</f>
        <v>2.8203476050915333E-2</v>
      </c>
      <c r="F59" s="25">
        <f t="shared" si="1"/>
        <v>0</v>
      </c>
      <c r="G59" s="25">
        <f>MAX(F$4:F59)</f>
        <v>24</v>
      </c>
      <c r="H59" s="14" t="str">
        <f>IF(J59&lt;AVERAGE(J$3:J59),J59,"")</f>
        <v/>
      </c>
      <c r="I59" s="14">
        <f>STDEV(H$4:H59)</f>
        <v>4.0249668149275825E-3</v>
      </c>
      <c r="J59" s="14">
        <f t="shared" si="3"/>
        <v>3.043529128807787E-3</v>
      </c>
      <c r="K59" s="14">
        <f>STDEV($J$4:J59)*SQRT(252)</f>
        <v>8.1246827559854712E-2</v>
      </c>
      <c r="L59" s="14">
        <f t="shared" si="7"/>
        <v>0.48142654960380815</v>
      </c>
      <c r="M59" s="14">
        <f>COUNTIF(J$3:J59,"&gt;0")/COUNT(J$3:J59)</f>
        <v>0.7142857142857143</v>
      </c>
      <c r="N59" s="15">
        <f t="shared" si="4"/>
        <v>17.069759370607215</v>
      </c>
      <c r="O59" s="15">
        <f t="shared" si="6"/>
        <v>119.61006680063026</v>
      </c>
      <c r="P59" s="15">
        <f t="shared" si="5"/>
        <v>5.925481204163205</v>
      </c>
      <c r="S59" s="14"/>
    </row>
    <row r="60" spans="1:19" ht="14.45" customHeight="1">
      <c r="A60" s="17">
        <v>42990</v>
      </c>
      <c r="B60" s="44">
        <v>1.056734405</v>
      </c>
      <c r="C60" s="13">
        <f>MAX(B$3:B60)</f>
        <v>1.056734405</v>
      </c>
      <c r="D60" s="14">
        <f t="shared" si="0"/>
        <v>0</v>
      </c>
      <c r="E60" s="14">
        <f>ABS(MIN(D$3:D60))</f>
        <v>2.8203476050915333E-2</v>
      </c>
      <c r="F60" s="25">
        <f t="shared" si="1"/>
        <v>0</v>
      </c>
      <c r="G60" s="25">
        <f>MAX(F$4:F60)</f>
        <v>24</v>
      </c>
      <c r="H60" s="14" t="str">
        <f>IF(J60&lt;AVERAGE(J$3:J60),J60,"")</f>
        <v/>
      </c>
      <c r="I60" s="14">
        <f>STDEV(H$4:H60)</f>
        <v>4.0249668149275825E-3</v>
      </c>
      <c r="J60" s="14">
        <f t="shared" si="3"/>
        <v>6.7533707881664018E-3</v>
      </c>
      <c r="K60" s="14">
        <f>STDEV($J$4:J60)*SQRT(252)</f>
        <v>8.1460209741073819E-2</v>
      </c>
      <c r="L60" s="14">
        <f t="shared" si="7"/>
        <v>0.54940084591772953</v>
      </c>
      <c r="M60" s="14">
        <f>COUNTIF(J$3:J60,"&gt;0")/COUNT(J$3:J60)</f>
        <v>0.7192982456140351</v>
      </c>
      <c r="N60" s="15">
        <f t="shared" si="4"/>
        <v>19.479898326217096</v>
      </c>
      <c r="O60" s="15">
        <f t="shared" si="6"/>
        <v>136.49822996804369</v>
      </c>
      <c r="P60" s="15">
        <f t="shared" si="5"/>
        <v>6.744407455664958</v>
      </c>
      <c r="S60" s="14"/>
    </row>
    <row r="61" spans="1:19" ht="14.45" customHeight="1">
      <c r="A61" s="17">
        <v>42991</v>
      </c>
      <c r="B61" s="44">
        <v>1.0608103019999999</v>
      </c>
      <c r="C61" s="13">
        <f>MAX(B$3:B61)</f>
        <v>1.0608103019999999</v>
      </c>
      <c r="D61" s="14">
        <f t="shared" si="0"/>
        <v>0</v>
      </c>
      <c r="E61" s="14">
        <f>ABS(MIN(D$3:D61))</f>
        <v>2.8203476050915333E-2</v>
      </c>
      <c r="F61" s="25">
        <f t="shared" si="1"/>
        <v>0</v>
      </c>
      <c r="G61" s="25">
        <f>MAX(F$4:F61)</f>
        <v>24</v>
      </c>
      <c r="H61" s="14" t="str">
        <f>IF(J61&lt;AVERAGE(J$3:J61),J61,"")</f>
        <v/>
      </c>
      <c r="I61" s="14">
        <f>STDEV(H$4:H61)</f>
        <v>4.0249668149275825E-3</v>
      </c>
      <c r="J61" s="14">
        <f t="shared" si="3"/>
        <v>3.8570685128775928E-3</v>
      </c>
      <c r="K61" s="14">
        <f>STDEV($J$4:J61)*SQRT(252)</f>
        <v>8.0964664252201085E-2</v>
      </c>
      <c r="L61" s="14">
        <f t="shared" si="7"/>
        <v>0.58161767677677312</v>
      </c>
      <c r="M61" s="14">
        <f>COUNTIF(J$3:J61,"&gt;0")/COUNT(J$3:J61)</f>
        <v>0.72413793103448276</v>
      </c>
      <c r="N61" s="15">
        <f t="shared" si="4"/>
        <v>20.622198332105839</v>
      </c>
      <c r="O61" s="15">
        <f t="shared" si="6"/>
        <v>144.50247754085834</v>
      </c>
      <c r="P61" s="15">
        <f t="shared" si="5"/>
        <v>7.1835989458939968</v>
      </c>
      <c r="Q61" s="14">
        <f>B61/B56-1</f>
        <v>4.3875933845977322E-2</v>
      </c>
      <c r="S61" s="14"/>
    </row>
    <row r="62" spans="1:19" ht="14.45" customHeight="1">
      <c r="A62" s="17">
        <v>42992</v>
      </c>
      <c r="B62" s="44">
        <v>1.0588592910000001</v>
      </c>
      <c r="C62" s="13">
        <f>MAX(B$3:B62)</f>
        <v>1.0608103019999999</v>
      </c>
      <c r="D62" s="14">
        <f t="shared" si="0"/>
        <v>-1.8391704872412484E-3</v>
      </c>
      <c r="E62" s="14">
        <f>ABS(MIN(D$3:D62))</f>
        <v>2.8203476050915333E-2</v>
      </c>
      <c r="F62" s="25">
        <f t="shared" si="1"/>
        <v>1</v>
      </c>
      <c r="G62" s="25">
        <f>MAX(F$4:F62)</f>
        <v>24</v>
      </c>
      <c r="H62" s="14">
        <f>IF(J62&lt;AVERAGE(J$3:J62),J62,"")</f>
        <v>-1.8391704872412484E-3</v>
      </c>
      <c r="I62" s="14">
        <f>STDEV(H$4:H62)</f>
        <v>3.9148046682773831E-3</v>
      </c>
      <c r="J62" s="14">
        <f t="shared" si="3"/>
        <v>-1.8391704872412484E-3</v>
      </c>
      <c r="K62" s="14">
        <f>STDEV($J$4:J62)*SQRT(252)</f>
        <v>8.048255226584955E-2</v>
      </c>
      <c r="L62" s="14">
        <f t="shared" si="7"/>
        <v>0.54480691799110459</v>
      </c>
      <c r="M62" s="14">
        <f>COUNTIF(J$3:J62,"&gt;0")/COUNT(J$3:J62)</f>
        <v>0.71186440677966101</v>
      </c>
      <c r="N62" s="15">
        <f t="shared" si="4"/>
        <v>19.317013158504732</v>
      </c>
      <c r="O62" s="15">
        <f t="shared" si="6"/>
        <v>139.16579859164057</v>
      </c>
      <c r="P62" s="15">
        <f t="shared" si="5"/>
        <v>6.7692549832602378</v>
      </c>
      <c r="S62" s="14"/>
    </row>
    <row r="63" spans="1:19" s="9" customFormat="1" ht="14.45" customHeight="1">
      <c r="A63" s="17">
        <v>42993</v>
      </c>
      <c r="B63" s="44">
        <v>1.067958814</v>
      </c>
      <c r="C63" s="13">
        <f>MAX(B$3:B63)</f>
        <v>1.067958814</v>
      </c>
      <c r="D63" s="14">
        <f t="shared" si="0"/>
        <v>0</v>
      </c>
      <c r="E63" s="14">
        <f>ABS(MIN(D$3:D63))</f>
        <v>2.8203476050915333E-2</v>
      </c>
      <c r="F63" s="25">
        <f t="shared" si="1"/>
        <v>0</v>
      </c>
      <c r="G63" s="25">
        <f>MAX(F$4:F63)</f>
        <v>24</v>
      </c>
      <c r="H63" s="14" t="str">
        <f>IF(J63&lt;AVERAGE(J$3:J63),J63,"")</f>
        <v/>
      </c>
      <c r="I63" s="14">
        <f>STDEV(H$4:H63)</f>
        <v>3.9148046682773831E-3</v>
      </c>
      <c r="J63" s="14">
        <f t="shared" si="3"/>
        <v>8.5937036935344047E-3</v>
      </c>
      <c r="K63" s="14">
        <f>STDEV($J$4:J63)*SQRT(252)</f>
        <v>8.1307865789950057E-2</v>
      </c>
      <c r="L63" s="14">
        <f t="shared" si="7"/>
        <v>0.63193148124241816</v>
      </c>
      <c r="M63" s="14">
        <f>COUNTIF(J$3:J63,"&gt;0")/COUNT(J$3:J63)</f>
        <v>0.71666666666666667</v>
      </c>
      <c r="N63" s="15">
        <f t="shared" si="4"/>
        <v>22.406155897294408</v>
      </c>
      <c r="O63" s="15">
        <f t="shared" si="6"/>
        <v>161.42094811603579</v>
      </c>
      <c r="P63" s="15">
        <f t="shared" si="5"/>
        <v>7.7720829971720544</v>
      </c>
      <c r="Q63" s="14"/>
      <c r="R63" s="14"/>
      <c r="S63" s="14"/>
    </row>
    <row r="64" spans="1:19" ht="14.45" customHeight="1">
      <c r="A64" s="17">
        <v>42996</v>
      </c>
      <c r="B64" s="44">
        <v>1.0731577459999999</v>
      </c>
      <c r="C64" s="13">
        <f>MAX(B$3:B64)</f>
        <v>1.0731577459999999</v>
      </c>
      <c r="D64" s="14">
        <f t="shared" si="0"/>
        <v>0</v>
      </c>
      <c r="E64" s="14">
        <f>ABS(MIN(D$3:D64))</f>
        <v>2.8203476050915333E-2</v>
      </c>
      <c r="F64" s="25">
        <f t="shared" si="1"/>
        <v>0</v>
      </c>
      <c r="G64" s="25">
        <f>MAX(F$4:F64)</f>
        <v>24</v>
      </c>
      <c r="H64" s="14" t="str">
        <f>IF(J64&lt;AVERAGE(J$3:J64),J64,"")</f>
        <v/>
      </c>
      <c r="I64" s="14">
        <f>STDEV(H$4:H64)</f>
        <v>3.9148046682773831E-3</v>
      </c>
      <c r="J64" s="14">
        <f t="shared" si="3"/>
        <v>4.8681015895430946E-3</v>
      </c>
      <c r="K64" s="14">
        <f>STDEV($J$4:J64)*SQRT(252)</f>
        <v>8.0988612067736096E-2</v>
      </c>
      <c r="L64" s="14">
        <f t="shared" si="7"/>
        <v>0.64147637445007843</v>
      </c>
      <c r="M64" s="14">
        <f>COUNTIF(J$3:J64,"&gt;0")/COUNT(J$3:J64)</f>
        <v>0.72131147540983609</v>
      </c>
      <c r="N64" s="15">
        <f t="shared" si="4"/>
        <v>22.744585571368233</v>
      </c>
      <c r="O64" s="15">
        <f t="shared" si="6"/>
        <v>163.85910123386691</v>
      </c>
      <c r="P64" s="15">
        <f t="shared" si="5"/>
        <v>7.9205749805116996</v>
      </c>
      <c r="S64" s="14"/>
    </row>
    <row r="65" spans="1:19" ht="14.45" customHeight="1">
      <c r="A65" s="17">
        <v>42997</v>
      </c>
      <c r="B65" s="44">
        <v>1.0902986720000001</v>
      </c>
      <c r="C65" s="13">
        <f>MAX(B$3:B65)</f>
        <v>1.0902986720000001</v>
      </c>
      <c r="D65" s="14">
        <f t="shared" si="0"/>
        <v>0</v>
      </c>
      <c r="E65" s="14">
        <f>ABS(MIN(D$3:D65))</f>
        <v>2.8203476050915333E-2</v>
      </c>
      <c r="F65" s="25">
        <f t="shared" si="1"/>
        <v>0</v>
      </c>
      <c r="G65" s="25">
        <f>MAX(F$4:F65)</f>
        <v>24</v>
      </c>
      <c r="H65" s="14" t="str">
        <f>IF(J65&lt;AVERAGE(J$3:J65),J65,"")</f>
        <v/>
      </c>
      <c r="I65" s="14">
        <f>STDEV(H$4:H65)</f>
        <v>3.9148046682773831E-3</v>
      </c>
      <c r="J65" s="14">
        <f t="shared" si="3"/>
        <v>1.5972419771361546E-2</v>
      </c>
      <c r="K65" s="14">
        <f>STDEV($J$4:J65)*SQRT(252)</f>
        <v>8.5686095777972454E-2</v>
      </c>
      <c r="L65" s="14">
        <f t="shared" si="7"/>
        <v>0.81371042679890015</v>
      </c>
      <c r="M65" s="14">
        <f>COUNTIF(J$3:J65,"&gt;0")/COUNT(J$3:J65)</f>
        <v>0.72580645161290325</v>
      </c>
      <c r="N65" s="15">
        <f t="shared" si="4"/>
        <v>28.851423325618455</v>
      </c>
      <c r="O65" s="15">
        <f t="shared" si="6"/>
        <v>207.85466855922448</v>
      </c>
      <c r="P65" s="15">
        <f t="shared" si="5"/>
        <v>9.4964115170723282</v>
      </c>
      <c r="S65" s="14"/>
    </row>
    <row r="66" spans="1:19" ht="14.45" customHeight="1">
      <c r="A66" s="17">
        <v>42998</v>
      </c>
      <c r="B66" s="44">
        <v>1.0863388599999999</v>
      </c>
      <c r="C66" s="13">
        <f>MAX(B$3:B66)</f>
        <v>1.0902986720000001</v>
      </c>
      <c r="D66" s="14">
        <f t="shared" si="0"/>
        <v>-3.6318598762817844E-3</v>
      </c>
      <c r="E66" s="14">
        <f>ABS(MIN(D$3:D66))</f>
        <v>2.8203476050915333E-2</v>
      </c>
      <c r="F66" s="25">
        <f t="shared" si="1"/>
        <v>1</v>
      </c>
      <c r="G66" s="25">
        <f>MAX(F$4:F66)</f>
        <v>24</v>
      </c>
      <c r="H66" s="14">
        <f>IF(J66&lt;AVERAGE(J$3:J66),J66,"")</f>
        <v>-3.6318598762817844E-3</v>
      </c>
      <c r="I66" s="14">
        <f>STDEV(H$4:H66)</f>
        <v>3.8076236217218945E-3</v>
      </c>
      <c r="J66" s="14">
        <f t="shared" si="3"/>
        <v>-3.6318598762817844E-3</v>
      </c>
      <c r="K66" s="14">
        <f>STDEV($J$4:J66)*SQRT(252)</f>
        <v>8.5588265136058647E-2</v>
      </c>
      <c r="L66" s="14">
        <f t="shared" si="7"/>
        <v>0.75024517757158815</v>
      </c>
      <c r="M66" s="14">
        <f>COUNTIF(J$3:J66,"&gt;0")/COUNT(J$3:J66)</f>
        <v>0.7142857142857143</v>
      </c>
      <c r="N66" s="15">
        <f t="shared" si="4"/>
        <v>26.601159949829633</v>
      </c>
      <c r="O66" s="15">
        <f t="shared" si="6"/>
        <v>197.03764134972724</v>
      </c>
      <c r="P66" s="15">
        <f t="shared" si="5"/>
        <v>8.7657481592708102</v>
      </c>
      <c r="Q66" s="14">
        <f>B66/B61-1</f>
        <v>2.4065149020394694E-2</v>
      </c>
      <c r="S66" s="14"/>
    </row>
    <row r="67" spans="1:19" ht="14.45" customHeight="1">
      <c r="A67" s="17">
        <v>42999</v>
      </c>
      <c r="B67" s="44">
        <v>1.089413191</v>
      </c>
      <c r="C67" s="13">
        <f>MAX(B$3:B67)</f>
        <v>1.0902986720000001</v>
      </c>
      <c r="D67" s="14">
        <f t="shared" ref="D67:D130" si="8">B67/C67-1</f>
        <v>-8.1214535314055869E-4</v>
      </c>
      <c r="E67" s="14">
        <f>ABS(MIN(D$3:D67))</f>
        <v>2.8203476050915333E-2</v>
      </c>
      <c r="F67" s="25">
        <f t="shared" ref="F67:F130" si="9">IF(B67&lt;C67,F66+1,0)</f>
        <v>2</v>
      </c>
      <c r="G67" s="25">
        <f>MAX(F$4:F67)</f>
        <v>24</v>
      </c>
      <c r="H67" s="14" t="str">
        <f>IF(J67&lt;AVERAGE(J$3:J67),J67,"")</f>
        <v/>
      </c>
      <c r="I67" s="14">
        <f>STDEV(H$4:H67)</f>
        <v>3.8076236217218945E-3</v>
      </c>
      <c r="J67" s="14">
        <f t="shared" si="3"/>
        <v>2.8299926599331116E-3</v>
      </c>
      <c r="K67" s="14">
        <f>STDEV($J$4:J67)*SQRT(252)</f>
        <v>8.49584605693538E-2</v>
      </c>
      <c r="L67" s="14">
        <f t="shared" si="7"/>
        <v>0.76532151545249971</v>
      </c>
      <c r="M67" s="14">
        <f>COUNTIF(J$3:J67,"&gt;0")/COUNT(J$3:J67)</f>
        <v>0.71875</v>
      </c>
      <c r="N67" s="15">
        <f t="shared" si="4"/>
        <v>27.135715968871203</v>
      </c>
      <c r="O67" s="15">
        <f t="shared" si="6"/>
        <v>200.99715504611871</v>
      </c>
      <c r="P67" s="15">
        <f t="shared" si="5"/>
        <v>9.0081848273103748</v>
      </c>
      <c r="S67" s="14"/>
    </row>
    <row r="68" spans="1:19" ht="14.45" customHeight="1">
      <c r="A68" s="17">
        <v>43000</v>
      </c>
      <c r="B68" s="44">
        <v>1.1085677780000001</v>
      </c>
      <c r="C68" s="13">
        <f>MAX(B$3:B68)</f>
        <v>1.1085677780000001</v>
      </c>
      <c r="D68" s="14">
        <f t="shared" si="8"/>
        <v>0</v>
      </c>
      <c r="E68" s="14">
        <f>ABS(MIN(D$3:D68))</f>
        <v>2.8203476050915333E-2</v>
      </c>
      <c r="F68" s="25">
        <f t="shared" si="9"/>
        <v>0</v>
      </c>
      <c r="G68" s="25">
        <f>MAX(F$4:F68)</f>
        <v>24</v>
      </c>
      <c r="H68" s="14" t="str">
        <f>IF(J68&lt;AVERAGE(J$3:J68),J68,"")</f>
        <v/>
      </c>
      <c r="I68" s="14">
        <f>STDEV(H$4:H68)</f>
        <v>3.8076236217218945E-3</v>
      </c>
      <c r="J68" s="14">
        <f t="shared" si="3"/>
        <v>1.7582481246089632E-2</v>
      </c>
      <c r="K68" s="14">
        <f>STDEV($J$4:J68)*SQRT(252)</f>
        <v>9.0146123441606538E-2</v>
      </c>
      <c r="L68" s="14">
        <f t="shared" si="7"/>
        <v>0.9577352383990978</v>
      </c>
      <c r="M68" s="14">
        <f>COUNTIF(J$3:J68,"&gt;0")/COUNT(J$3:J68)</f>
        <v>0.72307692307692306</v>
      </c>
      <c r="N68" s="15">
        <f t="shared" si="4"/>
        <v>33.958056683158915</v>
      </c>
      <c r="O68" s="15">
        <f t="shared" si="6"/>
        <v>251.53096354780675</v>
      </c>
      <c r="P68" s="15">
        <f t="shared" si="5"/>
        <v>10.624253177336957</v>
      </c>
      <c r="S68" s="14"/>
    </row>
    <row r="69" spans="1:19" ht="14.45" customHeight="1">
      <c r="A69" s="17">
        <v>43003</v>
      </c>
      <c r="B69" s="44">
        <v>1.116790416</v>
      </c>
      <c r="C69" s="13">
        <f>MAX(B$3:B69)</f>
        <v>1.116790416</v>
      </c>
      <c r="D69" s="14">
        <f t="shared" si="8"/>
        <v>0</v>
      </c>
      <c r="E69" s="14">
        <f>ABS(MIN(D$3:D69))</f>
        <v>2.8203476050915333E-2</v>
      </c>
      <c r="F69" s="25">
        <f t="shared" si="9"/>
        <v>0</v>
      </c>
      <c r="G69" s="25">
        <f>MAX(F$4:F69)</f>
        <v>24</v>
      </c>
      <c r="H69" s="14" t="str">
        <f>IF(J69&lt;AVERAGE(J$3:J69),J69,"")</f>
        <v/>
      </c>
      <c r="I69" s="14">
        <f>STDEV(H$4:H69)</f>
        <v>3.8076236217218945E-3</v>
      </c>
      <c r="J69" s="14">
        <f t="shared" ref="J69:J132" si="10">B69/B68-1</f>
        <v>7.4173525184311195E-3</v>
      </c>
      <c r="K69" s="14">
        <f>STDEV($J$4:J69)*SQRT(252)</f>
        <v>9.0168711302821655E-2</v>
      </c>
      <c r="L69" s="14">
        <f t="shared" si="7"/>
        <v>0.9804958741105072</v>
      </c>
      <c r="M69" s="14">
        <f>COUNTIF(J$3:J69,"&gt;0")/COUNT(J$3:J69)</f>
        <v>0.72727272727272729</v>
      </c>
      <c r="N69" s="15">
        <f t="shared" ref="N69:N132" si="11">L69/E69</f>
        <v>34.765071948593572</v>
      </c>
      <c r="O69" s="15">
        <f t="shared" si="6"/>
        <v>257.50861206893779</v>
      </c>
      <c r="P69" s="15">
        <f t="shared" ref="P69:P132" si="12">L69/K69</f>
        <v>10.874014499526561</v>
      </c>
      <c r="S69" s="14"/>
    </row>
    <row r="70" spans="1:19" ht="14.45" customHeight="1">
      <c r="A70" s="17">
        <v>43004</v>
      </c>
      <c r="B70" s="44">
        <v>1.1168516260000001</v>
      </c>
      <c r="C70" s="13">
        <f>MAX(B$3:B70)</f>
        <v>1.1168516260000001</v>
      </c>
      <c r="D70" s="14">
        <f t="shared" si="8"/>
        <v>0</v>
      </c>
      <c r="E70" s="14">
        <f>ABS(MIN(D$3:D70))</f>
        <v>2.8203476050915333E-2</v>
      </c>
      <c r="F70" s="25">
        <f t="shared" si="9"/>
        <v>0</v>
      </c>
      <c r="G70" s="25">
        <f>MAX(F$4:F70)</f>
        <v>24</v>
      </c>
      <c r="H70" s="14">
        <f>IF(J70&lt;AVERAGE(J$3:J70),J70,"")</f>
        <v>5.480885144004688E-5</v>
      </c>
      <c r="I70" s="14">
        <f>STDEV(H$4:H70)</f>
        <v>3.7683201477297801E-3</v>
      </c>
      <c r="J70" s="14">
        <f t="shared" si="10"/>
        <v>5.480885144004688E-5</v>
      </c>
      <c r="K70" s="14">
        <f>STDEV($J$4:J70)*SQRT(252)</f>
        <v>8.9539239622849487E-2</v>
      </c>
      <c r="L70" s="14">
        <f t="shared" si="7"/>
        <v>0.95872067889829826</v>
      </c>
      <c r="M70" s="14">
        <f>COUNTIF(J$3:J70,"&gt;0")/COUNT(J$3:J70)</f>
        <v>0.73134328358208955</v>
      </c>
      <c r="N70" s="15">
        <f t="shared" si="11"/>
        <v>33.992997074812109</v>
      </c>
      <c r="O70" s="15">
        <f t="shared" si="6"/>
        <v>254.41593105508255</v>
      </c>
      <c r="P70" s="15">
        <f t="shared" si="12"/>
        <v>10.707268488503477</v>
      </c>
      <c r="S70" s="14"/>
    </row>
    <row r="71" spans="1:19" ht="14.45" customHeight="1">
      <c r="A71" s="17">
        <v>43005</v>
      </c>
      <c r="B71" s="44">
        <v>1.1189233700000001</v>
      </c>
      <c r="C71" s="13">
        <f>MAX(B$3:B71)</f>
        <v>1.1189233700000001</v>
      </c>
      <c r="D71" s="14">
        <f t="shared" si="8"/>
        <v>0</v>
      </c>
      <c r="E71" s="14">
        <f>ABS(MIN(D$3:D71))</f>
        <v>2.8203476050915333E-2</v>
      </c>
      <c r="F71" s="25">
        <f t="shared" si="9"/>
        <v>0</v>
      </c>
      <c r="G71" s="25">
        <f>MAX(F$4:F71)</f>
        <v>24</v>
      </c>
      <c r="H71" s="14" t="str">
        <f>IF(J71&lt;AVERAGE(J$3:J71),J71,"")</f>
        <v/>
      </c>
      <c r="I71" s="14">
        <f>STDEV(H$4:H71)</f>
        <v>3.7683201477297801E-3</v>
      </c>
      <c r="J71" s="14">
        <f t="shared" si="10"/>
        <v>1.8549858833263322E-3</v>
      </c>
      <c r="K71" s="14">
        <f>STDEV($J$4:J71)*SQRT(252)</f>
        <v>8.8869265906239045E-2</v>
      </c>
      <c r="L71" s="14">
        <f t="shared" si="7"/>
        <v>0.95885397598594357</v>
      </c>
      <c r="M71" s="14">
        <f>COUNTIF(J$3:J71,"&gt;0")/COUNT(J$3:J71)</f>
        <v>0.73529411764705888</v>
      </c>
      <c r="N71" s="15">
        <f t="shared" si="11"/>
        <v>33.997723339312437</v>
      </c>
      <c r="O71" s="15">
        <f t="shared" si="6"/>
        <v>254.45130413444409</v>
      </c>
      <c r="P71" s="15">
        <f t="shared" si="12"/>
        <v>10.789489101863138</v>
      </c>
      <c r="Q71" s="14">
        <f>B71/B66-1</f>
        <v>2.9994793705529599E-2</v>
      </c>
      <c r="S71" s="14"/>
    </row>
    <row r="72" spans="1:19" ht="14.45" customHeight="1">
      <c r="A72" s="17">
        <v>43006</v>
      </c>
      <c r="B72" s="44">
        <v>1.1189846670000001</v>
      </c>
      <c r="C72" s="13">
        <f>MAX(B$3:B72)</f>
        <v>1.1189846670000001</v>
      </c>
      <c r="D72" s="14">
        <f t="shared" si="8"/>
        <v>0</v>
      </c>
      <c r="E72" s="14">
        <f>ABS(MIN(D$3:D72))</f>
        <v>2.8203476050915333E-2</v>
      </c>
      <c r="F72" s="25">
        <f t="shared" si="9"/>
        <v>0</v>
      </c>
      <c r="G72" s="25">
        <f>MAX(F$4:F72)</f>
        <v>24</v>
      </c>
      <c r="H72" s="14">
        <f>IF(J72&lt;AVERAGE(J$3:J72),J72,"")</f>
        <v>5.4782125070929055E-5</v>
      </c>
      <c r="I72" s="14">
        <f>STDEV(H$4:H72)</f>
        <v>3.7269487157680576E-3</v>
      </c>
      <c r="J72" s="14">
        <f t="shared" si="10"/>
        <v>5.4782125070929055E-5</v>
      </c>
      <c r="K72" s="14">
        <f>STDEV($J$4:J72)*SQRT(252)</f>
        <v>8.8267329414949094E-2</v>
      </c>
      <c r="L72" s="14">
        <f t="shared" si="7"/>
        <v>0.93835094903841409</v>
      </c>
      <c r="M72" s="14">
        <f>COUNTIF(J$3:J72,"&gt;0")/COUNT(J$3:J72)</f>
        <v>0.73913043478260865</v>
      </c>
      <c r="N72" s="15">
        <f t="shared" si="11"/>
        <v>33.270755255289188</v>
      </c>
      <c r="O72" s="15">
        <f t="shared" ref="O72:O135" si="13">L72/I72</f>
        <v>251.77458038754813</v>
      </c>
      <c r="P72" s="15">
        <f t="shared" si="12"/>
        <v>10.630784405260295</v>
      </c>
      <c r="S72" s="14"/>
    </row>
    <row r="73" spans="1:19" ht="14.45" customHeight="1">
      <c r="A73" s="17">
        <v>43007</v>
      </c>
      <c r="B73" s="44">
        <v>1.1170352269999999</v>
      </c>
      <c r="C73" s="13">
        <f>MAX(B$3:B73)</f>
        <v>1.1189846670000001</v>
      </c>
      <c r="D73" s="14">
        <f t="shared" si="8"/>
        <v>-1.7421507706862904E-3</v>
      </c>
      <c r="E73" s="14">
        <f>ABS(MIN(D$3:D73))</f>
        <v>2.8203476050915333E-2</v>
      </c>
      <c r="F73" s="25">
        <f t="shared" si="9"/>
        <v>1</v>
      </c>
      <c r="G73" s="25">
        <f>MAX(F$4:F73)</f>
        <v>24</v>
      </c>
      <c r="H73" s="14">
        <f>IF(J73&lt;AVERAGE(J$3:J73),J73,"")</f>
        <v>-1.7421507706862904E-3</v>
      </c>
      <c r="I73" s="14">
        <f>STDEV(H$4:H73)</f>
        <v>3.6429204667889846E-3</v>
      </c>
      <c r="J73" s="14">
        <f t="shared" si="10"/>
        <v>-1.7421507706862904E-3</v>
      </c>
      <c r="K73" s="14">
        <f>STDEV($J$4:J73)*SQRT(252)</f>
        <v>8.7860840476479213E-2</v>
      </c>
      <c r="L73" s="14">
        <f t="shared" si="7"/>
        <v>0.89881500740171538</v>
      </c>
      <c r="M73" s="14">
        <f>COUNTIF(J$3:J73,"&gt;0")/COUNT(J$3:J73)</f>
        <v>0.72857142857142854</v>
      </c>
      <c r="N73" s="15">
        <f t="shared" si="11"/>
        <v>31.868944302436248</v>
      </c>
      <c r="O73" s="15">
        <f t="shared" si="13"/>
        <v>246.72924253928792</v>
      </c>
      <c r="P73" s="15">
        <f t="shared" si="12"/>
        <v>10.229984171871571</v>
      </c>
      <c r="S73" s="14"/>
    </row>
    <row r="74" spans="1:19" ht="14.45" customHeight="1">
      <c r="A74" s="17">
        <v>43008</v>
      </c>
      <c r="B74" s="44">
        <v>1.117096445</v>
      </c>
      <c r="C74" s="13">
        <f>MAX(B$3:B74)</f>
        <v>1.1189846670000001</v>
      </c>
      <c r="D74" s="14">
        <f t="shared" si="8"/>
        <v>-1.687442246248394E-3</v>
      </c>
      <c r="E74" s="14">
        <f>ABS(MIN(D$3:D74))</f>
        <v>2.8203476050915333E-2</v>
      </c>
      <c r="F74" s="25">
        <f t="shared" si="9"/>
        <v>2</v>
      </c>
      <c r="G74" s="25">
        <f>MAX(F$4:F74)</f>
        <v>24</v>
      </c>
      <c r="H74" s="14">
        <f>IF(J74&lt;AVERAGE(J$3:J74),J74,"")</f>
        <v>5.4804001270891689E-5</v>
      </c>
      <c r="I74" s="14">
        <f>STDEV(H$4:H74)</f>
        <v>3.6039462810060919E-3</v>
      </c>
      <c r="J74" s="14">
        <f t="shared" si="10"/>
        <v>5.4804001270891689E-5</v>
      </c>
      <c r="K74" s="14">
        <f>STDEV($J$4:J74)*SQRT(252)</f>
        <v>8.7279401047398245E-2</v>
      </c>
      <c r="L74" s="14">
        <f t="shared" si="7"/>
        <v>0.88047299421844527</v>
      </c>
      <c r="M74" s="14">
        <f>COUNTIF(J$3:J74,"&gt;0")/COUNT(J$3:J74)</f>
        <v>0.73239436619718312</v>
      </c>
      <c r="N74" s="15">
        <f t="shared" si="11"/>
        <v>31.218598467399548</v>
      </c>
      <c r="O74" s="15">
        <f t="shared" si="13"/>
        <v>244.30802391778408</v>
      </c>
      <c r="P74" s="15">
        <f t="shared" si="12"/>
        <v>10.087981627420801</v>
      </c>
      <c r="R74" s="14">
        <f>B74/B52-1</f>
        <v>0.11059862674355947</v>
      </c>
      <c r="S74" s="14"/>
    </row>
    <row r="75" spans="1:19" ht="14.45" customHeight="1">
      <c r="A75" s="17">
        <v>43017</v>
      </c>
      <c r="B75" s="44">
        <v>1.125691172</v>
      </c>
      <c r="C75" s="13">
        <f>MAX(B$3:B75)</f>
        <v>1.125691172</v>
      </c>
      <c r="D75" s="14">
        <f t="shared" si="8"/>
        <v>0</v>
      </c>
      <c r="E75" s="14">
        <f>ABS(MIN(D$3:D75))</f>
        <v>2.8203476050915333E-2</v>
      </c>
      <c r="F75" s="25">
        <f t="shared" si="9"/>
        <v>0</v>
      </c>
      <c r="G75" s="25">
        <f>MAX(F$4:F75)</f>
        <v>24</v>
      </c>
      <c r="H75" s="14" t="str">
        <f>IF(J75&lt;AVERAGE(J$3:J75),J75,"")</f>
        <v/>
      </c>
      <c r="I75" s="14">
        <f>STDEV(H$4:H75)</f>
        <v>3.6039462810060919E-3</v>
      </c>
      <c r="J75" s="14">
        <f t="shared" si="10"/>
        <v>7.6938092843004124E-3</v>
      </c>
      <c r="K75" s="14">
        <f>STDEV($J$4:J75)*SQRT(252)</f>
        <v>8.7415184379221592E-2</v>
      </c>
      <c r="L75" s="14">
        <f t="shared" si="7"/>
        <v>0.80757489627408074</v>
      </c>
      <c r="M75" s="14">
        <f>COUNTIF(J$3:J75,"&gt;0")/COUNT(J$3:J75)</f>
        <v>0.73611111111111116</v>
      </c>
      <c r="N75" s="15">
        <f t="shared" si="11"/>
        <v>28.633878136729574</v>
      </c>
      <c r="O75" s="15">
        <f t="shared" si="13"/>
        <v>224.08072521231779</v>
      </c>
      <c r="P75" s="15">
        <f t="shared" si="12"/>
        <v>9.2383823475185576</v>
      </c>
      <c r="S75" s="14"/>
    </row>
    <row r="76" spans="1:19" ht="14.45" customHeight="1">
      <c r="A76" s="17">
        <v>43018</v>
      </c>
      <c r="B76" s="44">
        <v>1.1247468650000001</v>
      </c>
      <c r="C76" s="13">
        <f>MAX(B$3:B76)</f>
        <v>1.125691172</v>
      </c>
      <c r="D76" s="14">
        <f t="shared" si="8"/>
        <v>-8.3886861999826756E-4</v>
      </c>
      <c r="E76" s="14">
        <f>ABS(MIN(D$3:D76))</f>
        <v>2.8203476050915333E-2</v>
      </c>
      <c r="F76" s="25">
        <f t="shared" si="9"/>
        <v>1</v>
      </c>
      <c r="G76" s="25">
        <f>MAX(F$4:F76)</f>
        <v>24</v>
      </c>
      <c r="H76" s="14">
        <f>IF(J76&lt;AVERAGE(J$3:J76),J76,"")</f>
        <v>-8.3886861999826756E-4</v>
      </c>
      <c r="I76" s="14">
        <f>STDEV(H$4:H76)</f>
        <v>3.5418589901682587E-3</v>
      </c>
      <c r="J76" s="14">
        <f t="shared" si="10"/>
        <v>-8.3886861999826756E-4</v>
      </c>
      <c r="K76" s="14">
        <f>STDEV($J$4:J76)*SQRT(252)</f>
        <v>8.6930144888987579E-2</v>
      </c>
      <c r="L76" s="14">
        <f t="shared" si="7"/>
        <v>0.78576500748286726</v>
      </c>
      <c r="M76" s="14">
        <f>COUNTIF(J$3:J76,"&gt;0")/COUNT(J$3:J76)</f>
        <v>0.72602739726027399</v>
      </c>
      <c r="N76" s="15">
        <f t="shared" si="11"/>
        <v>27.860573145818513</v>
      </c>
      <c r="O76" s="15">
        <f t="shared" si="13"/>
        <v>221.8510137371502</v>
      </c>
      <c r="P76" s="15">
        <f t="shared" si="12"/>
        <v>9.0390394320211129</v>
      </c>
      <c r="Q76" s="14">
        <f>B76/B71-1</f>
        <v>5.2045521222781055E-3</v>
      </c>
      <c r="S76" s="14"/>
    </row>
    <row r="77" spans="1:19" ht="14.45" customHeight="1">
      <c r="A77" s="17">
        <v>43019</v>
      </c>
      <c r="B77" s="44">
        <v>1.125814514</v>
      </c>
      <c r="C77" s="13">
        <f>MAX(B$3:B77)</f>
        <v>1.125814514</v>
      </c>
      <c r="D77" s="14">
        <f t="shared" si="8"/>
        <v>0</v>
      </c>
      <c r="E77" s="14">
        <f>ABS(MIN(D$3:D77))</f>
        <v>2.8203476050915333E-2</v>
      </c>
      <c r="F77" s="25">
        <f t="shared" si="9"/>
        <v>0</v>
      </c>
      <c r="G77" s="25">
        <f>MAX(F$4:F77)</f>
        <v>24</v>
      </c>
      <c r="H77" s="14">
        <f>IF(J77&lt;AVERAGE(J$3:J77),J77,"")</f>
        <v>9.4923491962783935E-4</v>
      </c>
      <c r="I77" s="14">
        <f>STDEV(H$4:H77)</f>
        <v>3.5341685802334662E-3</v>
      </c>
      <c r="J77" s="14">
        <f t="shared" si="10"/>
        <v>9.4923491962783935E-4</v>
      </c>
      <c r="K77" s="14">
        <f>STDEV($J$4:J77)*SQRT(252)</f>
        <v>8.6341722410503224E-2</v>
      </c>
      <c r="L77" s="14">
        <f t="shared" si="7"/>
        <v>0.7802130102675775</v>
      </c>
      <c r="M77" s="14">
        <f>COUNTIF(J$3:J77,"&gt;0")/COUNT(J$3:J77)</f>
        <v>0.72972972972972971</v>
      </c>
      <c r="N77" s="15">
        <f t="shared" si="11"/>
        <v>27.663718077128866</v>
      </c>
      <c r="O77" s="15">
        <f t="shared" si="13"/>
        <v>220.76281664414458</v>
      </c>
      <c r="P77" s="15">
        <f t="shared" si="12"/>
        <v>9.0363382671257302</v>
      </c>
      <c r="S77" s="14"/>
    </row>
    <row r="78" spans="1:19" ht="14.45" customHeight="1">
      <c r="A78" s="17">
        <v>43020</v>
      </c>
      <c r="B78" s="44">
        <v>1.1309066780000001</v>
      </c>
      <c r="C78" s="13">
        <f>MAX(B$3:B78)</f>
        <v>1.1309066780000001</v>
      </c>
      <c r="D78" s="14">
        <f t="shared" si="8"/>
        <v>0</v>
      </c>
      <c r="E78" s="14">
        <f>ABS(MIN(D$3:D78))</f>
        <v>2.8203476050915333E-2</v>
      </c>
      <c r="F78" s="25">
        <f t="shared" si="9"/>
        <v>0</v>
      </c>
      <c r="G78" s="25">
        <f>MAX(F$4:F78)</f>
        <v>24</v>
      </c>
      <c r="H78" s="14" t="str">
        <f>IF(J78&lt;AVERAGE(J$3:J78),J78,"")</f>
        <v/>
      </c>
      <c r="I78" s="14">
        <f>STDEV(H$4:H78)</f>
        <v>3.5341685802334662E-3</v>
      </c>
      <c r="J78" s="14">
        <f t="shared" si="10"/>
        <v>4.5230932242183997E-3</v>
      </c>
      <c r="K78" s="14">
        <f>STDEV($J$4:J78)*SQRT(252)</f>
        <v>8.5921611693164701E-2</v>
      </c>
      <c r="L78" s="14">
        <f t="shared" si="7"/>
        <v>0.80546505060799412</v>
      </c>
      <c r="M78" s="14">
        <f>COUNTIF(J$3:J78,"&gt;0")/COUNT(J$3:J78)</f>
        <v>0.73333333333333328</v>
      </c>
      <c r="N78" s="15">
        <f t="shared" si="11"/>
        <v>28.559070135677587</v>
      </c>
      <c r="O78" s="15">
        <f t="shared" si="13"/>
        <v>227.90793147586223</v>
      </c>
      <c r="P78" s="15">
        <f t="shared" si="12"/>
        <v>9.3744173873785819</v>
      </c>
      <c r="S78" s="14"/>
    </row>
    <row r="79" spans="1:19" ht="14.45" customHeight="1">
      <c r="A79" s="17">
        <v>43021</v>
      </c>
      <c r="B79" s="44">
        <v>1.145054657</v>
      </c>
      <c r="C79" s="13">
        <f>MAX(B$3:B79)</f>
        <v>1.145054657</v>
      </c>
      <c r="D79" s="14">
        <f t="shared" si="8"/>
        <v>0</v>
      </c>
      <c r="E79" s="14">
        <f>ABS(MIN(D$3:D79))</f>
        <v>2.8203476050915333E-2</v>
      </c>
      <c r="F79" s="25">
        <f t="shared" si="9"/>
        <v>0</v>
      </c>
      <c r="G79" s="25">
        <f>MAX(F$4:F79)</f>
        <v>24</v>
      </c>
      <c r="H79" s="14" t="str">
        <f>IF(J79&lt;AVERAGE(J$3:J79),J79,"")</f>
        <v/>
      </c>
      <c r="I79" s="14">
        <f>STDEV(H$4:H79)</f>
        <v>3.5341685802334662E-3</v>
      </c>
      <c r="J79" s="14">
        <f t="shared" si="10"/>
        <v>1.2510297511922452E-2</v>
      </c>
      <c r="K79" s="14">
        <f>STDEV($J$4:J79)*SQRT(252)</f>
        <v>8.7605618317606465E-2</v>
      </c>
      <c r="L79" s="14">
        <f t="shared" si="7"/>
        <v>0.90042856659418047</v>
      </c>
      <c r="M79" s="14">
        <f>COUNTIF(J$3:J79,"&gt;0")/COUNT(J$3:J79)</f>
        <v>0.73684210526315785</v>
      </c>
      <c r="N79" s="15">
        <f t="shared" si="11"/>
        <v>31.926155661403211</v>
      </c>
      <c r="O79" s="15">
        <f t="shared" si="13"/>
        <v>254.77804642094873</v>
      </c>
      <c r="P79" s="15">
        <f t="shared" si="12"/>
        <v>10.278205711987054</v>
      </c>
      <c r="S79" s="14"/>
    </row>
    <row r="80" spans="1:19" ht="14.45" customHeight="1">
      <c r="A80" s="17">
        <v>43024</v>
      </c>
      <c r="B80" s="44">
        <v>1.1422243110000001</v>
      </c>
      <c r="C80" s="13">
        <f>MAX(B$3:B80)</f>
        <v>1.145054657</v>
      </c>
      <c r="D80" s="14">
        <f t="shared" si="8"/>
        <v>-2.4717999116437017E-3</v>
      </c>
      <c r="E80" s="14">
        <f>ABS(MIN(D$3:D80))</f>
        <v>2.8203476050915333E-2</v>
      </c>
      <c r="F80" s="25">
        <f t="shared" si="9"/>
        <v>1</v>
      </c>
      <c r="G80" s="25">
        <f>MAX(F$4:F80)</f>
        <v>24</v>
      </c>
      <c r="H80" s="14">
        <f>IF(J80&lt;AVERAGE(J$3:J80),J80,"")</f>
        <v>-2.4717999116437017E-3</v>
      </c>
      <c r="I80" s="14">
        <f>STDEV(H$4:H80)</f>
        <v>3.4628671125149532E-3</v>
      </c>
      <c r="J80" s="14">
        <f t="shared" si="10"/>
        <v>-2.4717999116437017E-3</v>
      </c>
      <c r="K80" s="14">
        <f>STDEV($J$4:J80)*SQRT(252)</f>
        <v>8.7369609200481577E-2</v>
      </c>
      <c r="L80" s="14">
        <f t="shared" si="7"/>
        <v>0.83438613773988179</v>
      </c>
      <c r="M80" s="14">
        <f>COUNTIF(J$3:J80,"&gt;0")/COUNT(J$3:J80)</f>
        <v>0.72727272727272729</v>
      </c>
      <c r="N80" s="15">
        <f t="shared" si="11"/>
        <v>29.584514200787748</v>
      </c>
      <c r="O80" s="15">
        <f t="shared" si="13"/>
        <v>240.95239887328447</v>
      </c>
      <c r="P80" s="15">
        <f t="shared" si="12"/>
        <v>9.5500729072195814</v>
      </c>
      <c r="S80" s="14"/>
    </row>
    <row r="81" spans="1:19" ht="14.45" customHeight="1">
      <c r="A81" s="17">
        <v>43025</v>
      </c>
      <c r="B81" s="44">
        <v>1.152412999</v>
      </c>
      <c r="C81" s="13">
        <f>MAX(B$3:B81)</f>
        <v>1.152412999</v>
      </c>
      <c r="D81" s="14">
        <f t="shared" si="8"/>
        <v>0</v>
      </c>
      <c r="E81" s="14">
        <f>ABS(MIN(D$3:D81))</f>
        <v>2.8203476050915333E-2</v>
      </c>
      <c r="F81" s="25">
        <f t="shared" si="9"/>
        <v>0</v>
      </c>
      <c r="G81" s="25">
        <f>MAX(F$4:F81)</f>
        <v>24</v>
      </c>
      <c r="H81" s="14" t="str">
        <f>IF(J81&lt;AVERAGE(J$3:J81),J81,"")</f>
        <v/>
      </c>
      <c r="I81" s="14">
        <f>STDEV(H$4:H81)</f>
        <v>3.4628671125149532E-3</v>
      </c>
      <c r="J81" s="14">
        <f t="shared" si="10"/>
        <v>8.9200412755003899E-3</v>
      </c>
      <c r="K81" s="14">
        <f>STDEV($J$4:J81)*SQRT(252)</f>
        <v>8.7753714996786969E-2</v>
      </c>
      <c r="L81" s="14">
        <f t="shared" si="7"/>
        <v>0.89503381964143136</v>
      </c>
      <c r="M81" s="14">
        <f>COUNTIF(J$3:J81,"&gt;0")/COUNT(J$3:J81)</f>
        <v>0.73076923076923073</v>
      </c>
      <c r="N81" s="15">
        <f t="shared" si="11"/>
        <v>31.734876155890841</v>
      </c>
      <c r="O81" s="15">
        <f t="shared" si="13"/>
        <v>258.46611797684642</v>
      </c>
      <c r="P81" s="15">
        <f t="shared" si="12"/>
        <v>10.199383805850298</v>
      </c>
      <c r="Q81" s="14">
        <f>B81/B76-1</f>
        <v>2.4597653801862407E-2</v>
      </c>
      <c r="S81" s="14"/>
    </row>
    <row r="82" spans="1:19" ht="14.45" customHeight="1">
      <c r="A82" s="17">
        <v>43026</v>
      </c>
      <c r="B82" s="44">
        <v>1.15551413</v>
      </c>
      <c r="C82" s="13">
        <f>MAX(B$3:B82)</f>
        <v>1.15551413</v>
      </c>
      <c r="D82" s="14">
        <f t="shared" si="8"/>
        <v>0</v>
      </c>
      <c r="E82" s="14">
        <f>ABS(MIN(D$3:D82))</f>
        <v>2.8203476050915333E-2</v>
      </c>
      <c r="F82" s="25">
        <f t="shared" si="9"/>
        <v>0</v>
      </c>
      <c r="G82" s="25">
        <f>MAX(F$4:F82)</f>
        <v>24</v>
      </c>
      <c r="H82" s="14" t="str">
        <f>IF(J82&lt;AVERAGE(J$3:J82),J82,"")</f>
        <v/>
      </c>
      <c r="I82" s="14">
        <f>STDEV(H$4:H82)</f>
        <v>3.4628671125149532E-3</v>
      </c>
      <c r="J82" s="14">
        <f t="shared" si="10"/>
        <v>2.690989257055465E-3</v>
      </c>
      <c r="K82" s="14">
        <f>STDEV($J$4:J82)*SQRT(252)</f>
        <v>8.7202768514297826E-2</v>
      </c>
      <c r="L82" s="14">
        <f t="shared" si="7"/>
        <v>0.90294600060507579</v>
      </c>
      <c r="M82" s="14">
        <f>COUNTIF(J$3:J82,"&gt;0")/COUNT(J$3:J82)</f>
        <v>0.73417721518987344</v>
      </c>
      <c r="N82" s="15">
        <f t="shared" si="11"/>
        <v>32.015415368481541</v>
      </c>
      <c r="O82" s="15">
        <f t="shared" si="13"/>
        <v>260.75098213898809</v>
      </c>
      <c r="P82" s="15">
        <f t="shared" si="12"/>
        <v>10.354556581045109</v>
      </c>
      <c r="S82" s="14"/>
    </row>
    <row r="83" spans="1:19" ht="14.45" customHeight="1">
      <c r="A83" s="17">
        <v>43027</v>
      </c>
      <c r="B83" s="44">
        <v>1.1525392919999999</v>
      </c>
      <c r="C83" s="13">
        <f>MAX(B$3:B83)</f>
        <v>1.15551413</v>
      </c>
      <c r="D83" s="14">
        <f t="shared" si="8"/>
        <v>-2.5744713307833678E-3</v>
      </c>
      <c r="E83" s="14">
        <f>ABS(MIN(D$3:D83))</f>
        <v>2.8203476050915333E-2</v>
      </c>
      <c r="F83" s="25">
        <f t="shared" si="9"/>
        <v>1</v>
      </c>
      <c r="G83" s="25">
        <f>MAX(F$4:F83)</f>
        <v>24</v>
      </c>
      <c r="H83" s="14">
        <f>IF(J83&lt;AVERAGE(J$3:J83),J83,"")</f>
        <v>-2.5744713307833678E-3</v>
      </c>
      <c r="I83" s="14">
        <f>STDEV(H$4:H83)</f>
        <v>3.3959185966664766E-3</v>
      </c>
      <c r="J83" s="14">
        <f t="shared" si="10"/>
        <v>-2.5744713307833678E-3</v>
      </c>
      <c r="K83" s="14">
        <f>STDEV($J$4:J83)*SQRT(252)</f>
        <v>8.7003580292107641E-2</v>
      </c>
      <c r="L83" s="14">
        <f t="shared" si="7"/>
        <v>0.86696720218173429</v>
      </c>
      <c r="M83" s="14">
        <f>COUNTIF(J$3:J83,"&gt;0")/COUNT(J$3:J83)</f>
        <v>0.72499999999999998</v>
      </c>
      <c r="N83" s="15">
        <f t="shared" si="11"/>
        <v>30.739728699278444</v>
      </c>
      <c r="O83" s="15">
        <f t="shared" si="13"/>
        <v>255.29681513354654</v>
      </c>
      <c r="P83" s="15">
        <f t="shared" si="12"/>
        <v>9.9647301785853006</v>
      </c>
      <c r="S83" s="14"/>
    </row>
    <row r="84" spans="1:19" ht="14.45" customHeight="1">
      <c r="A84" s="17">
        <v>43028</v>
      </c>
      <c r="B84" s="44">
        <v>1.152602457</v>
      </c>
      <c r="C84" s="13">
        <f>MAX(B$3:B84)</f>
        <v>1.15551413</v>
      </c>
      <c r="D84" s="14">
        <f t="shared" si="8"/>
        <v>-2.519807351901493E-3</v>
      </c>
      <c r="E84" s="14">
        <f>ABS(MIN(D$3:D84))</f>
        <v>2.8203476050915333E-2</v>
      </c>
      <c r="F84" s="25">
        <f t="shared" si="9"/>
        <v>2</v>
      </c>
      <c r="G84" s="25">
        <f>MAX(F$4:F84)</f>
        <v>24</v>
      </c>
      <c r="H84" s="14">
        <f>IF(J84&lt;AVERAGE(J$3:J84),J84,"")</f>
        <v>5.4805072970953717E-5</v>
      </c>
      <c r="I84" s="14">
        <f>STDEV(H$4:H84)</f>
        <v>3.3632678838100734E-3</v>
      </c>
      <c r="J84" s="14">
        <f t="shared" si="10"/>
        <v>5.4805072970953717E-5</v>
      </c>
      <c r="K84" s="14">
        <f>STDEV($J$4:J84)*SQRT(252)</f>
        <v>8.6512309804665288E-2</v>
      </c>
      <c r="L84" s="14">
        <f t="shared" si="7"/>
        <v>0.85358408273110209</v>
      </c>
      <c r="M84" s="14">
        <f>COUNTIF(J$3:J84,"&gt;0")/COUNT(J$3:J84)</f>
        <v>0.72839506172839508</v>
      </c>
      <c r="N84" s="15">
        <f t="shared" si="11"/>
        <v>30.2652084867177</v>
      </c>
      <c r="O84" s="15">
        <f t="shared" si="13"/>
        <v>253.79604367527233</v>
      </c>
      <c r="P84" s="15">
        <f t="shared" si="12"/>
        <v>9.866619960308487</v>
      </c>
      <c r="S84" s="14"/>
    </row>
    <row r="85" spans="1:19" ht="14.45" customHeight="1">
      <c r="A85" s="17">
        <v>43031</v>
      </c>
      <c r="B85" s="44">
        <v>1.1558304319999999</v>
      </c>
      <c r="C85" s="13">
        <f>MAX(B$3:B85)</f>
        <v>1.1558304319999999</v>
      </c>
      <c r="D85" s="14">
        <f t="shared" si="8"/>
        <v>0</v>
      </c>
      <c r="E85" s="14">
        <f>ABS(MIN(D$3:D85))</f>
        <v>2.8203476050915333E-2</v>
      </c>
      <c r="F85" s="25">
        <f t="shared" si="9"/>
        <v>0</v>
      </c>
      <c r="G85" s="25">
        <f>MAX(F$4:F85)</f>
        <v>24</v>
      </c>
      <c r="H85" s="14" t="str">
        <f>IF(J85&lt;AVERAGE(J$3:J85),J85,"")</f>
        <v/>
      </c>
      <c r="I85" s="14">
        <f>STDEV(H$4:H85)</f>
        <v>3.3632678838100734E-3</v>
      </c>
      <c r="J85" s="14">
        <f t="shared" si="10"/>
        <v>2.8005970145177361E-3</v>
      </c>
      <c r="K85" s="14">
        <f>STDEV($J$4:J85)*SQRT(252)</f>
        <v>8.5995624516809255E-2</v>
      </c>
      <c r="L85" s="14">
        <f t="shared" si="7"/>
        <v>0.83597243327287152</v>
      </c>
      <c r="M85" s="14">
        <f>COUNTIF(J$3:J85,"&gt;0")/COUNT(J$3:J85)</f>
        <v>0.73170731707317072</v>
      </c>
      <c r="N85" s="15">
        <f t="shared" si="11"/>
        <v>29.640758882476131</v>
      </c>
      <c r="O85" s="15">
        <f t="shared" si="13"/>
        <v>248.55957424534418</v>
      </c>
      <c r="P85" s="15">
        <f t="shared" si="12"/>
        <v>9.7211042767584885</v>
      </c>
      <c r="S85" s="14"/>
    </row>
    <row r="86" spans="1:19" ht="14.45" customHeight="1">
      <c r="A86" s="17">
        <v>43032</v>
      </c>
      <c r="B86" s="44">
        <v>1.1569067399999999</v>
      </c>
      <c r="C86" s="13">
        <f>MAX(B$3:B86)</f>
        <v>1.1569067399999999</v>
      </c>
      <c r="D86" s="14">
        <f t="shared" si="8"/>
        <v>0</v>
      </c>
      <c r="E86" s="14">
        <f>ABS(MIN(D$3:D86))</f>
        <v>2.8203476050915333E-2</v>
      </c>
      <c r="F86" s="25">
        <f t="shared" si="9"/>
        <v>0</v>
      </c>
      <c r="G86" s="25">
        <f>MAX(F$4:F86)</f>
        <v>24</v>
      </c>
      <c r="H86" s="14">
        <f>IF(J86&lt;AVERAGE(J$3:J86),J86,"")</f>
        <v>9.311988767570778E-4</v>
      </c>
      <c r="I86" s="14">
        <f>STDEV(H$4:H86)</f>
        <v>3.3555207696334653E-3</v>
      </c>
      <c r="J86" s="14">
        <f t="shared" si="10"/>
        <v>9.311988767570778E-4</v>
      </c>
      <c r="K86" s="14">
        <f>STDEV($J$4:J86)*SQRT(252)</f>
        <v>8.5482509884024477E-2</v>
      </c>
      <c r="L86" s="14">
        <f t="shared" si="7"/>
        <v>0.83039279547218725</v>
      </c>
      <c r="M86" s="14">
        <f>COUNTIF(J$3:J86,"&gt;0")/COUNT(J$3:J86)</f>
        <v>0.73493975903614461</v>
      </c>
      <c r="N86" s="15">
        <f t="shared" si="11"/>
        <v>29.442923771987928</v>
      </c>
      <c r="O86" s="15">
        <f t="shared" si="13"/>
        <v>247.47061707589842</v>
      </c>
      <c r="P86" s="15">
        <f t="shared" si="12"/>
        <v>9.7141835984787388</v>
      </c>
      <c r="Q86" s="14">
        <f>B86/B81-1</f>
        <v>3.899418874916627E-3</v>
      </c>
      <c r="S86" s="14"/>
    </row>
    <row r="87" spans="1:19" ht="14.45" customHeight="1">
      <c r="A87" s="17">
        <v>43033</v>
      </c>
      <c r="B87" s="44">
        <v>1.1721659310000001</v>
      </c>
      <c r="C87" s="13">
        <f>MAX(B$3:B87)</f>
        <v>1.1721659310000001</v>
      </c>
      <c r="D87" s="14">
        <f t="shared" si="8"/>
        <v>0</v>
      </c>
      <c r="E87" s="14">
        <f>ABS(MIN(D$3:D87))</f>
        <v>2.8203476050915333E-2</v>
      </c>
      <c r="F87" s="25">
        <f t="shared" si="9"/>
        <v>0</v>
      </c>
      <c r="G87" s="25">
        <f>MAX(F$4:F87)</f>
        <v>24</v>
      </c>
      <c r="H87" s="14" t="str">
        <f>IF(J87&lt;AVERAGE(J$3:J87),J87,"")</f>
        <v/>
      </c>
      <c r="I87" s="14">
        <f>STDEV(H$4:H87)</f>
        <v>3.3555207696334653E-3</v>
      </c>
      <c r="J87" s="14">
        <f t="shared" si="10"/>
        <v>1.3189646556990509E-2</v>
      </c>
      <c r="K87" s="14">
        <f>STDEV($J$4:J87)*SQRT(252)</f>
        <v>8.7237159731386502E-2</v>
      </c>
      <c r="L87" s="14">
        <f t="shared" si="7"/>
        <v>0.91837189469953295</v>
      </c>
      <c r="M87" s="14">
        <f>COUNTIF(J$3:J87,"&gt;0")/COUNT(J$3:J87)</f>
        <v>0.73809523809523814</v>
      </c>
      <c r="N87" s="15">
        <f t="shared" si="11"/>
        <v>32.562365470185632</v>
      </c>
      <c r="O87" s="15">
        <f t="shared" si="13"/>
        <v>273.68982573749639</v>
      </c>
      <c r="P87" s="15">
        <f t="shared" si="12"/>
        <v>10.527301639889563</v>
      </c>
      <c r="S87" s="14"/>
    </row>
    <row r="88" spans="1:19" ht="14.45" customHeight="1">
      <c r="A88" s="17">
        <v>43034</v>
      </c>
      <c r="B88" s="44">
        <v>1.1732432639999999</v>
      </c>
      <c r="C88" s="13">
        <f>MAX(B$3:B88)</f>
        <v>1.1732432639999999</v>
      </c>
      <c r="D88" s="14">
        <f t="shared" si="8"/>
        <v>0</v>
      </c>
      <c r="E88" s="14">
        <f>ABS(MIN(D$3:D88))</f>
        <v>2.8203476050915333E-2</v>
      </c>
      <c r="F88" s="25">
        <f t="shared" si="9"/>
        <v>0</v>
      </c>
      <c r="G88" s="25">
        <f>MAX(F$4:F88)</f>
        <v>24</v>
      </c>
      <c r="H88" s="14">
        <f>IF(J88&lt;AVERAGE(J$3:J88),J88,"")</f>
        <v>9.1909598420136795E-4</v>
      </c>
      <c r="I88" s="14">
        <f>STDEV(H$4:H88)</f>
        <v>3.3445360011589579E-3</v>
      </c>
      <c r="J88" s="14">
        <f t="shared" si="10"/>
        <v>9.1909598420136795E-4</v>
      </c>
      <c r="K88" s="14">
        <f>STDEV($J$4:J88)*SQRT(252)</f>
        <v>8.6733042315959602E-2</v>
      </c>
      <c r="L88" s="14">
        <f t="shared" si="7"/>
        <v>0.91164467134482408</v>
      </c>
      <c r="M88" s="14">
        <f>COUNTIF(J$3:J88,"&gt;0")/COUNT(J$3:J88)</f>
        <v>0.74117647058823533</v>
      </c>
      <c r="N88" s="15">
        <f t="shared" si="11"/>
        <v>32.323840852065359</v>
      </c>
      <c r="O88" s="15">
        <f t="shared" si="13"/>
        <v>272.57732344005819</v>
      </c>
      <c r="P88" s="15">
        <f t="shared" si="12"/>
        <v>10.510926943203442</v>
      </c>
      <c r="S88" s="14"/>
    </row>
    <row r="89" spans="1:19" ht="14.45" customHeight="1">
      <c r="A89" s="17">
        <v>43035</v>
      </c>
      <c r="B89" s="44">
        <v>1.167228589</v>
      </c>
      <c r="C89" s="13">
        <f>MAX(B$3:B89)</f>
        <v>1.1732432639999999</v>
      </c>
      <c r="D89" s="14">
        <f t="shared" si="8"/>
        <v>-5.1265369975308506E-3</v>
      </c>
      <c r="E89" s="14">
        <f>ABS(MIN(D$3:D89))</f>
        <v>2.8203476050915333E-2</v>
      </c>
      <c r="F89" s="25">
        <f t="shared" si="9"/>
        <v>1</v>
      </c>
      <c r="G89" s="25">
        <f>MAX(F$4:F89)</f>
        <v>24</v>
      </c>
      <c r="H89" s="14">
        <f>IF(J89&lt;AVERAGE(J$3:J89),J89,"")</f>
        <v>-5.1265369975308506E-3</v>
      </c>
      <c r="I89" s="14">
        <f>STDEV(H$4:H89)</f>
        <v>3.3343964677468437E-3</v>
      </c>
      <c r="J89" s="14">
        <f t="shared" si="10"/>
        <v>-5.1265369975308506E-3</v>
      </c>
      <c r="K89" s="14">
        <f>STDEV($J$4:J89)*SQRT(252)</f>
        <v>8.7055330035798045E-2</v>
      </c>
      <c r="L89" s="14">
        <f t="shared" si="7"/>
        <v>0.85935211433339442</v>
      </c>
      <c r="M89" s="14">
        <f>COUNTIF(J$3:J89,"&gt;0")/COUNT(J$3:J89)</f>
        <v>0.73255813953488369</v>
      </c>
      <c r="N89" s="15">
        <f t="shared" si="11"/>
        <v>30.469723405087315</v>
      </c>
      <c r="O89" s="15">
        <f t="shared" si="13"/>
        <v>257.72343590385509</v>
      </c>
      <c r="P89" s="15">
        <f t="shared" si="12"/>
        <v>9.8713325649333594</v>
      </c>
      <c r="S89" s="14"/>
    </row>
    <row r="90" spans="1:19" ht="14.45" customHeight="1">
      <c r="A90" s="17">
        <v>43038</v>
      </c>
      <c r="B90" s="44">
        <v>1.1714733289999999</v>
      </c>
      <c r="C90" s="13">
        <f>MAX(B$3:B90)</f>
        <v>1.1732432639999999</v>
      </c>
      <c r="D90" s="14">
        <f t="shared" si="8"/>
        <v>-1.5085831338725875E-3</v>
      </c>
      <c r="E90" s="14">
        <f>ABS(MIN(D$3:D90))</f>
        <v>2.8203476050915333E-2</v>
      </c>
      <c r="F90" s="25">
        <f t="shared" si="9"/>
        <v>2</v>
      </c>
      <c r="G90" s="25">
        <f>MAX(F$4:F90)</f>
        <v>24</v>
      </c>
      <c r="H90" s="14" t="str">
        <f>IF(J90&lt;AVERAGE(J$3:J90),J90,"")</f>
        <v/>
      </c>
      <c r="I90" s="14">
        <f>STDEV(H$4:H90)</f>
        <v>3.3343964677468437E-3</v>
      </c>
      <c r="J90" s="14">
        <f t="shared" si="10"/>
        <v>3.6365970127893998E-3</v>
      </c>
      <c r="K90" s="14">
        <f>STDEV($J$4:J90)*SQRT(252)</f>
        <v>8.6603257575028819E-2</v>
      </c>
      <c r="L90" s="14">
        <f t="shared" si="7"/>
        <v>0.84878525142120931</v>
      </c>
      <c r="M90" s="14">
        <f>COUNTIF(J$3:J90,"&gt;0")/COUNT(J$3:J90)</f>
        <v>0.73563218390804597</v>
      </c>
      <c r="N90" s="15">
        <f t="shared" si="11"/>
        <v>30.095058137121445</v>
      </c>
      <c r="O90" s="15">
        <f t="shared" si="13"/>
        <v>254.5543877674391</v>
      </c>
      <c r="P90" s="15">
        <f t="shared" si="12"/>
        <v>9.8008467023987329</v>
      </c>
      <c r="S90" s="14"/>
    </row>
    <row r="91" spans="1:19" ht="14.45" customHeight="1">
      <c r="A91" s="17">
        <v>43039</v>
      </c>
      <c r="B91" s="44">
        <v>1.176604429</v>
      </c>
      <c r="C91" s="13">
        <f>MAX(B$3:B91)</f>
        <v>1.176604429</v>
      </c>
      <c r="D91" s="14">
        <f t="shared" si="8"/>
        <v>0</v>
      </c>
      <c r="E91" s="14">
        <f>ABS(MIN(D$3:D91))</f>
        <v>2.8203476050915333E-2</v>
      </c>
      <c r="F91" s="25">
        <f t="shared" si="9"/>
        <v>0</v>
      </c>
      <c r="G91" s="25">
        <f>MAX(F$4:F91)</f>
        <v>24</v>
      </c>
      <c r="H91" s="14" t="str">
        <f>IF(J91&lt;AVERAGE(J$3:J91),J91,"")</f>
        <v/>
      </c>
      <c r="I91" s="14">
        <f>STDEV(H$4:H91)</f>
        <v>3.3343964677468437E-3</v>
      </c>
      <c r="J91" s="14">
        <f t="shared" si="10"/>
        <v>4.3800399658950884E-3</v>
      </c>
      <c r="K91" s="14">
        <f>STDEV($J$4:J91)*SQRT(252)</f>
        <v>8.6211709145086732E-2</v>
      </c>
      <c r="L91" s="14">
        <f t="shared" si="7"/>
        <v>0.86796930056689892</v>
      </c>
      <c r="M91" s="14">
        <f>COUNTIF(J$3:J91,"&gt;0")/COUNT(J$3:J91)</f>
        <v>0.73863636363636365</v>
      </c>
      <c r="N91" s="15">
        <f t="shared" si="11"/>
        <v>30.775259723303833</v>
      </c>
      <c r="O91" s="15">
        <f t="shared" si="13"/>
        <v>260.30776752634125</v>
      </c>
      <c r="P91" s="15">
        <f t="shared" si="12"/>
        <v>10.067881836168945</v>
      </c>
      <c r="Q91" s="14">
        <f>B91/B86-1</f>
        <v>1.7026168418726728E-2</v>
      </c>
      <c r="R91" s="14">
        <f>B91/B74-1</f>
        <v>5.3270229501088284E-2</v>
      </c>
      <c r="S91" s="14"/>
    </row>
    <row r="92" spans="1:19" ht="14.45" customHeight="1">
      <c r="A92" s="17">
        <v>43040</v>
      </c>
      <c r="B92" s="44">
        <v>1.1736285580000001</v>
      </c>
      <c r="C92" s="13">
        <f>MAX(B$3:B92)</f>
        <v>1.176604429</v>
      </c>
      <c r="D92" s="14">
        <f t="shared" si="8"/>
        <v>-2.5292026161494174E-3</v>
      </c>
      <c r="E92" s="14">
        <f>ABS(MIN(D$3:D92))</f>
        <v>2.8203476050915333E-2</v>
      </c>
      <c r="F92" s="25">
        <f t="shared" si="9"/>
        <v>1</v>
      </c>
      <c r="G92" s="25">
        <f>MAX(F$4:F92)</f>
        <v>24</v>
      </c>
      <c r="H92" s="14">
        <f>IF(J92&lt;AVERAGE(J$3:J92),J92,"")</f>
        <v>-2.5292026161494174E-3</v>
      </c>
      <c r="I92" s="14">
        <f>STDEV(H$4:H92)</f>
        <v>3.2808594362180141E-3</v>
      </c>
      <c r="J92" s="14">
        <f t="shared" si="10"/>
        <v>-2.5292026161494174E-3</v>
      </c>
      <c r="K92" s="14">
        <f>STDEV($J$4:J92)*SQRT(252)</f>
        <v>8.6038678753204451E-2</v>
      </c>
      <c r="L92" s="14">
        <f t="shared" si="7"/>
        <v>0.83806724808670019</v>
      </c>
      <c r="M92" s="14">
        <f>COUNTIF(J$3:J92,"&gt;0")/COUNT(J$3:J92)</f>
        <v>0.7303370786516854</v>
      </c>
      <c r="N92" s="15">
        <f t="shared" si="11"/>
        <v>29.715033940275635</v>
      </c>
      <c r="O92" s="15">
        <f t="shared" si="13"/>
        <v>255.44137576731293</v>
      </c>
      <c r="P92" s="15">
        <f t="shared" si="12"/>
        <v>9.7405871432618554</v>
      </c>
      <c r="S92" s="14"/>
    </row>
    <row r="93" spans="1:19" ht="14.45" customHeight="1">
      <c r="A93" s="17">
        <v>43041</v>
      </c>
      <c r="B93" s="44">
        <v>1.1686254119999999</v>
      </c>
      <c r="C93" s="13">
        <f>MAX(B$3:B93)</f>
        <v>1.176604429</v>
      </c>
      <c r="D93" s="14">
        <f t="shared" si="8"/>
        <v>-6.781392967202593E-3</v>
      </c>
      <c r="E93" s="14">
        <f>ABS(MIN(D$3:D93))</f>
        <v>2.8203476050915333E-2</v>
      </c>
      <c r="F93" s="25">
        <f t="shared" si="9"/>
        <v>2</v>
      </c>
      <c r="G93" s="25">
        <f>MAX(F$4:F93)</f>
        <v>24</v>
      </c>
      <c r="H93" s="14">
        <f>IF(J93&lt;AVERAGE(J$3:J93),J93,"")</f>
        <v>-4.2629722716752694E-3</v>
      </c>
      <c r="I93" s="14">
        <f>STDEV(H$4:H93)</f>
        <v>3.2498346597791589E-3</v>
      </c>
      <c r="J93" s="14">
        <f t="shared" si="10"/>
        <v>-4.2629722716752694E-3</v>
      </c>
      <c r="K93" s="14">
        <f>STDEV($J$4:J93)*SQRT(252)</f>
        <v>8.6156328220593562E-2</v>
      </c>
      <c r="L93" s="14">
        <f t="shared" si="7"/>
        <v>0.79744072280677614</v>
      </c>
      <c r="M93" s="14">
        <f>COUNTIF(J$3:J93,"&gt;0")/COUNT(J$3:J93)</f>
        <v>0.72222222222222221</v>
      </c>
      <c r="N93" s="15">
        <f t="shared" si="11"/>
        <v>28.274554575016491</v>
      </c>
      <c r="O93" s="15">
        <f t="shared" si="13"/>
        <v>245.37885963126686</v>
      </c>
      <c r="P93" s="15">
        <f t="shared" si="12"/>
        <v>9.2557417345481472</v>
      </c>
      <c r="S93" s="14"/>
    </row>
    <row r="94" spans="1:19" ht="14.45" customHeight="1">
      <c r="A94" s="17">
        <v>43042</v>
      </c>
      <c r="B94" s="44">
        <v>1.1636216740000001</v>
      </c>
      <c r="C94" s="13">
        <f>MAX(B$3:B94)</f>
        <v>1.176604429</v>
      </c>
      <c r="D94" s="14">
        <f t="shared" si="8"/>
        <v>-1.1034086461015558E-2</v>
      </c>
      <c r="E94" s="14">
        <f>ABS(MIN(D$3:D94))</f>
        <v>2.8203476050915333E-2</v>
      </c>
      <c r="F94" s="25">
        <f t="shared" si="9"/>
        <v>3</v>
      </c>
      <c r="G94" s="25">
        <f>MAX(F$4:F94)</f>
        <v>24</v>
      </c>
      <c r="H94" s="14">
        <f>IF(J94&lt;AVERAGE(J$3:J94),J94,"")</f>
        <v>-4.2817295847061843E-3</v>
      </c>
      <c r="I94" s="14">
        <f>STDEV(H$4:H94)</f>
        <v>3.2195838077945065E-3</v>
      </c>
      <c r="J94" s="14">
        <f t="shared" si="10"/>
        <v>-4.2817295847061843E-3</v>
      </c>
      <c r="K94" s="14">
        <f>STDEV($J$4:J94)*SQRT(252)</f>
        <v>8.6261803220509095E-2</v>
      </c>
      <c r="L94" s="14">
        <f t="shared" ref="L94:L157" si="14">POWER(B94,365/(A94-A$28))-1</f>
        <v>0.7583907272307997</v>
      </c>
      <c r="M94" s="14">
        <f>COUNTIF(J$3:J94,"&gt;0")/COUNT(J$3:J94)</f>
        <v>0.7142857142857143</v>
      </c>
      <c r="N94" s="15">
        <f t="shared" si="11"/>
        <v>26.889973628133205</v>
      </c>
      <c r="O94" s="15">
        <f t="shared" si="13"/>
        <v>235.55551664620771</v>
      </c>
      <c r="P94" s="15">
        <f t="shared" si="12"/>
        <v>8.7917328286326519</v>
      </c>
      <c r="S94" s="14"/>
    </row>
    <row r="95" spans="1:19" ht="14.45" customHeight="1">
      <c r="A95" s="17">
        <v>43045</v>
      </c>
      <c r="B95" s="44">
        <v>1.1759763080000001</v>
      </c>
      <c r="C95" s="13">
        <f>MAX(B$3:B95)</f>
        <v>1.176604429</v>
      </c>
      <c r="D95" s="14">
        <f t="shared" si="8"/>
        <v>-5.3384211763818357E-4</v>
      </c>
      <c r="E95" s="14">
        <f>ABS(MIN(D$3:D95))</f>
        <v>2.8203476050915333E-2</v>
      </c>
      <c r="F95" s="25">
        <f t="shared" si="9"/>
        <v>4</v>
      </c>
      <c r="G95" s="25">
        <f>MAX(F$4:F95)</f>
        <v>24</v>
      </c>
      <c r="H95" s="14" t="str">
        <f>IF(J95&lt;AVERAGE(J$3:J95),J95,"")</f>
        <v/>
      </c>
      <c r="I95" s="14">
        <f>STDEV(H$4:H95)</f>
        <v>3.2195838077945065E-3</v>
      </c>
      <c r="J95" s="14">
        <f t="shared" si="10"/>
        <v>1.0617397626782266E-2</v>
      </c>
      <c r="K95" s="14">
        <f>STDEV($J$4:J95)*SQRT(252)</f>
        <v>8.7052088291466295E-2</v>
      </c>
      <c r="L95" s="14">
        <f t="shared" si="14"/>
        <v>0.79643158339248354</v>
      </c>
      <c r="M95" s="14">
        <f>COUNTIF(J$3:J95,"&gt;0")/COUNT(J$3:J95)</f>
        <v>0.71739130434782605</v>
      </c>
      <c r="N95" s="15">
        <f t="shared" si="11"/>
        <v>28.238773899880176</v>
      </c>
      <c r="O95" s="15">
        <f t="shared" si="13"/>
        <v>247.37097430554499</v>
      </c>
      <c r="P95" s="15">
        <f t="shared" si="12"/>
        <v>9.1489084182091656</v>
      </c>
      <c r="S95" s="14"/>
    </row>
    <row r="96" spans="1:19" ht="14.45" customHeight="1">
      <c r="A96" s="17">
        <v>43046</v>
      </c>
      <c r="B96" s="44">
        <v>1.172999417</v>
      </c>
      <c r="C96" s="13">
        <f>MAX(B$3:B96)</f>
        <v>1.176604429</v>
      </c>
      <c r="D96" s="14">
        <f t="shared" si="8"/>
        <v>-3.063911635165173E-3</v>
      </c>
      <c r="E96" s="14">
        <f>ABS(MIN(D$3:D96))</f>
        <v>2.8203476050915333E-2</v>
      </c>
      <c r="F96" s="25">
        <f t="shared" si="9"/>
        <v>5</v>
      </c>
      <c r="G96" s="25">
        <f>MAX(F$4:F96)</f>
        <v>24</v>
      </c>
      <c r="H96" s="14">
        <f>IF(J96&lt;AVERAGE(J$3:J96),J96,"")</f>
        <v>-2.5314208966190632E-3</v>
      </c>
      <c r="I96" s="14">
        <f>STDEV(H$4:H96)</f>
        <v>3.1721546343525314E-3</v>
      </c>
      <c r="J96" s="14">
        <f t="shared" si="10"/>
        <v>-2.5314208966190632E-3</v>
      </c>
      <c r="K96" s="14">
        <f>STDEV($J$4:J96)*SQRT(252)</f>
        <v>8.6867853616380261E-2</v>
      </c>
      <c r="L96" s="14">
        <f t="shared" si="14"/>
        <v>0.7700168804548535</v>
      </c>
      <c r="M96" s="14">
        <f>COUNTIF(J$3:J96,"&gt;0")/COUNT(J$3:J96)</f>
        <v>0.70967741935483875</v>
      </c>
      <c r="N96" s="15">
        <f t="shared" si="11"/>
        <v>27.302197752672509</v>
      </c>
      <c r="O96" s="15">
        <f t="shared" si="13"/>
        <v>242.74254228215506</v>
      </c>
      <c r="P96" s="15">
        <f t="shared" si="12"/>
        <v>8.8642328364109026</v>
      </c>
      <c r="Q96" s="14">
        <f>B96/B91-1</f>
        <v>-3.063911635165173E-3</v>
      </c>
      <c r="S96" s="14"/>
    </row>
    <row r="97" spans="1:19" ht="14.45" customHeight="1">
      <c r="A97" s="17">
        <v>43047</v>
      </c>
      <c r="B97" s="44">
        <v>1.1710360120000001</v>
      </c>
      <c r="C97" s="13">
        <f>MAX(B$3:B97)</f>
        <v>1.176604429</v>
      </c>
      <c r="D97" s="14">
        <f t="shared" si="8"/>
        <v>-4.7326160455919419E-3</v>
      </c>
      <c r="E97" s="14">
        <f>ABS(MIN(D$3:D97))</f>
        <v>2.8203476050915333E-2</v>
      </c>
      <c r="F97" s="25">
        <f t="shared" si="9"/>
        <v>6</v>
      </c>
      <c r="G97" s="25">
        <f>MAX(F$4:F97)</f>
        <v>24</v>
      </c>
      <c r="H97" s="14">
        <f>IF(J97&lt;AVERAGE(J$3:J97),J97,"")</f>
        <v>-1.6738328864829288E-3</v>
      </c>
      <c r="I97" s="14">
        <f>STDEV(H$4:H97)</f>
        <v>3.1282130093260711E-3</v>
      </c>
      <c r="J97" s="14">
        <f t="shared" si="10"/>
        <v>-1.6738328864829288E-3</v>
      </c>
      <c r="K97" s="14">
        <f>STDEV($J$4:J97)*SQRT(252)</f>
        <v>8.6579326967101009E-2</v>
      </c>
      <c r="L97" s="14">
        <f t="shared" si="14"/>
        <v>0.74981310783299038</v>
      </c>
      <c r="M97" s="14">
        <f>COUNTIF(J$3:J97,"&gt;0")/COUNT(J$3:J97)</f>
        <v>0.7021276595744681</v>
      </c>
      <c r="N97" s="15">
        <f t="shared" si="11"/>
        <v>26.585840216268501</v>
      </c>
      <c r="O97" s="15">
        <f t="shared" si="13"/>
        <v>239.69375026495621</v>
      </c>
      <c r="P97" s="15">
        <f t="shared" si="12"/>
        <v>8.6604173779025722</v>
      </c>
      <c r="S97" s="14"/>
    </row>
    <row r="98" spans="1:19" ht="14.45" customHeight="1">
      <c r="A98" s="17">
        <v>43048</v>
      </c>
      <c r="B98" s="44">
        <v>1.174141847</v>
      </c>
      <c r="C98" s="13">
        <f>MAX(B$3:B98)</f>
        <v>1.176604429</v>
      </c>
      <c r="D98" s="14">
        <f t="shared" si="8"/>
        <v>-2.0929565955254414E-3</v>
      </c>
      <c r="E98" s="14">
        <f>ABS(MIN(D$3:D98))</f>
        <v>2.8203476050915333E-2</v>
      </c>
      <c r="F98" s="25">
        <f t="shared" si="9"/>
        <v>7</v>
      </c>
      <c r="G98" s="25">
        <f>MAX(F$4:F98)</f>
        <v>24</v>
      </c>
      <c r="H98" s="14" t="str">
        <f>IF(J98&lt;AVERAGE(J$3:J98),J98,"")</f>
        <v/>
      </c>
      <c r="I98" s="14">
        <f>STDEV(H$4:H98)</f>
        <v>3.1282130093260711E-3</v>
      </c>
      <c r="J98" s="14">
        <f t="shared" si="10"/>
        <v>2.6522113480484943E-3</v>
      </c>
      <c r="K98" s="14">
        <f>STDEV($J$4:J98)*SQRT(252)</f>
        <v>8.6131656749151464E-2</v>
      </c>
      <c r="L98" s="14">
        <f t="shared" si="14"/>
        <v>0.7566788554117736</v>
      </c>
      <c r="M98" s="14">
        <f>COUNTIF(J$3:J98,"&gt;0")/COUNT(J$3:J98)</f>
        <v>0.70526315789473681</v>
      </c>
      <c r="N98" s="15">
        <f t="shared" si="11"/>
        <v>26.829276435491572</v>
      </c>
      <c r="O98" s="15">
        <f t="shared" si="13"/>
        <v>241.88853289590702</v>
      </c>
      <c r="P98" s="15">
        <f t="shared" si="12"/>
        <v>8.7851422342369858</v>
      </c>
      <c r="S98" s="14"/>
    </row>
    <row r="99" spans="1:19" ht="14.45" customHeight="1">
      <c r="A99" s="17">
        <v>43049</v>
      </c>
      <c r="B99" s="44">
        <v>1.17420619</v>
      </c>
      <c r="C99" s="13">
        <f>MAX(B$3:B99)</f>
        <v>1.176604429</v>
      </c>
      <c r="D99" s="14">
        <f t="shared" si="8"/>
        <v>-2.0382712667826874E-3</v>
      </c>
      <c r="E99" s="14">
        <f>ABS(MIN(D$3:D99))</f>
        <v>2.8203476050915333E-2</v>
      </c>
      <c r="F99" s="25">
        <f t="shared" si="9"/>
        <v>8</v>
      </c>
      <c r="G99" s="25">
        <f>MAX(F$4:F99)</f>
        <v>24</v>
      </c>
      <c r="H99" s="14">
        <f>IF(J99&lt;AVERAGE(J$3:J99),J99,"")</f>
        <v>5.480002281199603E-5</v>
      </c>
      <c r="I99" s="14">
        <f>STDEV(H$4:H99)</f>
        <v>3.1081681748188726E-3</v>
      </c>
      <c r="J99" s="14">
        <f t="shared" si="10"/>
        <v>5.480002281199603E-5</v>
      </c>
      <c r="K99" s="14">
        <f>STDEV($J$4:J99)*SQRT(252)</f>
        <v>8.5718878389537109E-2</v>
      </c>
      <c r="L99" s="14">
        <f t="shared" si="14"/>
        <v>0.74761071619239772</v>
      </c>
      <c r="M99" s="14">
        <f>COUNTIF(J$3:J99,"&gt;0")/COUNT(J$3:J99)</f>
        <v>0.70833333333333337</v>
      </c>
      <c r="N99" s="15">
        <f t="shared" si="11"/>
        <v>26.507750847546124</v>
      </c>
      <c r="O99" s="15">
        <f t="shared" si="13"/>
        <v>240.53097327526831</v>
      </c>
      <c r="P99" s="15">
        <f t="shared" si="12"/>
        <v>8.721657705260542</v>
      </c>
      <c r="S99" s="14"/>
    </row>
    <row r="100" spans="1:19" ht="14.45" customHeight="1">
      <c r="A100" s="17">
        <v>43052</v>
      </c>
      <c r="B100" s="44">
        <v>1.1784552180000001</v>
      </c>
      <c r="C100" s="13">
        <f>MAX(B$3:B100)</f>
        <v>1.1784552180000001</v>
      </c>
      <c r="D100" s="14">
        <f t="shared" si="8"/>
        <v>0</v>
      </c>
      <c r="E100" s="14">
        <f>ABS(MIN(D$3:D100))</f>
        <v>2.8203476050915333E-2</v>
      </c>
      <c r="F100" s="25">
        <f t="shared" si="9"/>
        <v>0</v>
      </c>
      <c r="G100" s="25">
        <f>MAX(F$4:F100)</f>
        <v>24</v>
      </c>
      <c r="H100" s="14" t="str">
        <f>IF(J100&lt;AVERAGE(J$3:J100),J100,"")</f>
        <v/>
      </c>
      <c r="I100" s="14">
        <f>STDEV(H$4:H100)</f>
        <v>3.1081681748188726E-3</v>
      </c>
      <c r="J100" s="14">
        <f t="shared" si="10"/>
        <v>3.6186387332874936E-3</v>
      </c>
      <c r="K100" s="14">
        <f>STDEV($J$4:J100)*SQRT(252)</f>
        <v>8.5327984778377136E-2</v>
      </c>
      <c r="L100" s="14">
        <f t="shared" si="14"/>
        <v>0.74185424286989998</v>
      </c>
      <c r="M100" s="14">
        <f>COUNTIF(J$3:J100,"&gt;0")/COUNT(J$3:J100)</f>
        <v>0.71134020618556704</v>
      </c>
      <c r="N100" s="15">
        <f t="shared" si="11"/>
        <v>26.303645746738493</v>
      </c>
      <c r="O100" s="15">
        <f t="shared" si="13"/>
        <v>238.67892634642629</v>
      </c>
      <c r="P100" s="15">
        <f t="shared" si="12"/>
        <v>8.6941493438140167</v>
      </c>
      <c r="Q100" s="14">
        <f>B100/B96-1</f>
        <v>4.6511540593545675E-3</v>
      </c>
      <c r="S100" s="14"/>
    </row>
    <row r="101" spans="1:19" ht="14.45" customHeight="1">
      <c r="A101" s="17">
        <v>43053</v>
      </c>
      <c r="B101" s="44">
        <v>1.177505633</v>
      </c>
      <c r="C101" s="13">
        <f>MAX(B$3:B101)</f>
        <v>1.1784552180000001</v>
      </c>
      <c r="D101" s="14">
        <f t="shared" si="8"/>
        <v>-8.0578793788332881E-4</v>
      </c>
      <c r="E101" s="14">
        <f>ABS(MIN(D$3:D101))</f>
        <v>2.8203476050915333E-2</v>
      </c>
      <c r="F101" s="25">
        <f t="shared" si="9"/>
        <v>1</v>
      </c>
      <c r="G101" s="25">
        <f>MAX(F$4:F101)</f>
        <v>24</v>
      </c>
      <c r="H101" s="14">
        <f>IF(J101&lt;AVERAGE(J$3:J101),J101,"")</f>
        <v>-8.0578793788332881E-4</v>
      </c>
      <c r="I101" s="14">
        <f>STDEV(H$4:H101)</f>
        <v>3.0743642930278403E-3</v>
      </c>
      <c r="J101" s="14">
        <f t="shared" si="10"/>
        <v>-8.0578793788332881E-4</v>
      </c>
      <c r="K101" s="14">
        <f>STDEV($J$4:J101)*SQRT(252)</f>
        <v>8.498270316815057E-2</v>
      </c>
      <c r="L101" s="14">
        <f t="shared" si="14"/>
        <v>0.72833678127214285</v>
      </c>
      <c r="M101" s="14">
        <f>COUNTIF(J$3:J101,"&gt;0")/COUNT(J$3:J101)</f>
        <v>0.70408163265306123</v>
      </c>
      <c r="N101" s="15">
        <f t="shared" si="11"/>
        <v>25.824362215398089</v>
      </c>
      <c r="O101" s="15">
        <f t="shared" si="13"/>
        <v>236.90646646003941</v>
      </c>
      <c r="P101" s="15">
        <f t="shared" si="12"/>
        <v>8.570412026445231</v>
      </c>
      <c r="S101" s="14"/>
    </row>
    <row r="102" spans="1:19" ht="14.45" customHeight="1">
      <c r="A102" s="17">
        <v>43054</v>
      </c>
      <c r="B102" s="44">
        <v>1.178381541</v>
      </c>
      <c r="C102" s="13">
        <f>MAX(B$3:B102)</f>
        <v>1.1784552180000001</v>
      </c>
      <c r="D102" s="14">
        <f t="shared" si="8"/>
        <v>-6.2519982834019494E-5</v>
      </c>
      <c r="E102" s="14">
        <f>ABS(MIN(D$3:D102))</f>
        <v>2.8203476050915333E-2</v>
      </c>
      <c r="F102" s="25">
        <f t="shared" si="9"/>
        <v>2</v>
      </c>
      <c r="G102" s="25">
        <f>MAX(F$4:F102)</f>
        <v>24</v>
      </c>
      <c r="H102" s="14">
        <f>IF(J102&lt;AVERAGE(J$3:J102),J102,"")</f>
        <v>7.4386735439091467E-4</v>
      </c>
      <c r="I102" s="14">
        <f>STDEV(H$4:H102)</f>
        <v>3.0694588216083471E-3</v>
      </c>
      <c r="J102" s="14">
        <f t="shared" si="10"/>
        <v>7.4386735439091467E-4</v>
      </c>
      <c r="K102" s="14">
        <f>STDEV($J$4:J102)*SQRT(252)</f>
        <v>8.4561276564217594E-2</v>
      </c>
      <c r="L102" s="14">
        <f t="shared" si="14"/>
        <v>0.72400959849612878</v>
      </c>
      <c r="M102" s="14">
        <f>COUNTIF(J$3:J102,"&gt;0")/COUNT(J$3:J102)</f>
        <v>0.70707070707070707</v>
      </c>
      <c r="N102" s="15">
        <f t="shared" si="11"/>
        <v>25.670934929761302</v>
      </c>
      <c r="O102" s="15">
        <f t="shared" si="13"/>
        <v>235.87532544800825</v>
      </c>
      <c r="P102" s="15">
        <f t="shared" si="12"/>
        <v>8.5619520886288996</v>
      </c>
      <c r="S102" s="14"/>
    </row>
    <row r="103" spans="1:19" ht="14.45" customHeight="1">
      <c r="A103" s="17">
        <v>43055</v>
      </c>
      <c r="B103" s="44">
        <v>1.178446128</v>
      </c>
      <c r="C103" s="13">
        <f>MAX(B$3:B103)</f>
        <v>1.1784552180000001</v>
      </c>
      <c r="D103" s="14">
        <f t="shared" si="8"/>
        <v>-7.7134878451179389E-6</v>
      </c>
      <c r="E103" s="14">
        <f>ABS(MIN(D$3:D103))</f>
        <v>2.8203476050915333E-2</v>
      </c>
      <c r="F103" s="25">
        <f t="shared" si="9"/>
        <v>3</v>
      </c>
      <c r="G103" s="25">
        <f>MAX(F$4:F103)</f>
        <v>24</v>
      </c>
      <c r="H103" s="14">
        <f>IF(J103&lt;AVERAGE(J$3:J103),J103,"")</f>
        <v>5.4809921704368492E-5</v>
      </c>
      <c r="I103" s="14">
        <f>STDEV(H$4:H103)</f>
        <v>3.048965445688378E-3</v>
      </c>
      <c r="J103" s="14">
        <f t="shared" si="10"/>
        <v>5.4809921704368492E-5</v>
      </c>
      <c r="K103" s="14">
        <f>STDEV($J$4:J103)*SQRT(252)</f>
        <v>8.4172338419674447E-2</v>
      </c>
      <c r="L103" s="14">
        <f t="shared" si="14"/>
        <v>0.71588019851616713</v>
      </c>
      <c r="M103" s="14">
        <f>COUNTIF(J$3:J103,"&gt;0")/COUNT(J$3:J103)</f>
        <v>0.71</v>
      </c>
      <c r="N103" s="15">
        <f t="shared" si="11"/>
        <v>25.382693864536371</v>
      </c>
      <c r="O103" s="15">
        <f t="shared" si="13"/>
        <v>234.79446102890805</v>
      </c>
      <c r="P103" s="15">
        <f t="shared" si="12"/>
        <v>8.5049341857043768</v>
      </c>
      <c r="S103" s="14"/>
    </row>
    <row r="104" spans="1:19" ht="14.45" customHeight="1">
      <c r="A104" s="17">
        <v>43056</v>
      </c>
      <c r="B104" s="44">
        <v>1.1764700830000001</v>
      </c>
      <c r="C104" s="13">
        <f>MAX(B$3:B104)</f>
        <v>1.1784552180000001</v>
      </c>
      <c r="D104" s="14">
        <f t="shared" si="8"/>
        <v>-1.6845230685719192E-3</v>
      </c>
      <c r="E104" s="14">
        <f>ABS(MIN(D$3:D104))</f>
        <v>2.8203476050915333E-2</v>
      </c>
      <c r="F104" s="25">
        <f t="shared" si="9"/>
        <v>4</v>
      </c>
      <c r="G104" s="25">
        <f>MAX(F$4:F104)</f>
        <v>24</v>
      </c>
      <c r="H104" s="14">
        <f>IF(J104&lt;AVERAGE(J$3:J104),J104,"")</f>
        <v>-1.6768225148768856E-3</v>
      </c>
      <c r="I104" s="14">
        <f>STDEV(H$4:H104)</f>
        <v>3.0111675937991725E-3</v>
      </c>
      <c r="J104" s="14">
        <f t="shared" si="10"/>
        <v>-1.6768225148768856E-3</v>
      </c>
      <c r="K104" s="14">
        <f>STDEV($J$4:J104)*SQRT(252)</f>
        <v>8.391582751442031E-2</v>
      </c>
      <c r="L104" s="14">
        <f t="shared" si="14"/>
        <v>0.69831432091148171</v>
      </c>
      <c r="M104" s="14">
        <f>COUNTIF(J$3:J104,"&gt;0")/COUNT(J$3:J104)</f>
        <v>0.70297029702970293</v>
      </c>
      <c r="N104" s="15">
        <f t="shared" si="11"/>
        <v>24.759867175621363</v>
      </c>
      <c r="O104" s="15">
        <f t="shared" si="13"/>
        <v>231.90815494610933</v>
      </c>
      <c r="P104" s="15">
        <f t="shared" si="12"/>
        <v>8.3216044171343189</v>
      </c>
      <c r="S104" s="14"/>
    </row>
    <row r="105" spans="1:19" ht="14.45" customHeight="1">
      <c r="A105" s="17">
        <v>43059</v>
      </c>
      <c r="B105" s="44">
        <v>1.1878873270000001</v>
      </c>
      <c r="C105" s="13">
        <f>MAX(B$3:B105)</f>
        <v>1.1878873270000001</v>
      </c>
      <c r="D105" s="14">
        <f t="shared" si="8"/>
        <v>0</v>
      </c>
      <c r="E105" s="14">
        <f>ABS(MIN(D$3:D105))</f>
        <v>2.8203476050915333E-2</v>
      </c>
      <c r="F105" s="25">
        <f t="shared" si="9"/>
        <v>0</v>
      </c>
      <c r="G105" s="25">
        <f>MAX(F$4:F105)</f>
        <v>24</v>
      </c>
      <c r="H105" s="14" t="str">
        <f>IF(J105&lt;AVERAGE(J$3:J105),J105,"")</f>
        <v/>
      </c>
      <c r="I105" s="14">
        <f>STDEV(H$4:H105)</f>
        <v>3.0111675937991725E-3</v>
      </c>
      <c r="J105" s="14">
        <f t="shared" si="10"/>
        <v>9.7046615676668058E-3</v>
      </c>
      <c r="K105" s="14">
        <f>STDEV($J$4:J105)*SQRT(252)</f>
        <v>8.4459820901449281E-2</v>
      </c>
      <c r="L105" s="14">
        <f t="shared" si="14"/>
        <v>0.72715032389113476</v>
      </c>
      <c r="M105" s="14">
        <f>COUNTIF(J$3:J105,"&gt;0")/COUNT(J$3:J105)</f>
        <v>0.70588235294117652</v>
      </c>
      <c r="N105" s="15">
        <f t="shared" si="11"/>
        <v>25.782294444075639</v>
      </c>
      <c r="O105" s="15">
        <f t="shared" si="13"/>
        <v>241.48450766690587</v>
      </c>
      <c r="P105" s="15">
        <f t="shared" si="12"/>
        <v>8.6094229910764266</v>
      </c>
      <c r="Q105" s="14">
        <f>B105/B100-1</f>
        <v>8.0037907728116586E-3</v>
      </c>
      <c r="S105" s="14"/>
    </row>
    <row r="106" spans="1:19" ht="14.45" customHeight="1">
      <c r="A106" s="17">
        <v>43060</v>
      </c>
      <c r="B106" s="44">
        <v>1.1797882310000001</v>
      </c>
      <c r="C106" s="13">
        <f>MAX(B$3:B106)</f>
        <v>1.1878873270000001</v>
      </c>
      <c r="D106" s="14">
        <f t="shared" si="8"/>
        <v>-6.8180675186207962E-3</v>
      </c>
      <c r="E106" s="14">
        <f>ABS(MIN(D$3:D106))</f>
        <v>2.8203476050915333E-2</v>
      </c>
      <c r="F106" s="25">
        <f t="shared" si="9"/>
        <v>1</v>
      </c>
      <c r="G106" s="25">
        <f>MAX(F$4:F106)</f>
        <v>24</v>
      </c>
      <c r="H106" s="14">
        <f>IF(J106&lt;AVERAGE(J$3:J106),J106,"")</f>
        <v>-6.8180675186207962E-3</v>
      </c>
      <c r="I106" s="14">
        <f>STDEV(H$4:H106)</f>
        <v>3.0643076270038248E-3</v>
      </c>
      <c r="J106" s="14">
        <f t="shared" si="10"/>
        <v>-6.8180675186207962E-3</v>
      </c>
      <c r="K106" s="14">
        <f>STDEV($J$4:J106)*SQRT(252)</f>
        <v>8.5095151241100966E-2</v>
      </c>
      <c r="L106" s="14">
        <f t="shared" si="14"/>
        <v>0.68242296318729156</v>
      </c>
      <c r="M106" s="14">
        <f>COUNTIF(J$3:J106,"&gt;0")/COUNT(J$3:J106)</f>
        <v>0.69902912621359226</v>
      </c>
      <c r="N106" s="15">
        <f t="shared" si="11"/>
        <v>24.19641330576852</v>
      </c>
      <c r="O106" s="15">
        <f t="shared" si="13"/>
        <v>222.70053997631479</v>
      </c>
      <c r="P106" s="15">
        <f t="shared" si="12"/>
        <v>8.0195281779777972</v>
      </c>
      <c r="S106" s="14"/>
    </row>
    <row r="107" spans="1:19" ht="14.45" customHeight="1">
      <c r="A107" s="17">
        <v>43061</v>
      </c>
      <c r="B107" s="44">
        <v>1.173729421</v>
      </c>
      <c r="C107" s="13">
        <f>MAX(B$3:B107)</f>
        <v>1.1878873270000001</v>
      </c>
      <c r="D107" s="14">
        <f t="shared" si="8"/>
        <v>-1.1918559680029417E-2</v>
      </c>
      <c r="E107" s="14">
        <f>ABS(MIN(D$3:D107))</f>
        <v>2.8203476050915333E-2</v>
      </c>
      <c r="F107" s="25">
        <f t="shared" si="9"/>
        <v>2</v>
      </c>
      <c r="G107" s="25">
        <f>MAX(F$4:F107)</f>
        <v>24</v>
      </c>
      <c r="H107" s="14">
        <f>IF(J107&lt;AVERAGE(J$3:J107),J107,"")</f>
        <v>-5.1355063907227994E-3</v>
      </c>
      <c r="I107" s="14">
        <f>STDEV(H$4:H107)</f>
        <v>3.0616056483819235E-3</v>
      </c>
      <c r="J107" s="14">
        <f t="shared" si="10"/>
        <v>-5.1355063907227994E-3</v>
      </c>
      <c r="K107" s="14">
        <f>STDEV($J$4:J107)*SQRT(252)</f>
        <v>8.5331612984774749E-2</v>
      </c>
      <c r="L107" s="14">
        <f t="shared" si="14"/>
        <v>0.64826997491571681</v>
      </c>
      <c r="M107" s="14">
        <f>COUNTIF(J$3:J107,"&gt;0")/COUNT(J$3:J107)</f>
        <v>0.69230769230769229</v>
      </c>
      <c r="N107" s="15">
        <f t="shared" si="11"/>
        <v>22.985463697645081</v>
      </c>
      <c r="O107" s="15">
        <f t="shared" si="13"/>
        <v>211.74182744872164</v>
      </c>
      <c r="P107" s="15">
        <f t="shared" si="12"/>
        <v>7.5970669279553409</v>
      </c>
      <c r="S107" s="14"/>
    </row>
    <row r="108" spans="1:19" ht="14.45" customHeight="1">
      <c r="A108" s="17">
        <v>43062</v>
      </c>
      <c r="B108" s="44">
        <v>1.1666492930000001</v>
      </c>
      <c r="C108" s="13">
        <f>MAX(B$3:B108)</f>
        <v>1.1878873270000001</v>
      </c>
      <c r="D108" s="14">
        <f t="shared" si="8"/>
        <v>-1.7878828671096691E-2</v>
      </c>
      <c r="E108" s="14">
        <f>ABS(MIN(D$3:D108))</f>
        <v>2.8203476050915333E-2</v>
      </c>
      <c r="F108" s="25">
        <f t="shared" si="9"/>
        <v>3</v>
      </c>
      <c r="G108" s="25">
        <f>MAX(F$4:F108)</f>
        <v>24</v>
      </c>
      <c r="H108" s="14">
        <f>IF(J108&lt;AVERAGE(J$3:J108),J108,"")</f>
        <v>-6.0321636940545709E-3</v>
      </c>
      <c r="I108" s="14">
        <f>STDEV(H$4:H108)</f>
        <v>3.0798543938554833E-3</v>
      </c>
      <c r="J108" s="14">
        <f t="shared" si="10"/>
        <v>-6.0321636940545709E-3</v>
      </c>
      <c r="K108" s="14">
        <f>STDEV($J$4:J108)*SQRT(252)</f>
        <v>8.5730101069352874E-2</v>
      </c>
      <c r="L108" s="14">
        <f t="shared" si="14"/>
        <v>0.61087249474792693</v>
      </c>
      <c r="M108" s="14">
        <f>COUNTIF(J$3:J108,"&gt;0")/COUNT(J$3:J108)</f>
        <v>0.68571428571428572</v>
      </c>
      <c r="N108" s="15">
        <f t="shared" si="11"/>
        <v>21.659475365558755</v>
      </c>
      <c r="O108" s="15">
        <f t="shared" si="13"/>
        <v>198.3446022534892</v>
      </c>
      <c r="P108" s="15">
        <f t="shared" si="12"/>
        <v>7.1255310226888788</v>
      </c>
      <c r="S108" s="14"/>
    </row>
    <row r="109" spans="1:19" ht="14.45" customHeight="1">
      <c r="A109" s="17">
        <v>43063</v>
      </c>
      <c r="B109" s="44">
        <v>1.1718166860000001</v>
      </c>
      <c r="C109" s="13">
        <f>MAX(B$3:B109)</f>
        <v>1.1878873270000001</v>
      </c>
      <c r="D109" s="14">
        <f t="shared" si="8"/>
        <v>-1.3528758691774501E-2</v>
      </c>
      <c r="E109" s="14">
        <f>ABS(MIN(D$3:D109))</f>
        <v>2.8203476050915333E-2</v>
      </c>
      <c r="F109" s="25">
        <f t="shared" si="9"/>
        <v>4</v>
      </c>
      <c r="G109" s="25">
        <f>MAX(F$4:F109)</f>
        <v>24</v>
      </c>
      <c r="H109" s="14" t="str">
        <f>IF(J109&lt;AVERAGE(J$3:J109),J109,"")</f>
        <v/>
      </c>
      <c r="I109" s="14">
        <f>STDEV(H$4:H109)</f>
        <v>3.0798543938554833E-3</v>
      </c>
      <c r="J109" s="14">
        <f t="shared" si="10"/>
        <v>4.4292599592739013E-3</v>
      </c>
      <c r="K109" s="14">
        <f>STDEV($J$4:J109)*SQRT(252)</f>
        <v>8.5441702358600186E-2</v>
      </c>
      <c r="L109" s="14">
        <f t="shared" si="14"/>
        <v>0.62632843558524587</v>
      </c>
      <c r="M109" s="14">
        <f>COUNTIF(J$3:J109,"&gt;0")/COUNT(J$3:J109)</f>
        <v>0.68867924528301883</v>
      </c>
      <c r="N109" s="15">
        <f t="shared" si="11"/>
        <v>22.2074908232781</v>
      </c>
      <c r="O109" s="15">
        <f t="shared" si="13"/>
        <v>203.36300210646752</v>
      </c>
      <c r="P109" s="15">
        <f t="shared" si="12"/>
        <v>7.3304770187810098</v>
      </c>
      <c r="S109" s="14"/>
    </row>
    <row r="110" spans="1:19" ht="14.45" customHeight="1">
      <c r="A110" s="17">
        <v>43066</v>
      </c>
      <c r="B110" s="44">
        <v>1.164864109</v>
      </c>
      <c r="C110" s="13">
        <f>MAX(B$3:B110)</f>
        <v>1.1878873270000001</v>
      </c>
      <c r="D110" s="14">
        <f t="shared" si="8"/>
        <v>-1.9381651337374795E-2</v>
      </c>
      <c r="E110" s="14">
        <f>ABS(MIN(D$3:D110))</f>
        <v>2.8203476050915333E-2</v>
      </c>
      <c r="F110" s="25">
        <f t="shared" si="9"/>
        <v>5</v>
      </c>
      <c r="G110" s="25">
        <f>MAX(F$4:F110)</f>
        <v>24</v>
      </c>
      <c r="H110" s="14">
        <f>IF(J110&lt;AVERAGE(J$3:J110),J110,"")</f>
        <v>-5.933160948349947E-3</v>
      </c>
      <c r="I110" s="14">
        <f>STDEV(H$4:H110)</f>
        <v>3.0922447252922621E-3</v>
      </c>
      <c r="J110" s="14">
        <f t="shared" si="10"/>
        <v>-5.933160948349947E-3</v>
      </c>
      <c r="K110" s="14">
        <f>STDEV($J$4:J110)*SQRT(252)</f>
        <v>8.5801701157982899E-2</v>
      </c>
      <c r="L110" s="14">
        <f t="shared" si="14"/>
        <v>0.57863800117228825</v>
      </c>
      <c r="M110" s="14">
        <f>COUNTIF(J$3:J110,"&gt;0")/COUNT(J$3:J110)</f>
        <v>0.68224299065420557</v>
      </c>
      <c r="N110" s="15">
        <f t="shared" si="11"/>
        <v>20.516549099397583</v>
      </c>
      <c r="O110" s="15">
        <f t="shared" si="13"/>
        <v>187.12555201063478</v>
      </c>
      <c r="P110" s="15">
        <f t="shared" si="12"/>
        <v>6.7438989363027613</v>
      </c>
      <c r="Q110" s="14">
        <f>B110/B105-1</f>
        <v>-1.9381651337374795E-2</v>
      </c>
      <c r="S110" s="14"/>
    </row>
    <row r="111" spans="1:19" ht="14.45" customHeight="1">
      <c r="A111" s="17">
        <v>43067</v>
      </c>
      <c r="B111" s="44">
        <v>1.1690115809999999</v>
      </c>
      <c r="C111" s="13">
        <f>MAX(B$3:B111)</f>
        <v>1.1878873270000001</v>
      </c>
      <c r="D111" s="14">
        <f t="shared" si="8"/>
        <v>-1.5890182150247179E-2</v>
      </c>
      <c r="E111" s="14">
        <f>ABS(MIN(D$3:D111))</f>
        <v>2.8203476050915333E-2</v>
      </c>
      <c r="F111" s="25">
        <f t="shared" si="9"/>
        <v>6</v>
      </c>
      <c r="G111" s="25">
        <f>MAX(F$4:F111)</f>
        <v>24</v>
      </c>
      <c r="H111" s="14" t="str">
        <f>IF(J111&lt;AVERAGE(J$3:J111),J111,"")</f>
        <v/>
      </c>
      <c r="I111" s="14">
        <f>STDEV(H$4:H111)</f>
        <v>3.0922447252922621E-3</v>
      </c>
      <c r="J111" s="14">
        <f t="shared" si="10"/>
        <v>3.5604771131290125E-3</v>
      </c>
      <c r="K111" s="14">
        <f>STDEV($J$4:J111)*SQRT(252)</f>
        <v>8.5461128456174928E-2</v>
      </c>
      <c r="L111" s="14">
        <f t="shared" si="14"/>
        <v>0.5894649330342403</v>
      </c>
      <c r="M111" s="14">
        <f>COUNTIF(J$3:J111,"&gt;0")/COUNT(J$3:J111)</f>
        <v>0.68518518518518523</v>
      </c>
      <c r="N111" s="15">
        <f t="shared" si="11"/>
        <v>20.900435533906801</v>
      </c>
      <c r="O111" s="15">
        <f t="shared" si="13"/>
        <v>190.62686992813201</v>
      </c>
      <c r="P111" s="15">
        <f t="shared" si="12"/>
        <v>6.8974625503163356</v>
      </c>
      <c r="S111" s="14"/>
    </row>
    <row r="112" spans="1:19" ht="14.45" customHeight="1">
      <c r="A112" s="17">
        <v>43068</v>
      </c>
      <c r="B112" s="44">
        <v>1.1690756449999999</v>
      </c>
      <c r="C112" s="13">
        <f>MAX(B$3:B112)</f>
        <v>1.1878873270000001</v>
      </c>
      <c r="D112" s="14">
        <f t="shared" si="8"/>
        <v>-1.5836251109361488E-2</v>
      </c>
      <c r="E112" s="14">
        <f>ABS(MIN(D$3:D112))</f>
        <v>2.8203476050915333E-2</v>
      </c>
      <c r="F112" s="25">
        <f t="shared" si="9"/>
        <v>7</v>
      </c>
      <c r="G112" s="25">
        <f>MAX(F$4:F112)</f>
        <v>24</v>
      </c>
      <c r="H112" s="14">
        <f>IF(J112&lt;AVERAGE(J$3:J112),J112,"")</f>
        <v>5.4801852301000764E-5</v>
      </c>
      <c r="I112" s="14">
        <f>STDEV(H$4:H112)</f>
        <v>3.0788411490210287E-3</v>
      </c>
      <c r="J112" s="14">
        <f t="shared" si="10"/>
        <v>5.4801852301000764E-5</v>
      </c>
      <c r="K112" s="14">
        <f>STDEV($J$4:J112)*SQRT(252)</f>
        <v>8.5091431024494818E-2</v>
      </c>
      <c r="L112" s="14">
        <f t="shared" si="14"/>
        <v>0.58379152361566877</v>
      </c>
      <c r="M112" s="14">
        <f>COUNTIF(J$3:J112,"&gt;0")/COUNT(J$3:J112)</f>
        <v>0.68807339449541283</v>
      </c>
      <c r="N112" s="15">
        <f t="shared" si="11"/>
        <v>20.699275598573674</v>
      </c>
      <c r="O112" s="15">
        <f t="shared" si="13"/>
        <v>189.61404481725063</v>
      </c>
      <c r="P112" s="15">
        <f t="shared" si="12"/>
        <v>6.8607557375267998</v>
      </c>
      <c r="S112" s="14"/>
    </row>
    <row r="113" spans="1:19" ht="14.45" customHeight="1">
      <c r="A113" s="17">
        <v>43069</v>
      </c>
      <c r="B113" s="44">
        <v>1.16811869</v>
      </c>
      <c r="C113" s="13">
        <f>MAX(B$3:B113)</f>
        <v>1.1878873270000001</v>
      </c>
      <c r="D113" s="14">
        <f t="shared" si="8"/>
        <v>-1.6641845190760285E-2</v>
      </c>
      <c r="E113" s="14">
        <f>ABS(MIN(D$3:D113))</f>
        <v>2.8203476050915333E-2</v>
      </c>
      <c r="F113" s="25">
        <f t="shared" si="9"/>
        <v>8</v>
      </c>
      <c r="G113" s="25">
        <f>MAX(F$4:F113)</f>
        <v>24</v>
      </c>
      <c r="H113" s="14">
        <f>IF(J113&lt;AVERAGE(J$3:J113),J113,"")</f>
        <v>-8.1855695488375346E-4</v>
      </c>
      <c r="I113" s="14">
        <f>STDEV(H$4:H113)</f>
        <v>3.0532184136464642E-3</v>
      </c>
      <c r="J113" s="14">
        <f t="shared" si="10"/>
        <v>-8.1855695488375346E-4</v>
      </c>
      <c r="K113" s="14">
        <f>STDEV($J$4:J113)*SQRT(252)</f>
        <v>8.4769670621194296E-2</v>
      </c>
      <c r="L113" s="14">
        <f t="shared" si="14"/>
        <v>0.57420743915801764</v>
      </c>
      <c r="M113" s="14">
        <f>COUNTIF(J$3:J113,"&gt;0")/COUNT(J$3:J113)</f>
        <v>0.68181818181818177</v>
      </c>
      <c r="N113" s="15">
        <f t="shared" si="11"/>
        <v>20.359456335148518</v>
      </c>
      <c r="O113" s="15">
        <f t="shared" si="13"/>
        <v>188.06628330013268</v>
      </c>
      <c r="P113" s="15">
        <f t="shared" si="12"/>
        <v>6.7737368206129736</v>
      </c>
      <c r="R113" s="14">
        <f>B113/B91-1</f>
        <v>-7.2120576727829899E-3</v>
      </c>
      <c r="S113" s="14"/>
    </row>
    <row r="114" spans="1:19" ht="14.45" customHeight="1">
      <c r="A114" s="17">
        <v>43070</v>
      </c>
      <c r="B114" s="44">
        <v>1.160014031</v>
      </c>
      <c r="C114" s="13">
        <f>MAX(B$3:B114)</f>
        <v>1.1878873270000001</v>
      </c>
      <c r="D114" s="14">
        <f t="shared" si="8"/>
        <v>-2.3464595813471489E-2</v>
      </c>
      <c r="E114" s="14">
        <f>ABS(MIN(D$3:D114))</f>
        <v>2.8203476050915333E-2</v>
      </c>
      <c r="F114" s="25">
        <f t="shared" si="9"/>
        <v>9</v>
      </c>
      <c r="G114" s="25">
        <f>MAX(F$4:F114)</f>
        <v>24</v>
      </c>
      <c r="H114" s="14">
        <f>IF(J114&lt;AVERAGE(J$3:J114),J114,"")</f>
        <v>-6.9382153281016823E-3</v>
      </c>
      <c r="I114" s="14">
        <f>STDEV(H$4:H114)</f>
        <v>3.0937665301729628E-3</v>
      </c>
      <c r="J114" s="14">
        <f t="shared" si="10"/>
        <v>-6.9382153281016823E-3</v>
      </c>
      <c r="K114" s="14">
        <f>STDEV($J$4:J114)*SQRT(252)</f>
        <v>8.5319778321886502E-2</v>
      </c>
      <c r="L114" s="14">
        <f t="shared" si="14"/>
        <v>0.53722966733025257</v>
      </c>
      <c r="M114" s="14">
        <f>COUNTIF(J$3:J114,"&gt;0")/COUNT(J$3:J114)</f>
        <v>0.67567567567567566</v>
      </c>
      <c r="N114" s="15">
        <f t="shared" si="11"/>
        <v>19.048349443182094</v>
      </c>
      <c r="O114" s="15">
        <f t="shared" si="13"/>
        <v>173.64906565855753</v>
      </c>
      <c r="P114" s="15">
        <f t="shared" si="12"/>
        <v>6.296660374613757</v>
      </c>
      <c r="S114" s="14"/>
    </row>
    <row r="115" spans="1:19" ht="14.45" customHeight="1">
      <c r="A115" s="17">
        <v>43073</v>
      </c>
      <c r="B115" s="44">
        <v>1.1612258799999999</v>
      </c>
      <c r="C115" s="13">
        <f>MAX(B$3:B115)</f>
        <v>1.1878873270000001</v>
      </c>
      <c r="D115" s="14">
        <f t="shared" si="8"/>
        <v>-2.2444424141920494E-2</v>
      </c>
      <c r="E115" s="14">
        <f>ABS(MIN(D$3:D115))</f>
        <v>2.8203476050915333E-2</v>
      </c>
      <c r="F115" s="25">
        <f t="shared" si="9"/>
        <v>10</v>
      </c>
      <c r="G115" s="25">
        <f>MAX(F$4:F115)</f>
        <v>24</v>
      </c>
      <c r="H115" s="14">
        <f>IF(J115&lt;AVERAGE(J$3:J115),J115,"")</f>
        <v>1.0446847776102164E-3</v>
      </c>
      <c r="I115" s="14">
        <f>STDEV(H$4:H115)</f>
        <v>3.1006609967323896E-3</v>
      </c>
      <c r="J115" s="14">
        <f t="shared" si="10"/>
        <v>1.0446847776102164E-3</v>
      </c>
      <c r="K115" s="14">
        <f>STDEV($J$4:J115)*SQRT(252)</f>
        <v>8.493583931341335E-2</v>
      </c>
      <c r="L115" s="14">
        <f t="shared" si="14"/>
        <v>0.52643759102632171</v>
      </c>
      <c r="M115" s="14">
        <f>COUNTIF(J$3:J115,"&gt;0")/COUNT(J$3:J115)</f>
        <v>0.6785714285714286</v>
      </c>
      <c r="N115" s="15">
        <f t="shared" si="11"/>
        <v>18.665698869031299</v>
      </c>
      <c r="O115" s="15">
        <f t="shared" si="13"/>
        <v>169.78237594535628</v>
      </c>
      <c r="P115" s="15">
        <f t="shared" si="12"/>
        <v>6.1980619168754707</v>
      </c>
      <c r="Q115" s="14">
        <f>B115/B110-1</f>
        <v>-3.1233076647226854E-3</v>
      </c>
      <c r="S115" s="14"/>
    </row>
    <row r="116" spans="1:19" ht="14.45" customHeight="1">
      <c r="A116" s="17">
        <v>43074</v>
      </c>
      <c r="B116" s="44">
        <v>1.1653747169999999</v>
      </c>
      <c r="C116" s="13">
        <f>MAX(B$3:B116)</f>
        <v>1.1878873270000001</v>
      </c>
      <c r="D116" s="14">
        <f t="shared" si="8"/>
        <v>-1.8951805855910275E-2</v>
      </c>
      <c r="E116" s="14">
        <f>ABS(MIN(D$3:D116))</f>
        <v>2.8203476050915333E-2</v>
      </c>
      <c r="F116" s="25">
        <f t="shared" si="9"/>
        <v>11</v>
      </c>
      <c r="G116" s="25">
        <f>MAX(F$4:F116)</f>
        <v>24</v>
      </c>
      <c r="H116" s="14" t="str">
        <f>IF(J116&lt;AVERAGE(J$3:J116),J116,"")</f>
        <v/>
      </c>
      <c r="I116" s="14">
        <f>STDEV(H$4:H116)</f>
        <v>3.1006609967323896E-3</v>
      </c>
      <c r="J116" s="14">
        <f t="shared" si="10"/>
        <v>3.5728079019390346E-3</v>
      </c>
      <c r="K116" s="14">
        <f>STDEV($J$4:J116)*SQRT(252)</f>
        <v>8.46209648061646E-2</v>
      </c>
      <c r="L116" s="14">
        <f t="shared" si="14"/>
        <v>0.53679143258340778</v>
      </c>
      <c r="M116" s="14">
        <f>COUNTIF(J$3:J116,"&gt;0")/COUNT(J$3:J116)</f>
        <v>0.68141592920353977</v>
      </c>
      <c r="N116" s="15">
        <f t="shared" si="11"/>
        <v>19.032811119251608</v>
      </c>
      <c r="O116" s="15">
        <f t="shared" si="13"/>
        <v>173.1216128267817</v>
      </c>
      <c r="P116" s="15">
        <f t="shared" si="12"/>
        <v>6.3434804107114457</v>
      </c>
      <c r="S116" s="14"/>
    </row>
    <row r="117" spans="1:19" ht="14.45" customHeight="1">
      <c r="A117" s="17">
        <v>43075</v>
      </c>
      <c r="B117" s="44">
        <v>1.1593104009999999</v>
      </c>
      <c r="C117" s="13">
        <f>MAX(B$3:B117)</f>
        <v>1.1878873270000001</v>
      </c>
      <c r="D117" s="14">
        <f t="shared" si="8"/>
        <v>-2.4056933137060255E-2</v>
      </c>
      <c r="E117" s="14">
        <f>ABS(MIN(D$3:D117))</f>
        <v>2.8203476050915333E-2</v>
      </c>
      <c r="F117" s="25">
        <f t="shared" si="9"/>
        <v>12</v>
      </c>
      <c r="G117" s="25">
        <f>MAX(F$4:F117)</f>
        <v>24</v>
      </c>
      <c r="H117" s="14">
        <f>IF(J117&lt;AVERAGE(J$3:J117),J117,"")</f>
        <v>-5.203747697230976E-3</v>
      </c>
      <c r="I117" s="14">
        <f>STDEV(H$4:H117)</f>
        <v>3.0956638625399052E-3</v>
      </c>
      <c r="J117" s="14">
        <f t="shared" si="10"/>
        <v>-5.203747697230976E-3</v>
      </c>
      <c r="K117" s="14">
        <f>STDEV($J$4:J117)*SQRT(252)</f>
        <v>8.4810634964295903E-2</v>
      </c>
      <c r="L117" s="14">
        <f t="shared" si="14"/>
        <v>0.50965293809217771</v>
      </c>
      <c r="M117" s="14">
        <f>COUNTIF(J$3:J117,"&gt;0")/COUNT(J$3:J117)</f>
        <v>0.67543859649122806</v>
      </c>
      <c r="N117" s="15">
        <f t="shared" si="11"/>
        <v>18.070571768249721</v>
      </c>
      <c r="O117" s="15">
        <f t="shared" si="13"/>
        <v>164.63445668614091</v>
      </c>
      <c r="P117" s="15">
        <f t="shared" si="12"/>
        <v>6.0093045914198671</v>
      </c>
      <c r="S117" s="14"/>
    </row>
    <row r="118" spans="1:19" ht="14.45" customHeight="1">
      <c r="A118" s="17">
        <v>43076</v>
      </c>
      <c r="B118" s="44">
        <v>1.1532454299999999</v>
      </c>
      <c r="C118" s="13">
        <f>MAX(B$3:B118)</f>
        <v>1.1878873270000001</v>
      </c>
      <c r="D118" s="14">
        <f t="shared" si="8"/>
        <v>-2.9162611817307615E-2</v>
      </c>
      <c r="E118" s="14">
        <f>ABS(MIN(D$3:D118))</f>
        <v>2.9162611817307615E-2</v>
      </c>
      <c r="F118" s="25">
        <f t="shared" si="9"/>
        <v>13</v>
      </c>
      <c r="G118" s="25">
        <f>MAX(F$4:F118)</f>
        <v>24</v>
      </c>
      <c r="H118" s="14">
        <f>IF(J118&lt;AVERAGE(J$3:J118),J118,"")</f>
        <v>-5.231533327716642E-3</v>
      </c>
      <c r="I118" s="14">
        <f>STDEV(H$4:H118)</f>
        <v>3.090330642070328E-3</v>
      </c>
      <c r="J118" s="14">
        <f t="shared" si="10"/>
        <v>-5.231533327716642E-3</v>
      </c>
      <c r="K118" s="14">
        <f>STDEV($J$4:J118)*SQRT(252)</f>
        <v>8.4991557411748797E-2</v>
      </c>
      <c r="L118" s="14">
        <f t="shared" si="14"/>
        <v>0.48327951713938377</v>
      </c>
      <c r="M118" s="14">
        <f>COUNTIF(J$3:J118,"&gt;0")/COUNT(J$3:J118)</f>
        <v>0.66956521739130437</v>
      </c>
      <c r="N118" s="15">
        <f t="shared" si="11"/>
        <v>16.571887325008522</v>
      </c>
      <c r="O118" s="15">
        <f t="shared" si="13"/>
        <v>156.38440449065243</v>
      </c>
      <c r="P118" s="15">
        <f t="shared" si="12"/>
        <v>5.6862061580786811</v>
      </c>
      <c r="S118" s="14"/>
    </row>
    <row r="119" spans="1:19" ht="14.45" customHeight="1">
      <c r="A119" s="17">
        <v>43077</v>
      </c>
      <c r="B119" s="44">
        <v>1.151265695</v>
      </c>
      <c r="C119" s="13">
        <f>MAX(B$3:B119)</f>
        <v>1.1878873270000001</v>
      </c>
      <c r="D119" s="14">
        <f t="shared" si="8"/>
        <v>-3.0829213484824147E-2</v>
      </c>
      <c r="E119" s="14">
        <f>ABS(MIN(D$3:D119))</f>
        <v>3.0829213484824147E-2</v>
      </c>
      <c r="F119" s="25">
        <f t="shared" si="9"/>
        <v>14</v>
      </c>
      <c r="G119" s="25">
        <f>MAX(F$4:F119)</f>
        <v>24</v>
      </c>
      <c r="H119" s="14">
        <f>IF(J119&lt;AVERAGE(J$3:J119),J119,"")</f>
        <v>-1.7166640755731377E-3</v>
      </c>
      <c r="I119" s="14">
        <f>STDEV(H$4:H119)</f>
        <v>3.0615389498885735E-3</v>
      </c>
      <c r="J119" s="14">
        <f t="shared" si="10"/>
        <v>-1.7166640755731377E-3</v>
      </c>
      <c r="K119" s="14">
        <f>STDEV($J$4:J119)*SQRT(252)</f>
        <v>8.4734478463764112E-2</v>
      </c>
      <c r="L119" s="14">
        <f t="shared" si="14"/>
        <v>0.4719322668415602</v>
      </c>
      <c r="M119" s="14">
        <f>COUNTIF(J$3:J119,"&gt;0")/COUNT(J$3:J119)</f>
        <v>0.66379310344827591</v>
      </c>
      <c r="N119" s="15">
        <f t="shared" si="11"/>
        <v>15.307956755817708</v>
      </c>
      <c r="O119" s="15">
        <f t="shared" si="13"/>
        <v>154.14870578691688</v>
      </c>
      <c r="P119" s="15">
        <f t="shared" si="12"/>
        <v>5.5695423562839004</v>
      </c>
      <c r="Q119" s="14">
        <f>B119/B115-1</f>
        <v>-8.577301945767779E-3</v>
      </c>
      <c r="S119" s="14"/>
    </row>
    <row r="120" spans="1:19" ht="14.45" customHeight="1">
      <c r="A120" s="17">
        <v>43080</v>
      </c>
      <c r="B120" s="44">
        <v>1.16984252</v>
      </c>
      <c r="C120" s="13">
        <f>MAX(B$3:B120)</f>
        <v>1.1878873270000001</v>
      </c>
      <c r="D120" s="14">
        <f t="shared" si="8"/>
        <v>-1.519067220421666E-2</v>
      </c>
      <c r="E120" s="14">
        <f>ABS(MIN(D$3:D120))</f>
        <v>3.0829213484824147E-2</v>
      </c>
      <c r="F120" s="25">
        <f t="shared" si="9"/>
        <v>15</v>
      </c>
      <c r="G120" s="25">
        <f>MAX(F$4:F120)</f>
        <v>24</v>
      </c>
      <c r="H120" s="14" t="str">
        <f>IF(J120&lt;AVERAGE(J$3:J120),J120,"")</f>
        <v/>
      </c>
      <c r="I120" s="14">
        <f>STDEV(H$4:H120)</f>
        <v>3.0615389498885735E-3</v>
      </c>
      <c r="J120" s="14">
        <f t="shared" si="10"/>
        <v>1.6136001516140031E-2</v>
      </c>
      <c r="K120" s="14">
        <f>STDEV($J$4:J120)*SQRT(252)</f>
        <v>8.7158783318274563E-2</v>
      </c>
      <c r="L120" s="14">
        <f t="shared" si="14"/>
        <v>0.52349813134473333</v>
      </c>
      <c r="M120" s="14">
        <f>COUNTIF(J$3:J120,"&gt;0")/COUNT(J$3:J120)</f>
        <v>0.66666666666666663</v>
      </c>
      <c r="N120" s="15">
        <f t="shared" si="11"/>
        <v>16.980586663439475</v>
      </c>
      <c r="O120" s="15">
        <f t="shared" si="13"/>
        <v>170.99182467163658</v>
      </c>
      <c r="P120" s="15">
        <f t="shared" si="12"/>
        <v>6.0062579055640812</v>
      </c>
      <c r="S120" s="14"/>
    </row>
    <row r="121" spans="1:19" ht="14.45" customHeight="1">
      <c r="A121" s="17">
        <v>43081</v>
      </c>
      <c r="B121" s="44">
        <v>1.1709282969999999</v>
      </c>
      <c r="C121" s="13">
        <f>MAX(B$3:B121)</f>
        <v>1.1878873270000001</v>
      </c>
      <c r="D121" s="14">
        <f t="shared" si="8"/>
        <v>-1.4276631810552387E-2</v>
      </c>
      <c r="E121" s="14">
        <f>ABS(MIN(D$3:D121))</f>
        <v>3.0829213484824147E-2</v>
      </c>
      <c r="F121" s="25">
        <f t="shared" si="9"/>
        <v>16</v>
      </c>
      <c r="G121" s="25">
        <f>MAX(F$4:F121)</f>
        <v>24</v>
      </c>
      <c r="H121" s="14">
        <f>IF(J121&lt;AVERAGE(J$3:J121),J121,"")</f>
        <v>9.2813945589864666E-4</v>
      </c>
      <c r="I121" s="14">
        <f>STDEV(H$4:H121)</f>
        <v>3.0668186379249054E-3</v>
      </c>
      <c r="J121" s="14">
        <f t="shared" si="10"/>
        <v>9.2813945589864666E-4</v>
      </c>
      <c r="K121" s="14">
        <f>STDEV($J$4:J121)*SQRT(252)</f>
        <v>8.6787768455412417E-2</v>
      </c>
      <c r="L121" s="14">
        <f t="shared" si="14"/>
        <v>0.52258213604170933</v>
      </c>
      <c r="M121" s="14">
        <f>COUNTIF(J$3:J121,"&gt;0")/COUNT(J$3:J121)</f>
        <v>0.66949152542372881</v>
      </c>
      <c r="N121" s="15">
        <f t="shared" si="11"/>
        <v>16.950874737656001</v>
      </c>
      <c r="O121" s="15">
        <f t="shared" si="13"/>
        <v>170.39877401922368</v>
      </c>
      <c r="P121" s="15">
        <f t="shared" si="12"/>
        <v>6.0213800324891187</v>
      </c>
      <c r="S121" s="14"/>
    </row>
    <row r="122" spans="1:19" ht="14.45" customHeight="1">
      <c r="A122" s="17">
        <v>43082</v>
      </c>
      <c r="B122" s="44">
        <v>1.1812100000000001</v>
      </c>
      <c r="C122" s="13">
        <f>MAX(B$3:B122)</f>
        <v>1.1878873270000001</v>
      </c>
      <c r="D122" s="14">
        <f t="shared" si="8"/>
        <v>-5.6211787500617394E-3</v>
      </c>
      <c r="E122" s="14">
        <f>ABS(MIN(D$3:D122))</f>
        <v>3.0829213484824147E-2</v>
      </c>
      <c r="F122" s="25">
        <f t="shared" si="9"/>
        <v>17</v>
      </c>
      <c r="G122" s="25">
        <f>MAX(F$4:F122)</f>
        <v>24</v>
      </c>
      <c r="H122" s="14" t="str">
        <f>IF(J122&lt;AVERAGE(J$3:J122),J122,"")</f>
        <v/>
      </c>
      <c r="I122" s="14">
        <f>STDEV(H$4:H122)</f>
        <v>3.0668186379249054E-3</v>
      </c>
      <c r="J122" s="14">
        <f t="shared" si="10"/>
        <v>8.7808135018536682E-3</v>
      </c>
      <c r="K122" s="14">
        <f>STDEV($J$4:J122)*SQRT(252)</f>
        <v>8.7092619426878154E-2</v>
      </c>
      <c r="L122" s="14">
        <f t="shared" si="14"/>
        <v>0.55345965296970157</v>
      </c>
      <c r="M122" s="14">
        <f>COUNTIF(J$3:J122,"&gt;0")/COUNT(J$3:J122)</f>
        <v>0.67226890756302526</v>
      </c>
      <c r="N122" s="15">
        <f t="shared" si="11"/>
        <v>17.952441545164465</v>
      </c>
      <c r="O122" s="15">
        <f t="shared" si="13"/>
        <v>180.46703059825791</v>
      </c>
      <c r="P122" s="15">
        <f t="shared" si="12"/>
        <v>6.35483990046228</v>
      </c>
      <c r="S122" s="14"/>
    </row>
    <row r="123" spans="1:19" ht="14.45" customHeight="1">
      <c r="A123" s="17">
        <v>43083</v>
      </c>
      <c r="B123" s="44">
        <v>1.188427353</v>
      </c>
      <c r="C123" s="13">
        <f>MAX(B$3:B123)</f>
        <v>1.188427353</v>
      </c>
      <c r="D123" s="14">
        <f t="shared" si="8"/>
        <v>0</v>
      </c>
      <c r="E123" s="14">
        <f>ABS(MIN(D$3:D123))</f>
        <v>3.0829213484824147E-2</v>
      </c>
      <c r="F123" s="25">
        <f t="shared" si="9"/>
        <v>0</v>
      </c>
      <c r="G123" s="25">
        <f>MAX(F$4:F123)</f>
        <v>24</v>
      </c>
      <c r="H123" s="14" t="str">
        <f>IF(J123&lt;AVERAGE(J$3:J123),J123,"")</f>
        <v/>
      </c>
      <c r="I123" s="14">
        <f>STDEV(H$4:H123)</f>
        <v>3.0668186379249054E-3</v>
      </c>
      <c r="J123" s="14">
        <f t="shared" si="10"/>
        <v>6.1101353696633165E-3</v>
      </c>
      <c r="K123" s="14">
        <f>STDEV($J$4:J123)*SQRT(252)</f>
        <v>8.6992360015793385E-2</v>
      </c>
      <c r="L123" s="14">
        <f t="shared" si="14"/>
        <v>0.5735139549727295</v>
      </c>
      <c r="M123" s="14">
        <f>COUNTIF(J$3:J123,"&gt;0")/COUNT(J$3:J123)</f>
        <v>0.67500000000000004</v>
      </c>
      <c r="N123" s="15">
        <f t="shared" si="11"/>
        <v>18.602938257086738</v>
      </c>
      <c r="O123" s="15">
        <f t="shared" si="13"/>
        <v>187.00615285186376</v>
      </c>
      <c r="P123" s="15">
        <f t="shared" si="12"/>
        <v>6.5926933683441691</v>
      </c>
      <c r="S123" s="14"/>
    </row>
    <row r="124" spans="1:19" ht="14.45" customHeight="1">
      <c r="A124" s="17">
        <v>43084</v>
      </c>
      <c r="B124" s="44">
        <v>1.1878793679999999</v>
      </c>
      <c r="C124" s="13">
        <f>MAX(B$3:B124)</f>
        <v>1.188427353</v>
      </c>
      <c r="D124" s="14">
        <f t="shared" si="8"/>
        <v>-4.6110096558849012E-4</v>
      </c>
      <c r="E124" s="14">
        <f>ABS(MIN(D$3:D124))</f>
        <v>3.0829213484824147E-2</v>
      </c>
      <c r="F124" s="25">
        <f t="shared" si="9"/>
        <v>1</v>
      </c>
      <c r="G124" s="25">
        <f>MAX(F$4:F124)</f>
        <v>24</v>
      </c>
      <c r="H124" s="14">
        <f>IF(J124&lt;AVERAGE(J$3:J124),J124,"")</f>
        <v>-4.6110096558849012E-4</v>
      </c>
      <c r="I124" s="14">
        <f>STDEV(H$4:H124)</f>
        <v>3.0487811120535049E-3</v>
      </c>
      <c r="J124" s="14">
        <f t="shared" si="10"/>
        <v>-4.6110096558849012E-4</v>
      </c>
      <c r="K124" s="14">
        <f>STDEV($J$4:J124)*SQRT(252)</f>
        <v>8.6673228735901955E-2</v>
      </c>
      <c r="L124" s="14">
        <f t="shared" si="14"/>
        <v>0.56654245834296102</v>
      </c>
      <c r="M124" s="14">
        <f>COUNTIF(J$3:J124,"&gt;0")/COUNT(J$3:J124)</f>
        <v>0.66942148760330578</v>
      </c>
      <c r="N124" s="15">
        <f t="shared" si="11"/>
        <v>18.376805448567303</v>
      </c>
      <c r="O124" s="15">
        <f t="shared" si="13"/>
        <v>185.82588828798097</v>
      </c>
      <c r="P124" s="15">
        <f t="shared" si="12"/>
        <v>6.5365334441300984</v>
      </c>
      <c r="Q124" s="14">
        <f>B124/B119-1</f>
        <v>3.1802974030247677E-2</v>
      </c>
      <c r="S124" s="14"/>
    </row>
    <row r="125" spans="1:19" ht="14.45" customHeight="1">
      <c r="A125" s="17">
        <v>43087</v>
      </c>
      <c r="B125" s="44">
        <v>1.19421347</v>
      </c>
      <c r="C125" s="13">
        <f>MAX(B$3:B125)</f>
        <v>1.19421347</v>
      </c>
      <c r="D125" s="14">
        <f t="shared" si="8"/>
        <v>0</v>
      </c>
      <c r="E125" s="14">
        <f>ABS(MIN(D$3:D125))</f>
        <v>3.0829213484824147E-2</v>
      </c>
      <c r="F125" s="25">
        <f t="shared" si="9"/>
        <v>0</v>
      </c>
      <c r="G125" s="25">
        <f>MAX(F$4:F125)</f>
        <v>24</v>
      </c>
      <c r="H125" s="14" t="str">
        <f>IF(J125&lt;AVERAGE(J$3:J125),J125,"")</f>
        <v/>
      </c>
      <c r="I125" s="14">
        <f>STDEV(H$4:H125)</f>
        <v>3.0487811120535049E-3</v>
      </c>
      <c r="J125" s="14">
        <f t="shared" si="10"/>
        <v>5.3322771407879888E-3</v>
      </c>
      <c r="K125" s="14">
        <f>STDEV($J$4:J125)*SQRT(252)</f>
        <v>8.6495545583465852E-2</v>
      </c>
      <c r="L125" s="14">
        <f t="shared" si="14"/>
        <v>0.57306864293392912</v>
      </c>
      <c r="M125" s="14">
        <f>COUNTIF(J$3:J125,"&gt;0")/COUNT(J$3:J125)</f>
        <v>0.67213114754098358</v>
      </c>
      <c r="N125" s="15">
        <f t="shared" si="11"/>
        <v>18.588493774452772</v>
      </c>
      <c r="O125" s="15">
        <f t="shared" si="13"/>
        <v>187.96647639552549</v>
      </c>
      <c r="P125" s="15">
        <f t="shared" si="12"/>
        <v>6.6254121997638995</v>
      </c>
      <c r="S125" s="14"/>
    </row>
    <row r="126" spans="1:19" ht="14.45" customHeight="1">
      <c r="A126" s="17">
        <v>43088</v>
      </c>
      <c r="B126" s="44">
        <v>1.2034887999999999</v>
      </c>
      <c r="C126" s="13">
        <f>MAX(B$3:B126)</f>
        <v>1.2034887999999999</v>
      </c>
      <c r="D126" s="14">
        <f t="shared" si="8"/>
        <v>0</v>
      </c>
      <c r="E126" s="14">
        <f>ABS(MIN(D$3:D126))</f>
        <v>3.0829213484824147E-2</v>
      </c>
      <c r="F126" s="25">
        <f t="shared" si="9"/>
        <v>0</v>
      </c>
      <c r="G126" s="25">
        <f>MAX(F$4:F126)</f>
        <v>24</v>
      </c>
      <c r="H126" s="14" t="str">
        <f>IF(J126&lt;AVERAGE(J$3:J126),J126,"")</f>
        <v/>
      </c>
      <c r="I126" s="14">
        <f>STDEV(H$4:H126)</f>
        <v>3.0487811120535049E-3</v>
      </c>
      <c r="J126" s="14">
        <f t="shared" si="10"/>
        <v>7.7668944732300904E-3</v>
      </c>
      <c r="K126" s="14">
        <f>STDEV($J$4:J126)*SQRT(252)</f>
        <v>8.6610497946519677E-2</v>
      </c>
      <c r="L126" s="14">
        <f t="shared" si="14"/>
        <v>0.59918334927536909</v>
      </c>
      <c r="M126" s="14">
        <f>COUNTIF(J$3:J126,"&gt;0")/COUNT(J$3:J126)</f>
        <v>0.67479674796747968</v>
      </c>
      <c r="N126" s="15">
        <f t="shared" si="11"/>
        <v>19.43557040695574</v>
      </c>
      <c r="O126" s="15">
        <f t="shared" si="13"/>
        <v>196.53209832167633</v>
      </c>
      <c r="P126" s="15">
        <f t="shared" si="12"/>
        <v>6.9181376793994804</v>
      </c>
      <c r="S126" s="14"/>
    </row>
    <row r="127" spans="1:19" ht="14.45" customHeight="1">
      <c r="A127" s="17">
        <v>43089</v>
      </c>
      <c r="B127" s="44">
        <v>1.2066248770000001</v>
      </c>
      <c r="C127" s="13">
        <f>MAX(B$3:B127)</f>
        <v>1.2066248770000001</v>
      </c>
      <c r="D127" s="14">
        <f t="shared" si="8"/>
        <v>0</v>
      </c>
      <c r="E127" s="14">
        <f>ABS(MIN(D$3:D127))</f>
        <v>3.0829213484824147E-2</v>
      </c>
      <c r="F127" s="25">
        <f t="shared" si="9"/>
        <v>0</v>
      </c>
      <c r="G127" s="25">
        <f>MAX(F$4:F127)</f>
        <v>24</v>
      </c>
      <c r="H127" s="14" t="str">
        <f>IF(J127&lt;AVERAGE(J$3:J127),J127,"")</f>
        <v/>
      </c>
      <c r="I127" s="14">
        <f>STDEV(H$4:H127)</f>
        <v>3.0487811120535049E-3</v>
      </c>
      <c r="J127" s="14">
        <f t="shared" si="10"/>
        <v>2.605821508268491E-3</v>
      </c>
      <c r="K127" s="14">
        <f>STDEV($J$4:J127)*SQRT(252)</f>
        <v>8.6271548321746425E-2</v>
      </c>
      <c r="L127" s="14">
        <f t="shared" si="14"/>
        <v>0.60449033677524788</v>
      </c>
      <c r="M127" s="14">
        <f>COUNTIF(J$3:J127,"&gt;0")/COUNT(J$3:J127)</f>
        <v>0.67741935483870963</v>
      </c>
      <c r="N127" s="15">
        <f t="shared" si="11"/>
        <v>19.607711921447869</v>
      </c>
      <c r="O127" s="15">
        <f t="shared" si="13"/>
        <v>198.27278986522379</v>
      </c>
      <c r="P127" s="15">
        <f t="shared" si="12"/>
        <v>7.0068330583429939</v>
      </c>
      <c r="S127" s="14"/>
    </row>
    <row r="128" spans="1:19" ht="14.45" customHeight="1">
      <c r="A128" s="17">
        <v>43090</v>
      </c>
      <c r="B128" s="44">
        <v>1.2199955659999999</v>
      </c>
      <c r="C128" s="13">
        <f>MAX(B$3:B128)</f>
        <v>1.2199955659999999</v>
      </c>
      <c r="D128" s="14">
        <f t="shared" si="8"/>
        <v>0</v>
      </c>
      <c r="E128" s="14">
        <f>ABS(MIN(D$3:D128))</f>
        <v>3.0829213484824147E-2</v>
      </c>
      <c r="F128" s="25">
        <f t="shared" si="9"/>
        <v>0</v>
      </c>
      <c r="G128" s="25">
        <f>MAX(F$4:F128)</f>
        <v>24</v>
      </c>
      <c r="H128" s="14" t="str">
        <f>IF(J128&lt;AVERAGE(J$3:J128),J128,"")</f>
        <v/>
      </c>
      <c r="I128" s="14">
        <f>STDEV(H$4:H128)</f>
        <v>3.0487811120535049E-3</v>
      </c>
      <c r="J128" s="14">
        <f t="shared" si="10"/>
        <v>1.1081065254715305E-2</v>
      </c>
      <c r="K128" s="14">
        <f>STDEV($J$4:J128)*SQRT(252)</f>
        <v>8.6986467205501586E-2</v>
      </c>
      <c r="L128" s="14">
        <f t="shared" si="14"/>
        <v>0.64397659642398941</v>
      </c>
      <c r="M128" s="14">
        <f>COUNTIF(J$3:J128,"&gt;0")/COUNT(J$3:J128)</f>
        <v>0.68</v>
      </c>
      <c r="N128" s="15">
        <f t="shared" si="11"/>
        <v>20.888518506675187</v>
      </c>
      <c r="O128" s="15">
        <f t="shared" si="13"/>
        <v>211.22428037814737</v>
      </c>
      <c r="P128" s="15">
        <f t="shared" si="12"/>
        <v>7.4031814040984543</v>
      </c>
      <c r="S128" s="14"/>
    </row>
    <row r="129" spans="1:19" ht="14.45" customHeight="1">
      <c r="A129" s="17">
        <v>43091</v>
      </c>
      <c r="B129" s="44">
        <v>1.2098275709999999</v>
      </c>
      <c r="C129" s="13">
        <f>MAX(B$3:B129)</f>
        <v>1.2199955659999999</v>
      </c>
      <c r="D129" s="14">
        <f t="shared" si="8"/>
        <v>-8.3344524221000693E-3</v>
      </c>
      <c r="E129" s="14">
        <f>ABS(MIN(D$3:D129))</f>
        <v>3.0829213484824147E-2</v>
      </c>
      <c r="F129" s="25">
        <f t="shared" si="9"/>
        <v>1</v>
      </c>
      <c r="G129" s="25">
        <f>MAX(F$4:F129)</f>
        <v>24</v>
      </c>
      <c r="H129" s="14">
        <f>IF(J129&lt;AVERAGE(J$3:J129),J129,"")</f>
        <v>-8.3344524221000693E-3</v>
      </c>
      <c r="I129" s="14">
        <f>STDEV(H$4:H129)</f>
        <v>3.127049497010878E-3</v>
      </c>
      <c r="J129" s="14">
        <f t="shared" si="10"/>
        <v>-8.3344524221000693E-3</v>
      </c>
      <c r="K129" s="14">
        <f>STDEV($J$4:J129)*SQRT(252)</f>
        <v>8.7771131833087573E-2</v>
      </c>
      <c r="L129" s="14">
        <f t="shared" si="14"/>
        <v>0.60472948341656729</v>
      </c>
      <c r="M129" s="14">
        <f>COUNTIF(J$3:J129,"&gt;0")/COUNT(J$3:J129)</f>
        <v>0.67460317460317465</v>
      </c>
      <c r="N129" s="15">
        <f t="shared" si="11"/>
        <v>19.615469065217923</v>
      </c>
      <c r="O129" s="15">
        <f t="shared" si="13"/>
        <v>193.38660420777589</v>
      </c>
      <c r="P129" s="15">
        <f t="shared" si="12"/>
        <v>6.889844881647055</v>
      </c>
      <c r="Q129" s="14">
        <f>B129/B124-1</f>
        <v>1.847679452245532E-2</v>
      </c>
      <c r="S129" s="14"/>
    </row>
    <row r="130" spans="1:19" ht="14.45" customHeight="1">
      <c r="A130" s="17">
        <v>43094</v>
      </c>
      <c r="B130" s="44">
        <v>1.2018381680000001</v>
      </c>
      <c r="C130" s="13">
        <f>MAX(B$3:B130)</f>
        <v>1.2199955659999999</v>
      </c>
      <c r="D130" s="14">
        <f t="shared" si="8"/>
        <v>-1.488316720652727E-2</v>
      </c>
      <c r="E130" s="14">
        <f>ABS(MIN(D$3:D130))</f>
        <v>3.0829213484824147E-2</v>
      </c>
      <c r="F130" s="25">
        <f t="shared" si="9"/>
        <v>2</v>
      </c>
      <c r="G130" s="25">
        <f>MAX(F$4:F130)</f>
        <v>24</v>
      </c>
      <c r="H130" s="14">
        <f>IF(J130&lt;AVERAGE(J$3:J130),J130,"")</f>
        <v>-6.6037534533918141E-3</v>
      </c>
      <c r="I130" s="14">
        <f>STDEV(H$4:H130)</f>
        <v>3.1480706740724222E-3</v>
      </c>
      <c r="J130" s="14">
        <f t="shared" si="10"/>
        <v>-6.6037534533918141E-3</v>
      </c>
      <c r="K130" s="14">
        <f>STDEV($J$4:J130)*SQRT(252)</f>
        <v>8.8169374848506746E-2</v>
      </c>
      <c r="L130" s="14">
        <f t="shared" si="14"/>
        <v>0.56419867771289267</v>
      </c>
      <c r="M130" s="14">
        <f>COUNTIF(J$3:J130,"&gt;0")/COUNT(J$3:J130)</f>
        <v>0.6692913385826772</v>
      </c>
      <c r="N130" s="15">
        <f t="shared" si="11"/>
        <v>18.300780783480661</v>
      </c>
      <c r="O130" s="15">
        <f t="shared" si="13"/>
        <v>179.22046107784209</v>
      </c>
      <c r="P130" s="15">
        <f t="shared" si="12"/>
        <v>6.3990323021151383</v>
      </c>
      <c r="S130" s="14"/>
    </row>
    <row r="131" spans="1:19" ht="14.45" customHeight="1">
      <c r="A131" s="17">
        <v>43095</v>
      </c>
      <c r="B131" s="44">
        <v>1.2090700130000001</v>
      </c>
      <c r="C131" s="13">
        <f>MAX(B$3:B131)</f>
        <v>1.2199955659999999</v>
      </c>
      <c r="D131" s="14">
        <f t="shared" ref="D131:D194" si="15">B131/C131-1</f>
        <v>-8.9554038592299934E-3</v>
      </c>
      <c r="E131" s="14">
        <f>ABS(MIN(D$3:D131))</f>
        <v>3.0829213484824147E-2</v>
      </c>
      <c r="F131" s="25">
        <f t="shared" ref="F131:F194" si="16">IF(B131&lt;C131,F130+1,0)</f>
        <v>3</v>
      </c>
      <c r="G131" s="25">
        <f>MAX(F$4:F131)</f>
        <v>24</v>
      </c>
      <c r="H131" s="14" t="str">
        <f>IF(J131&lt;AVERAGE(J$3:J131),J131,"")</f>
        <v/>
      </c>
      <c r="I131" s="14">
        <f>STDEV(H$4:H131)</f>
        <v>3.1480706740724222E-3</v>
      </c>
      <c r="J131" s="14">
        <f t="shared" si="10"/>
        <v>6.0173201289110967E-3</v>
      </c>
      <c r="K131" s="14">
        <f>STDEV($J$4:J131)*SQRT(252)</f>
        <v>8.8053655029357997E-2</v>
      </c>
      <c r="L131" s="14">
        <f t="shared" si="14"/>
        <v>0.58235226842794807</v>
      </c>
      <c r="M131" s="14">
        <f>COUNTIF(J$3:J131,"&gt;0")/COUNT(J$3:J131)</f>
        <v>0.671875</v>
      </c>
      <c r="N131" s="15">
        <f t="shared" si="11"/>
        <v>18.889624567120865</v>
      </c>
      <c r="O131" s="15">
        <f t="shared" si="13"/>
        <v>184.98703768762687</v>
      </c>
      <c r="P131" s="15">
        <f t="shared" si="12"/>
        <v>6.6136069903490755</v>
      </c>
      <c r="S131" s="14"/>
    </row>
    <row r="132" spans="1:19" ht="14.45" customHeight="1">
      <c r="A132" s="17">
        <v>43096</v>
      </c>
      <c r="B132" s="44">
        <v>1.211183785</v>
      </c>
      <c r="C132" s="13">
        <f>MAX(B$3:B132)</f>
        <v>1.2199955659999999</v>
      </c>
      <c r="D132" s="14">
        <f t="shared" si="15"/>
        <v>-7.2227975622002338E-3</v>
      </c>
      <c r="E132" s="14">
        <f>ABS(MIN(D$3:D132))</f>
        <v>3.0829213484824147E-2</v>
      </c>
      <c r="F132" s="25">
        <f t="shared" si="16"/>
        <v>4</v>
      </c>
      <c r="G132" s="25">
        <f>MAX(F$4:F132)</f>
        <v>24</v>
      </c>
      <c r="H132" s="14" t="str">
        <f>IF(J132&lt;AVERAGE(J$3:J132),J132,"")</f>
        <v/>
      </c>
      <c r="I132" s="14">
        <f>STDEV(H$4:H132)</f>
        <v>3.1480706740724222E-3</v>
      </c>
      <c r="J132" s="14">
        <f t="shared" si="10"/>
        <v>1.7482626955200864E-3</v>
      </c>
      <c r="K132" s="14">
        <f>STDEV($J$4:J132)*SQRT(252)</f>
        <v>8.7709710132011023E-2</v>
      </c>
      <c r="L132" s="14">
        <f t="shared" si="14"/>
        <v>0.58421310680044503</v>
      </c>
      <c r="M132" s="14">
        <f>COUNTIF(J$3:J132,"&gt;0")/COUNT(J$3:J132)</f>
        <v>0.67441860465116277</v>
      </c>
      <c r="N132" s="15">
        <f t="shared" si="11"/>
        <v>18.949984146952929</v>
      </c>
      <c r="O132" s="15">
        <f t="shared" si="13"/>
        <v>185.57814207032794</v>
      </c>
      <c r="P132" s="15">
        <f t="shared" si="12"/>
        <v>6.6607574682569535</v>
      </c>
      <c r="S132" s="14"/>
    </row>
    <row r="133" spans="1:19" ht="14.45" customHeight="1">
      <c r="A133" s="17">
        <v>43097</v>
      </c>
      <c r="B133" s="44">
        <v>1.2163692610000001</v>
      </c>
      <c r="C133" s="13">
        <f>MAX(B$3:B133)</f>
        <v>1.2199955659999999</v>
      </c>
      <c r="D133" s="14">
        <f t="shared" si="15"/>
        <v>-2.9723919504801577E-3</v>
      </c>
      <c r="E133" s="14">
        <f>ABS(MIN(D$3:D133))</f>
        <v>3.0829213484824147E-2</v>
      </c>
      <c r="F133" s="25">
        <f t="shared" si="16"/>
        <v>5</v>
      </c>
      <c r="G133" s="25">
        <f>MAX(F$4:F133)</f>
        <v>24</v>
      </c>
      <c r="H133" s="14" t="str">
        <f>IF(J133&lt;AVERAGE(J$3:J133),J133,"")</f>
        <v/>
      </c>
      <c r="I133" s="14">
        <f>STDEV(H$4:H133)</f>
        <v>3.1480706740724222E-3</v>
      </c>
      <c r="J133" s="14">
        <f t="shared" ref="J133:J196" si="17">B133/B132-1</f>
        <v>4.2813287828156188E-3</v>
      </c>
      <c r="K133" s="14">
        <f>STDEV($J$4:J133)*SQRT(252)</f>
        <v>8.7454775492007905E-2</v>
      </c>
      <c r="L133" s="14">
        <f t="shared" si="14"/>
        <v>0.5956362144926457</v>
      </c>
      <c r="M133" s="14">
        <f>COUNTIF(J$3:J133,"&gt;0")/COUNT(J$3:J133)</f>
        <v>0.67692307692307696</v>
      </c>
      <c r="N133" s="15">
        <f t="shared" ref="N133:N196" si="18">L133/E133</f>
        <v>19.320512824170844</v>
      </c>
      <c r="O133" s="15">
        <f t="shared" si="13"/>
        <v>189.20674792923754</v>
      </c>
      <c r="P133" s="15">
        <f t="shared" ref="P133:P196" si="19">L133/K133</f>
        <v>6.8107911905517176</v>
      </c>
      <c r="S133" s="14"/>
    </row>
    <row r="134" spans="1:19" ht="14.45" customHeight="1">
      <c r="A134" s="17">
        <v>43098</v>
      </c>
      <c r="B134" s="44">
        <v>1.217459812</v>
      </c>
      <c r="C134" s="13">
        <f>MAX(B$3:B134)</f>
        <v>1.2199955659999999</v>
      </c>
      <c r="D134" s="14">
        <f t="shared" si="15"/>
        <v>-2.0784944393805738E-3</v>
      </c>
      <c r="E134" s="14">
        <f>ABS(MIN(D$3:D134))</f>
        <v>3.0829213484824147E-2</v>
      </c>
      <c r="F134" s="25">
        <f t="shared" si="16"/>
        <v>6</v>
      </c>
      <c r="G134" s="25">
        <f>MAX(F$4:F134)</f>
        <v>24</v>
      </c>
      <c r="H134" s="14">
        <f>IF(J134&lt;AVERAGE(J$3:J134),J134,"")</f>
        <v>8.9656244609748192E-4</v>
      </c>
      <c r="I134" s="14">
        <f>STDEV(H$4:H134)</f>
        <v>3.1523641677597665E-3</v>
      </c>
      <c r="J134" s="14">
        <f t="shared" si="17"/>
        <v>8.9656244609748192E-4</v>
      </c>
      <c r="K134" s="14">
        <f>STDEV($J$4:J134)*SQRT(252)</f>
        <v>8.7122091533738177E-2</v>
      </c>
      <c r="L134" s="14">
        <f t="shared" si="14"/>
        <v>0.59418449555117858</v>
      </c>
      <c r="M134" s="14">
        <f>COUNTIF(J$3:J134,"&gt;0")/COUNT(J$3:J134)</f>
        <v>0.67938931297709926</v>
      </c>
      <c r="N134" s="15">
        <f t="shared" si="18"/>
        <v>19.273423755804515</v>
      </c>
      <c r="O134" s="15">
        <f t="shared" si="13"/>
        <v>188.48853239358982</v>
      </c>
      <c r="P134" s="15">
        <f t="shared" si="19"/>
        <v>6.8201358012746933</v>
      </c>
      <c r="Q134" s="14">
        <f>B134/B129-1</f>
        <v>6.3085361773425053E-3</v>
      </c>
      <c r="S134" s="14"/>
    </row>
    <row r="135" spans="1:19" ht="14.45" customHeight="1">
      <c r="A135" s="17">
        <v>43100</v>
      </c>
      <c r="B135" s="44">
        <v>1.2134974540000001</v>
      </c>
      <c r="C135" s="13">
        <f>MAX(B$3:B135)</f>
        <v>1.2199955659999999</v>
      </c>
      <c r="D135" s="14">
        <f t="shared" si="15"/>
        <v>-5.3263406696675286E-3</v>
      </c>
      <c r="E135" s="14">
        <f>ABS(MIN(D$3:D135))</f>
        <v>3.0829213484824147E-2</v>
      </c>
      <c r="F135" s="25">
        <f t="shared" si="16"/>
        <v>7</v>
      </c>
      <c r="G135" s="25">
        <f>MAX(F$4:F135)</f>
        <v>24</v>
      </c>
      <c r="H135" s="14">
        <f>IF(J135&lt;AVERAGE(J$3:J135),J135,"")</f>
        <v>-3.2546109209885543E-3</v>
      </c>
      <c r="I135" s="14">
        <f>STDEV(H$4:H135)</f>
        <v>3.1263584364595084E-3</v>
      </c>
      <c r="J135" s="14">
        <f t="shared" si="17"/>
        <v>-3.2546109209885543E-3</v>
      </c>
      <c r="K135" s="14">
        <f>STDEV($J$4:J135)*SQRT(252)</f>
        <v>8.7039091554083695E-2</v>
      </c>
      <c r="L135" s="14">
        <f t="shared" si="14"/>
        <v>0.57264032030386991</v>
      </c>
      <c r="M135" s="14">
        <f>COUNTIF(J$3:J135,"&gt;0")/COUNT(J$3:J135)</f>
        <v>0.6742424242424242</v>
      </c>
      <c r="N135" s="15">
        <f t="shared" si="18"/>
        <v>18.574600373303564</v>
      </c>
      <c r="O135" s="15">
        <f t="shared" si="13"/>
        <v>183.16528061074311</v>
      </c>
      <c r="P135" s="15">
        <f t="shared" si="19"/>
        <v>6.5791164645606051</v>
      </c>
      <c r="R135" s="14">
        <f>B135/B113-1</f>
        <v>3.8847733871975043E-2</v>
      </c>
      <c r="S135" s="14">
        <f>B135/B$3-1</f>
        <v>0.21349745400000009</v>
      </c>
    </row>
    <row r="136" spans="1:19" ht="14.45" customHeight="1">
      <c r="A136" s="17">
        <v>43102</v>
      </c>
      <c r="B136" s="44">
        <v>1.202365916</v>
      </c>
      <c r="C136" s="13">
        <f>MAX(B$3:B136)</f>
        <v>1.2199955659999999</v>
      </c>
      <c r="D136" s="14">
        <f t="shared" si="15"/>
        <v>-1.4450585306471475E-2</v>
      </c>
      <c r="E136" s="14">
        <f>ABS(MIN(D$3:D136))</f>
        <v>3.0829213484824147E-2</v>
      </c>
      <c r="F136" s="25">
        <f t="shared" si="16"/>
        <v>8</v>
      </c>
      <c r="G136" s="25">
        <f>MAX(F$4:F136)</f>
        <v>24</v>
      </c>
      <c r="H136" s="14">
        <f>IF(J136&lt;AVERAGE(J$3:J136),J136,"")</f>
        <v>-9.1731037121731696E-3</v>
      </c>
      <c r="I136" s="14">
        <f>STDEV(H$4:H136)</f>
        <v>3.2198912901394827E-3</v>
      </c>
      <c r="J136" s="14">
        <f t="shared" si="17"/>
        <v>-9.1731037121731696E-3</v>
      </c>
      <c r="K136" s="14">
        <f>STDEV($J$4:J136)*SQRT(252)</f>
        <v>8.7940422248291433E-2</v>
      </c>
      <c r="L136" s="14">
        <f t="shared" si="14"/>
        <v>0.53071665650100175</v>
      </c>
      <c r="M136" s="14">
        <f>COUNTIF(J$3:J136,"&gt;0")/COUNT(J$3:J136)</f>
        <v>0.66917293233082709</v>
      </c>
      <c r="N136" s="15">
        <f t="shared" si="18"/>
        <v>17.214732278598348</v>
      </c>
      <c r="O136" s="15">
        <f t="shared" ref="O136:O199" si="20">L136/I136</f>
        <v>164.82440203066969</v>
      </c>
      <c r="P136" s="15">
        <f t="shared" si="19"/>
        <v>6.0349568825422928</v>
      </c>
      <c r="S136" s="14"/>
    </row>
    <row r="137" spans="1:19" ht="14.45" customHeight="1">
      <c r="A137" s="17">
        <v>43103</v>
      </c>
      <c r="B137" s="44">
        <v>1.194238482</v>
      </c>
      <c r="C137" s="13">
        <f>MAX(B$3:B137)</f>
        <v>1.2199955659999999</v>
      </c>
      <c r="D137" s="14">
        <f t="shared" si="15"/>
        <v>-2.1112440666034238E-2</v>
      </c>
      <c r="E137" s="14">
        <f>ABS(MIN(D$3:D137))</f>
        <v>3.0829213484824147E-2</v>
      </c>
      <c r="F137" s="25">
        <f t="shared" si="16"/>
        <v>9</v>
      </c>
      <c r="G137" s="25">
        <f>MAX(F$4:F137)</f>
        <v>24</v>
      </c>
      <c r="H137" s="14">
        <f>IF(J137&lt;AVERAGE(J$3:J137),J137,"")</f>
        <v>-6.7595345907991433E-3</v>
      </c>
      <c r="I137" s="14">
        <f>STDEV(H$4:H137)</f>
        <v>3.2377377944955853E-3</v>
      </c>
      <c r="J137" s="14">
        <f t="shared" si="17"/>
        <v>-6.7595345907991433E-3</v>
      </c>
      <c r="K137" s="14">
        <f>STDEV($J$4:J137)*SQRT(252)</f>
        <v>8.8321184729153096E-2</v>
      </c>
      <c r="L137" s="14">
        <f t="shared" si="14"/>
        <v>0.50303829731528693</v>
      </c>
      <c r="M137" s="14">
        <f>COUNTIF(J$3:J137,"&gt;0")/COUNT(J$3:J137)</f>
        <v>0.66417910447761197</v>
      </c>
      <c r="N137" s="15">
        <f t="shared" si="18"/>
        <v>16.316935803857284</v>
      </c>
      <c r="O137" s="15">
        <f t="shared" si="20"/>
        <v>155.36721292579421</v>
      </c>
      <c r="P137" s="15">
        <f t="shared" si="19"/>
        <v>5.6955564948308925</v>
      </c>
      <c r="S137" s="14"/>
    </row>
    <row r="138" spans="1:19" ht="14.45" customHeight="1">
      <c r="A138" s="17">
        <v>43104</v>
      </c>
      <c r="B138" s="44">
        <v>1.2004492120000001</v>
      </c>
      <c r="C138" s="13">
        <f>MAX(B$3:B138)</f>
        <v>1.2199955659999999</v>
      </c>
      <c r="D138" s="14">
        <f t="shared" si="15"/>
        <v>-1.602165986888493E-2</v>
      </c>
      <c r="E138" s="14">
        <f>ABS(MIN(D$3:D138))</f>
        <v>3.0829213484824147E-2</v>
      </c>
      <c r="F138" s="25">
        <f t="shared" si="16"/>
        <v>10</v>
      </c>
      <c r="G138" s="25">
        <f>MAX(F$4:F138)</f>
        <v>24</v>
      </c>
      <c r="H138" s="14" t="str">
        <f>IF(J138&lt;AVERAGE(J$3:J138),J138,"")</f>
        <v/>
      </c>
      <c r="I138" s="14">
        <f>STDEV(H$4:H138)</f>
        <v>3.2377377944955853E-3</v>
      </c>
      <c r="J138" s="14">
        <f t="shared" si="17"/>
        <v>5.200577684951968E-3</v>
      </c>
      <c r="K138" s="14">
        <f>STDEV($J$4:J138)*SQRT(252)</f>
        <v>8.8148888422752092E-2</v>
      </c>
      <c r="L138" s="14">
        <f t="shared" si="14"/>
        <v>0.51706092697706385</v>
      </c>
      <c r="M138" s="14">
        <f>COUNTIF(J$3:J138,"&gt;0")/COUNT(J$3:J138)</f>
        <v>0.66666666666666663</v>
      </c>
      <c r="N138" s="15">
        <f t="shared" si="18"/>
        <v>16.771784568282612</v>
      </c>
      <c r="O138" s="15">
        <f t="shared" si="20"/>
        <v>159.69820899521542</v>
      </c>
      <c r="P138" s="15">
        <f t="shared" si="19"/>
        <v>5.8657679776663567</v>
      </c>
      <c r="S138" s="14"/>
    </row>
    <row r="139" spans="1:19" ht="14.45" customHeight="1">
      <c r="A139" s="17">
        <v>43105</v>
      </c>
      <c r="B139" s="44">
        <v>1.1984664620000001</v>
      </c>
      <c r="C139" s="13">
        <f>MAX(B$3:B139)</f>
        <v>1.2199955659999999</v>
      </c>
      <c r="D139" s="14">
        <f t="shared" si="15"/>
        <v>-1.7646870693626693E-2</v>
      </c>
      <c r="E139" s="14">
        <f>ABS(MIN(D$3:D139))</f>
        <v>3.0829213484824147E-2</v>
      </c>
      <c r="F139" s="25">
        <f t="shared" si="16"/>
        <v>11</v>
      </c>
      <c r="G139" s="25">
        <f>MAX(F$4:F139)</f>
        <v>24</v>
      </c>
      <c r="H139" s="14">
        <f>IF(J139&lt;AVERAGE(J$3:J139),J139,"")</f>
        <v>-1.6516733737503841E-3</v>
      </c>
      <c r="I139" s="14">
        <f>STDEV(H$4:H139)</f>
        <v>3.2131911662986235E-3</v>
      </c>
      <c r="J139" s="14">
        <f t="shared" si="17"/>
        <v>-1.6516733737503841E-3</v>
      </c>
      <c r="K139" s="14">
        <f>STDEV($J$4:J139)*SQRT(252)</f>
        <v>8.7918038165746851E-2</v>
      </c>
      <c r="L139" s="14">
        <f t="shared" si="14"/>
        <v>0.50747885952098359</v>
      </c>
      <c r="M139" s="14">
        <f>COUNTIF(J$3:J139,"&gt;0")/COUNT(J$3:J139)</f>
        <v>0.66176470588235292</v>
      </c>
      <c r="N139" s="15">
        <f t="shared" si="18"/>
        <v>16.460973283369455</v>
      </c>
      <c r="O139" s="15">
        <f t="shared" si="20"/>
        <v>157.93609320343194</v>
      </c>
      <c r="P139" s="15">
        <f t="shared" si="19"/>
        <v>5.7721813419478574</v>
      </c>
      <c r="Q139" s="14">
        <f>B139/B134-1</f>
        <v>-1.5600802435357886E-2</v>
      </c>
      <c r="S139" s="14"/>
    </row>
    <row r="140" spans="1:19" ht="14.45" customHeight="1">
      <c r="A140" s="17">
        <v>43108</v>
      </c>
      <c r="B140" s="44">
        <v>1.2140284029999999</v>
      </c>
      <c r="C140" s="13">
        <f>MAX(B$3:B140)</f>
        <v>1.2199955659999999</v>
      </c>
      <c r="D140" s="14">
        <f t="shared" si="15"/>
        <v>-4.891134989584045E-3</v>
      </c>
      <c r="E140" s="14">
        <f>ABS(MIN(D$3:D140))</f>
        <v>3.0829213484824147E-2</v>
      </c>
      <c r="F140" s="25">
        <f t="shared" si="16"/>
        <v>12</v>
      </c>
      <c r="G140" s="25">
        <f>MAX(F$4:F140)</f>
        <v>24</v>
      </c>
      <c r="H140" s="14" t="str">
        <f>IF(J140&lt;AVERAGE(J$3:J140),J140,"")</f>
        <v/>
      </c>
      <c r="I140" s="14">
        <f>STDEV(H$4:H140)</f>
        <v>3.2131911662986235E-3</v>
      </c>
      <c r="J140" s="14">
        <f t="shared" si="17"/>
        <v>1.2984878170082537E-2</v>
      </c>
      <c r="K140" s="14">
        <f>STDEV($J$4:J140)*SQRT(252)</f>
        <v>8.9004871093617571E-2</v>
      </c>
      <c r="L140" s="14">
        <f t="shared" si="14"/>
        <v>0.53978663121729675</v>
      </c>
      <c r="M140" s="14">
        <f>COUNTIF(J$3:J140,"&gt;0")/COUNT(J$3:J140)</f>
        <v>0.66423357664233573</v>
      </c>
      <c r="N140" s="15">
        <f t="shared" si="18"/>
        <v>17.508932930871225</v>
      </c>
      <c r="O140" s="15">
        <f t="shared" si="20"/>
        <v>167.99082385101102</v>
      </c>
      <c r="P140" s="15">
        <f t="shared" si="19"/>
        <v>6.0646863995739686</v>
      </c>
      <c r="S140" s="14"/>
    </row>
    <row r="141" spans="1:19" ht="14.45" customHeight="1">
      <c r="A141" s="17">
        <v>43109</v>
      </c>
      <c r="B141" s="44">
        <v>1.2140284029999999</v>
      </c>
      <c r="C141" s="13">
        <f>MAX(B$3:B141)</f>
        <v>1.2199955659999999</v>
      </c>
      <c r="D141" s="14">
        <f t="shared" si="15"/>
        <v>-4.891134989584045E-3</v>
      </c>
      <c r="E141" s="14">
        <f>ABS(MIN(D$3:D141))</f>
        <v>3.0829213484824147E-2</v>
      </c>
      <c r="F141" s="25">
        <f t="shared" si="16"/>
        <v>13</v>
      </c>
      <c r="G141" s="25">
        <f>MAX(F$4:F141)</f>
        <v>24</v>
      </c>
      <c r="H141" s="14">
        <f>IF(J141&lt;AVERAGE(J$3:J141),J141,"")</f>
        <v>0</v>
      </c>
      <c r="I141" s="14">
        <f>STDEV(H$4:H141)</f>
        <v>3.2042606259966243E-3</v>
      </c>
      <c r="J141" s="14">
        <f t="shared" si="17"/>
        <v>0</v>
      </c>
      <c r="K141" s="14">
        <f>STDEV($J$4:J141)*SQRT(252)</f>
        <v>8.8700556937116648E-2</v>
      </c>
      <c r="L141" s="14">
        <f t="shared" si="14"/>
        <v>0.53576377764247995</v>
      </c>
      <c r="M141" s="14">
        <f>COUNTIF(J$3:J141,"&gt;0")/COUNT(J$3:J141)</f>
        <v>0.65942028985507251</v>
      </c>
      <c r="N141" s="15">
        <f t="shared" si="18"/>
        <v>17.37844456869497</v>
      </c>
      <c r="O141" s="15">
        <f t="shared" si="20"/>
        <v>167.20355806757786</v>
      </c>
      <c r="P141" s="15">
        <f t="shared" si="19"/>
        <v>6.0401399511200839</v>
      </c>
      <c r="S141" s="14"/>
    </row>
    <row r="142" spans="1:19" ht="14.45" customHeight="1">
      <c r="A142" s="17">
        <v>43110</v>
      </c>
      <c r="B142" s="44">
        <v>1.2171684089999999</v>
      </c>
      <c r="C142" s="13">
        <f>MAX(B$3:B142)</f>
        <v>1.2199955659999999</v>
      </c>
      <c r="D142" s="14">
        <f t="shared" si="15"/>
        <v>-2.3173502255171563E-3</v>
      </c>
      <c r="E142" s="14">
        <f>ABS(MIN(D$3:D142))</f>
        <v>3.0829213484824147E-2</v>
      </c>
      <c r="F142" s="25">
        <f t="shared" si="16"/>
        <v>14</v>
      </c>
      <c r="G142" s="25">
        <f>MAX(F$4:F142)</f>
        <v>24</v>
      </c>
      <c r="H142" s="14" t="str">
        <f>IF(J142&lt;AVERAGE(J$3:J142),J142,"")</f>
        <v/>
      </c>
      <c r="I142" s="14">
        <f>STDEV(H$4:H142)</f>
        <v>3.2042606259966243E-3</v>
      </c>
      <c r="J142" s="14">
        <f t="shared" si="17"/>
        <v>2.5864353685964847E-3</v>
      </c>
      <c r="K142" s="14">
        <f>STDEV($J$4:J142)*SQRT(252)</f>
        <v>8.8392504561603358E-2</v>
      </c>
      <c r="L142" s="14">
        <f t="shared" si="14"/>
        <v>0.54052462960383951</v>
      </c>
      <c r="M142" s="14">
        <f>COUNTIF(J$3:J142,"&gt;0")/COUNT(J$3:J142)</f>
        <v>0.66187050359712229</v>
      </c>
      <c r="N142" s="15">
        <f t="shared" si="18"/>
        <v>17.532871212232379</v>
      </c>
      <c r="O142" s="15">
        <f t="shared" si="20"/>
        <v>168.68934605958265</v>
      </c>
      <c r="P142" s="15">
        <f t="shared" si="19"/>
        <v>6.1150505043912613</v>
      </c>
      <c r="Q142" s="14">
        <f>B142/B139-1</f>
        <v>1.5604898086835073E-2</v>
      </c>
      <c r="S142" s="14"/>
    </row>
    <row r="143" spans="1:19" ht="14.45" customHeight="1">
      <c r="A143" s="17">
        <v>43111</v>
      </c>
      <c r="B143" s="44">
        <v>1.2121123490000001</v>
      </c>
      <c r="C143" s="13">
        <f>MAX(B$3:B143)</f>
        <v>1.2199955659999999</v>
      </c>
      <c r="D143" s="14">
        <f t="shared" si="15"/>
        <v>-6.4616767631758831E-3</v>
      </c>
      <c r="E143" s="14">
        <f>ABS(MIN(D$3:D143))</f>
        <v>3.0829213484824147E-2</v>
      </c>
      <c r="F143" s="25">
        <f t="shared" si="16"/>
        <v>15</v>
      </c>
      <c r="G143" s="25">
        <f>MAX(F$4:F143)</f>
        <v>24</v>
      </c>
      <c r="H143" s="14">
        <f>IF(J143&lt;AVERAGE(J$3:J143),J143,"")</f>
        <v>-4.1539527008869204E-3</v>
      </c>
      <c r="I143" s="14">
        <f>STDEV(H$4:H143)</f>
        <v>3.1844010524145353E-3</v>
      </c>
      <c r="J143" s="14">
        <f t="shared" si="17"/>
        <v>-4.1539527008869204E-3</v>
      </c>
      <c r="K143" s="14">
        <f>STDEV($J$4:J143)*SQRT(252)</f>
        <v>8.8392042400146711E-2</v>
      </c>
      <c r="L143" s="14">
        <f t="shared" si="14"/>
        <v>0.52262764517432903</v>
      </c>
      <c r="M143" s="14">
        <f>COUNTIF(J$3:J143,"&gt;0")/COUNT(J$3:J143)</f>
        <v>0.65714285714285714</v>
      </c>
      <c r="N143" s="15">
        <f t="shared" si="18"/>
        <v>16.952350906765606</v>
      </c>
      <c r="O143" s="15">
        <f t="shared" si="20"/>
        <v>164.12117587326279</v>
      </c>
      <c r="P143" s="15">
        <f t="shared" si="19"/>
        <v>5.9126096759753297</v>
      </c>
      <c r="S143" s="14"/>
    </row>
    <row r="144" spans="1:19" ht="14.45" customHeight="1">
      <c r="A144" s="17">
        <v>43112</v>
      </c>
      <c r="B144" s="44">
        <v>1.21935102</v>
      </c>
      <c r="C144" s="13">
        <f>MAX(B$3:B144)</f>
        <v>1.2199955659999999</v>
      </c>
      <c r="D144" s="14">
        <f t="shared" si="15"/>
        <v>-5.2831831357658121E-4</v>
      </c>
      <c r="E144" s="14">
        <f>ABS(MIN(D$3:D144))</f>
        <v>3.0829213484824147E-2</v>
      </c>
      <c r="F144" s="25">
        <f t="shared" si="16"/>
        <v>16</v>
      </c>
      <c r="G144" s="25">
        <f>MAX(F$4:F144)</f>
        <v>24</v>
      </c>
      <c r="H144" s="14" t="str">
        <f>IF(J144&lt;AVERAGE(J$3:J144),J144,"")</f>
        <v/>
      </c>
      <c r="I144" s="14">
        <f>STDEV(H$4:H144)</f>
        <v>3.1844010524145353E-3</v>
      </c>
      <c r="J144" s="14">
        <f t="shared" si="17"/>
        <v>5.9719472423260811E-3</v>
      </c>
      <c r="K144" s="14">
        <f>STDEV($J$4:J144)*SQRT(252)</f>
        <v>8.828851396725805E-2</v>
      </c>
      <c r="L144" s="14">
        <f t="shared" si="14"/>
        <v>0.53859725716385132</v>
      </c>
      <c r="M144" s="14">
        <f>COUNTIF(J$3:J144,"&gt;0")/COUNT(J$3:J144)</f>
        <v>0.65957446808510634</v>
      </c>
      <c r="N144" s="15">
        <f t="shared" si="18"/>
        <v>17.470353482387051</v>
      </c>
      <c r="O144" s="15">
        <f t="shared" si="20"/>
        <v>169.13612585181951</v>
      </c>
      <c r="P144" s="15">
        <f t="shared" si="19"/>
        <v>6.1004227272824076</v>
      </c>
      <c r="S144" s="14"/>
    </row>
    <row r="145" spans="1:19" ht="14.45" customHeight="1">
      <c r="A145" s="17">
        <v>43115</v>
      </c>
      <c r="B145" s="44">
        <v>1.2256995070000001</v>
      </c>
      <c r="C145" s="13">
        <f>MAX(B$3:B145)</f>
        <v>1.2256995070000001</v>
      </c>
      <c r="D145" s="14">
        <f t="shared" si="15"/>
        <v>0</v>
      </c>
      <c r="E145" s="14">
        <f>ABS(MIN(D$3:D145))</f>
        <v>3.0829213484824147E-2</v>
      </c>
      <c r="F145" s="25">
        <f t="shared" si="16"/>
        <v>0</v>
      </c>
      <c r="G145" s="25">
        <f>MAX(F$4:F145)</f>
        <v>24</v>
      </c>
      <c r="H145" s="14" t="str">
        <f>IF(J145&lt;AVERAGE(J$3:J145),J145,"")</f>
        <v/>
      </c>
      <c r="I145" s="14">
        <f>STDEV(H$4:H145)</f>
        <v>3.1844010524145353E-3</v>
      </c>
      <c r="J145" s="14">
        <f t="shared" si="17"/>
        <v>5.2064474428372698E-3</v>
      </c>
      <c r="K145" s="14">
        <f>STDEV($J$4:J145)*SQRT(252)</f>
        <v>8.811915209269465E-2</v>
      </c>
      <c r="L145" s="14">
        <f t="shared" si="14"/>
        <v>0.54403069867444676</v>
      </c>
      <c r="M145" s="14">
        <f>COUNTIF(J$3:J145,"&gt;0")/COUNT(J$3:J145)</f>
        <v>0.6619718309859155</v>
      </c>
      <c r="N145" s="15">
        <f t="shared" si="18"/>
        <v>17.646596756101122</v>
      </c>
      <c r="O145" s="15">
        <f t="shared" si="20"/>
        <v>170.84239381906426</v>
      </c>
      <c r="P145" s="15">
        <f t="shared" si="19"/>
        <v>6.1738076882783419</v>
      </c>
      <c r="S145" s="14"/>
    </row>
    <row r="146" spans="1:19" ht="14.45" customHeight="1">
      <c r="A146" s="17">
        <v>43116</v>
      </c>
      <c r="B146" s="44">
        <v>1.2144271680000001</v>
      </c>
      <c r="C146" s="13">
        <f>MAX(B$3:B146)</f>
        <v>1.2256995070000001</v>
      </c>
      <c r="D146" s="14">
        <f t="shared" si="15"/>
        <v>-9.196657855880197E-3</v>
      </c>
      <c r="E146" s="14">
        <f>ABS(MIN(D$3:D146))</f>
        <v>3.0829213484824147E-2</v>
      </c>
      <c r="F146" s="25">
        <f t="shared" si="16"/>
        <v>1</v>
      </c>
      <c r="G146" s="25">
        <f>MAX(F$4:F146)</f>
        <v>24</v>
      </c>
      <c r="H146" s="14">
        <f>IF(J146&lt;AVERAGE(J$3:J146),J146,"")</f>
        <v>-9.196657855880197E-3</v>
      </c>
      <c r="I146" s="14">
        <f>STDEV(H$4:H146)</f>
        <v>3.2643421196816794E-3</v>
      </c>
      <c r="J146" s="14">
        <f t="shared" si="17"/>
        <v>-9.196657855880197E-3</v>
      </c>
      <c r="K146" s="14">
        <f>STDEV($J$4:J146)*SQRT(252)</f>
        <v>8.8938364991822991E-2</v>
      </c>
      <c r="L146" s="14">
        <f t="shared" si="14"/>
        <v>0.5102335604089856</v>
      </c>
      <c r="M146" s="14">
        <f>COUNTIF(J$3:J146,"&gt;0")/COUNT(J$3:J146)</f>
        <v>0.65734265734265729</v>
      </c>
      <c r="N146" s="15">
        <f t="shared" si="18"/>
        <v>16.550326872923662</v>
      </c>
      <c r="O146" s="15">
        <f t="shared" si="20"/>
        <v>156.30517320247694</v>
      </c>
      <c r="P146" s="15">
        <f t="shared" si="19"/>
        <v>5.7369343416184515</v>
      </c>
      <c r="S146" s="14"/>
    </row>
    <row r="147" spans="1:19" ht="14.45" customHeight="1">
      <c r="A147" s="17">
        <v>43117</v>
      </c>
      <c r="B147" s="44">
        <v>1.220679225</v>
      </c>
      <c r="C147" s="13">
        <f>MAX(B$3:B147)</f>
        <v>1.2256995070000001</v>
      </c>
      <c r="D147" s="14">
        <f t="shared" si="15"/>
        <v>-4.095850550097424E-3</v>
      </c>
      <c r="E147" s="14">
        <f>ABS(MIN(D$3:D147))</f>
        <v>3.0829213484824147E-2</v>
      </c>
      <c r="F147" s="25">
        <f t="shared" si="16"/>
        <v>2</v>
      </c>
      <c r="G147" s="25">
        <f>MAX(F$4:F147)</f>
        <v>24</v>
      </c>
      <c r="H147" s="14" t="str">
        <f>IF(J147&lt;AVERAGE(J$3:J147),J147,"")</f>
        <v/>
      </c>
      <c r="I147" s="14">
        <f>STDEV(H$4:H147)</f>
        <v>3.2643421196816794E-3</v>
      </c>
      <c r="J147" s="14">
        <f t="shared" si="17"/>
        <v>5.1481531085115773E-3</v>
      </c>
      <c r="K147" s="14">
        <f>STDEV($J$4:J147)*SQRT(252)</f>
        <v>8.8767292516167592E-2</v>
      </c>
      <c r="L147" s="14">
        <f t="shared" si="14"/>
        <v>0.52305034668940342</v>
      </c>
      <c r="M147" s="14">
        <f>COUNTIF(J$3:J147,"&gt;0")/COUNT(J$3:J147)</f>
        <v>0.65972222222222221</v>
      </c>
      <c r="N147" s="15">
        <f t="shared" si="18"/>
        <v>16.966061977120432</v>
      </c>
      <c r="O147" s="15">
        <f t="shared" si="20"/>
        <v>160.23147314608323</v>
      </c>
      <c r="P147" s="15">
        <f t="shared" si="19"/>
        <v>5.8923769314484593</v>
      </c>
      <c r="Q147" s="14">
        <f>B147/B142-1</f>
        <v>2.884412686067428E-3</v>
      </c>
      <c r="S147" s="14"/>
    </row>
    <row r="148" spans="1:19" ht="14.45" customHeight="1">
      <c r="A148" s="17">
        <v>43118</v>
      </c>
      <c r="B148" s="44">
        <v>1.2207461040000001</v>
      </c>
      <c r="C148" s="13">
        <f>MAX(B$3:B148)</f>
        <v>1.2256995070000001</v>
      </c>
      <c r="D148" s="14">
        <f t="shared" si="15"/>
        <v>-4.0412866054942986E-3</v>
      </c>
      <c r="E148" s="14">
        <f>ABS(MIN(D$3:D148))</f>
        <v>3.0829213484824147E-2</v>
      </c>
      <c r="F148" s="25">
        <f t="shared" si="16"/>
        <v>3</v>
      </c>
      <c r="G148" s="25">
        <f>MAX(F$4:F148)</f>
        <v>24</v>
      </c>
      <c r="H148" s="14">
        <f>IF(J148&lt;AVERAGE(J$3:J148),J148,"")</f>
        <v>5.478834949457223E-5</v>
      </c>
      <c r="I148" s="14">
        <f>STDEV(H$4:H148)</f>
        <v>3.25696942952498E-3</v>
      </c>
      <c r="J148" s="14">
        <f t="shared" si="17"/>
        <v>5.478834949457223E-5</v>
      </c>
      <c r="K148" s="14">
        <f>STDEV($J$4:J148)*SQRT(252)</f>
        <v>8.8476341853408691E-2</v>
      </c>
      <c r="L148" s="14">
        <f t="shared" si="14"/>
        <v>0.51954683315935735</v>
      </c>
      <c r="M148" s="14">
        <f>COUNTIF(J$3:J148,"&gt;0")/COUNT(J$3:J148)</f>
        <v>0.66206896551724137</v>
      </c>
      <c r="N148" s="15">
        <f t="shared" si="18"/>
        <v>16.852419326724217</v>
      </c>
      <c r="O148" s="15">
        <f t="shared" si="20"/>
        <v>159.51848624969494</v>
      </c>
      <c r="P148" s="15">
        <f t="shared" si="19"/>
        <v>5.8721554516818104</v>
      </c>
      <c r="S148" s="14"/>
    </row>
    <row r="149" spans="1:19" ht="14.45" customHeight="1">
      <c r="A149" s="17">
        <v>43119</v>
      </c>
      <c r="B149" s="44">
        <v>1.2146267660000001</v>
      </c>
      <c r="C149" s="13">
        <f>MAX(B$3:B149)</f>
        <v>1.2256995070000001</v>
      </c>
      <c r="D149" s="14">
        <f t="shared" si="15"/>
        <v>-9.033813701289195E-3</v>
      </c>
      <c r="E149" s="14">
        <f>ABS(MIN(D$3:D149))</f>
        <v>3.0829213484824147E-2</v>
      </c>
      <c r="F149" s="25">
        <f t="shared" si="16"/>
        <v>4</v>
      </c>
      <c r="G149" s="25">
        <f>MAX(F$4:F149)</f>
        <v>24</v>
      </c>
      <c r="H149" s="14">
        <f>IF(J149&lt;AVERAGE(J$3:J149),J149,"")</f>
        <v>-5.0127851974697268E-3</v>
      </c>
      <c r="I149" s="14">
        <f>STDEV(H$4:H149)</f>
        <v>3.2445836082037219E-3</v>
      </c>
      <c r="J149" s="14">
        <f t="shared" si="17"/>
        <v>-5.0127851974697268E-3</v>
      </c>
      <c r="K149" s="14">
        <f>STDEV($J$4:J149)*SQRT(252)</f>
        <v>8.8571316735793632E-2</v>
      </c>
      <c r="L149" s="14">
        <f t="shared" si="14"/>
        <v>0.50011188780992089</v>
      </c>
      <c r="M149" s="14">
        <f>COUNTIF(J$3:J149,"&gt;0")/COUNT(J$3:J149)</f>
        <v>0.65753424657534243</v>
      </c>
      <c r="N149" s="15">
        <f t="shared" si="18"/>
        <v>16.222012541971068</v>
      </c>
      <c r="O149" s="15">
        <f t="shared" si="20"/>
        <v>154.13746360100569</v>
      </c>
      <c r="P149" s="15">
        <f t="shared" si="19"/>
        <v>5.646431669315068</v>
      </c>
      <c r="S149" s="14"/>
    </row>
    <row r="150" spans="1:19" ht="14.45" customHeight="1">
      <c r="A150" s="17">
        <v>43122</v>
      </c>
      <c r="B150" s="44">
        <v>1.2127641600000001</v>
      </c>
      <c r="C150" s="13">
        <f>MAX(B$3:B150)</f>
        <v>1.2256995070000001</v>
      </c>
      <c r="D150" s="14">
        <f t="shared" si="15"/>
        <v>-1.0553440648483514E-2</v>
      </c>
      <c r="E150" s="14">
        <f>ABS(MIN(D$3:D150))</f>
        <v>3.0829213484824147E-2</v>
      </c>
      <c r="F150" s="25">
        <f t="shared" si="16"/>
        <v>5</v>
      </c>
      <c r="G150" s="25">
        <f>MAX(F$4:F150)</f>
        <v>24</v>
      </c>
      <c r="H150" s="14">
        <f>IF(J150&lt;AVERAGE(J$3:J150),J150,"")</f>
        <v>-1.53348012092136E-3</v>
      </c>
      <c r="I150" s="14">
        <f>STDEV(H$4:H150)</f>
        <v>3.2231287441988102E-3</v>
      </c>
      <c r="J150" s="14">
        <f t="shared" si="17"/>
        <v>-1.53348012092136E-3</v>
      </c>
      <c r="K150" s="14">
        <f>STDEV($J$4:J150)*SQRT(252)</f>
        <v>8.834806198318769E-2</v>
      </c>
      <c r="L150" s="14">
        <f t="shared" si="14"/>
        <v>0.48521248453951804</v>
      </c>
      <c r="M150" s="14">
        <f>COUNTIF(J$3:J150,"&gt;0")/COUNT(J$3:J150)</f>
        <v>0.65306122448979587</v>
      </c>
      <c r="N150" s="15">
        <f t="shared" si="18"/>
        <v>15.738724076706225</v>
      </c>
      <c r="O150" s="15">
        <f t="shared" si="20"/>
        <v>150.54083254131066</v>
      </c>
      <c r="P150" s="15">
        <f t="shared" si="19"/>
        <v>5.4920557808257549</v>
      </c>
      <c r="S150" s="14"/>
    </row>
    <row r="151" spans="1:19" ht="14.45" customHeight="1">
      <c r="A151" s="17">
        <v>43123</v>
      </c>
      <c r="B151" s="44">
        <v>1.213861903</v>
      </c>
      <c r="C151" s="13">
        <f>MAX(B$3:B151)</f>
        <v>1.2256995070000001</v>
      </c>
      <c r="D151" s="14">
        <f t="shared" si="15"/>
        <v>-9.657835327823272E-3</v>
      </c>
      <c r="E151" s="14">
        <f>ABS(MIN(D$3:D151))</f>
        <v>3.0829213484824147E-2</v>
      </c>
      <c r="F151" s="25">
        <f t="shared" si="16"/>
        <v>6</v>
      </c>
      <c r="G151" s="25">
        <f>MAX(F$4:F151)</f>
        <v>24</v>
      </c>
      <c r="H151" s="14">
        <f>IF(J151&lt;AVERAGE(J$3:J151),J151,"")</f>
        <v>9.0515785031097806E-4</v>
      </c>
      <c r="I151" s="14">
        <f>STDEV(H$4:H151)</f>
        <v>3.2286345305841319E-3</v>
      </c>
      <c r="J151" s="14">
        <f t="shared" si="17"/>
        <v>9.0515785031097806E-4</v>
      </c>
      <c r="K151" s="14">
        <f>STDEV($J$4:J151)*SQRT(252)</f>
        <v>8.8048777923652663E-2</v>
      </c>
      <c r="L151" s="14">
        <f t="shared" si="14"/>
        <v>0.48467056660111196</v>
      </c>
      <c r="M151" s="14">
        <f>COUNTIF(J$3:J151,"&gt;0")/COUNT(J$3:J151)</f>
        <v>0.65540540540540537</v>
      </c>
      <c r="N151" s="15">
        <f t="shared" si="18"/>
        <v>15.721146011061675</v>
      </c>
      <c r="O151" s="15">
        <f t="shared" si="20"/>
        <v>150.11626804146962</v>
      </c>
      <c r="P151" s="15">
        <f t="shared" si="19"/>
        <v>5.5045689222554701</v>
      </c>
      <c r="S151" s="14"/>
    </row>
    <row r="152" spans="1:19" ht="14.45" customHeight="1">
      <c r="A152" s="17">
        <v>43124</v>
      </c>
      <c r="B152" s="44">
        <v>1.213928409</v>
      </c>
      <c r="C152" s="13">
        <f>MAX(B$3:B152)</f>
        <v>1.2256995070000001</v>
      </c>
      <c r="D152" s="14">
        <f t="shared" si="15"/>
        <v>-9.6035756992436383E-3</v>
      </c>
      <c r="E152" s="14">
        <f>ABS(MIN(D$3:D152))</f>
        <v>3.0829213484824147E-2</v>
      </c>
      <c r="F152" s="25">
        <f t="shared" si="16"/>
        <v>7</v>
      </c>
      <c r="G152" s="25">
        <f>MAX(F$4:F152)</f>
        <v>24</v>
      </c>
      <c r="H152" s="14">
        <f>IF(J152&lt;AVERAGE(J$3:J152),J152,"")</f>
        <v>5.4788769493274714E-5</v>
      </c>
      <c r="I152" s="14">
        <f>STDEV(H$4:H152)</f>
        <v>3.2212061986746066E-3</v>
      </c>
      <c r="J152" s="14">
        <f t="shared" si="17"/>
        <v>5.4788769493274714E-5</v>
      </c>
      <c r="K152" s="14">
        <f>STDEV($J$4:J152)*SQRT(252)</f>
        <v>8.7766372720088262E-2</v>
      </c>
      <c r="L152" s="14">
        <f t="shared" si="14"/>
        <v>0.48157911302153167</v>
      </c>
      <c r="M152" s="14">
        <f>COUNTIF(J$3:J152,"&gt;0")/COUNT(J$3:J152)</f>
        <v>0.65771812080536918</v>
      </c>
      <c r="N152" s="15">
        <f t="shared" si="18"/>
        <v>15.620869253073604</v>
      </c>
      <c r="O152" s="15">
        <f t="shared" si="20"/>
        <v>149.50272764894143</v>
      </c>
      <c r="P152" s="15">
        <f t="shared" si="19"/>
        <v>5.4870572646020523</v>
      </c>
      <c r="S152" s="14"/>
    </row>
    <row r="153" spans="1:19" ht="14.45" customHeight="1">
      <c r="A153" s="17">
        <v>43125</v>
      </c>
      <c r="B153" s="44">
        <v>1.218120401</v>
      </c>
      <c r="C153" s="13">
        <f>MAX(B$3:B153)</f>
        <v>1.2256995070000001</v>
      </c>
      <c r="D153" s="14">
        <f t="shared" si="15"/>
        <v>-6.18349436930965E-3</v>
      </c>
      <c r="E153" s="14">
        <f>ABS(MIN(D$3:D153))</f>
        <v>3.0829213484824147E-2</v>
      </c>
      <c r="F153" s="25">
        <f t="shared" si="16"/>
        <v>8</v>
      </c>
      <c r="G153" s="25">
        <f>MAX(F$4:F153)</f>
        <v>24</v>
      </c>
      <c r="H153" s="14" t="str">
        <f>IF(J153&lt;AVERAGE(J$3:J153),J153,"")</f>
        <v/>
      </c>
      <c r="I153" s="14">
        <f>STDEV(H$4:H153)</f>
        <v>3.2212061986746066E-3</v>
      </c>
      <c r="J153" s="14">
        <f t="shared" si="17"/>
        <v>3.4532448280482075E-3</v>
      </c>
      <c r="K153" s="14">
        <f>STDEV($J$4:J153)*SQRT(252)</f>
        <v>8.7515170376311333E-2</v>
      </c>
      <c r="L153" s="14">
        <f t="shared" si="14"/>
        <v>0.48867780494960034</v>
      </c>
      <c r="M153" s="14">
        <f>COUNTIF(J$3:J153,"&gt;0")/COUNT(J$3:J153)</f>
        <v>0.66</v>
      </c>
      <c r="N153" s="15">
        <f t="shared" si="18"/>
        <v>15.851127865787259</v>
      </c>
      <c r="O153" s="15">
        <f t="shared" si="20"/>
        <v>151.70646484868652</v>
      </c>
      <c r="P153" s="15">
        <f t="shared" si="19"/>
        <v>5.5839210830340331</v>
      </c>
      <c r="S153" s="14"/>
    </row>
    <row r="154" spans="1:19" ht="14.45" customHeight="1">
      <c r="A154" s="17">
        <v>43126</v>
      </c>
      <c r="B154" s="44">
        <v>1.2212814679999999</v>
      </c>
      <c r="C154" s="13">
        <f>MAX(B$3:B154)</f>
        <v>1.2256995070000001</v>
      </c>
      <c r="D154" s="14">
        <f t="shared" si="15"/>
        <v>-3.6045041829327884E-3</v>
      </c>
      <c r="E154" s="14">
        <f>ABS(MIN(D$3:D154))</f>
        <v>3.0829213484824147E-2</v>
      </c>
      <c r="F154" s="25">
        <f t="shared" si="16"/>
        <v>9</v>
      </c>
      <c r="G154" s="25">
        <f>MAX(F$4:F154)</f>
        <v>24</v>
      </c>
      <c r="H154" s="14" t="str">
        <f>IF(J154&lt;AVERAGE(J$3:J154),J154,"")</f>
        <v/>
      </c>
      <c r="I154" s="14">
        <f>STDEV(H$4:H154)</f>
        <v>3.2212061986746066E-3</v>
      </c>
      <c r="J154" s="14">
        <f t="shared" si="17"/>
        <v>2.5950365804603415E-3</v>
      </c>
      <c r="K154" s="14">
        <f>STDEV($J$4:J154)*SQRT(252)</f>
        <v>8.7238242628320944E-2</v>
      </c>
      <c r="L154" s="14">
        <f t="shared" si="14"/>
        <v>0.49316755245497612</v>
      </c>
      <c r="M154" s="14">
        <f>COUNTIF(J$3:J154,"&gt;0")/COUNT(J$3:J154)</f>
        <v>0.66225165562913912</v>
      </c>
      <c r="N154" s="15">
        <f t="shared" si="18"/>
        <v>15.996760757381651</v>
      </c>
      <c r="O154" s="15">
        <f t="shared" si="20"/>
        <v>153.10027425685888</v>
      </c>
      <c r="P154" s="15">
        <f t="shared" si="19"/>
        <v>5.6531119563712373</v>
      </c>
      <c r="S154" s="14"/>
    </row>
    <row r="155" spans="1:19" ht="14.45" customHeight="1">
      <c r="A155" s="17">
        <v>43129</v>
      </c>
      <c r="B155" s="44">
        <v>1.221482299</v>
      </c>
      <c r="C155" s="13">
        <f>MAX(B$3:B155)</f>
        <v>1.2256995070000001</v>
      </c>
      <c r="D155" s="14">
        <f t="shared" si="15"/>
        <v>-3.440654072156768E-3</v>
      </c>
      <c r="E155" s="14">
        <f>ABS(MIN(D$3:D155))</f>
        <v>3.0829213484824147E-2</v>
      </c>
      <c r="F155" s="25">
        <f t="shared" si="16"/>
        <v>10</v>
      </c>
      <c r="G155" s="25">
        <f>MAX(F$4:F155)</f>
        <v>24</v>
      </c>
      <c r="H155" s="14">
        <f>IF(J155&lt;AVERAGE(J$3:J155),J155,"")</f>
        <v>1.6444284570127365E-4</v>
      </c>
      <c r="I155" s="14">
        <f>STDEV(H$4:H155)</f>
        <v>3.2148369848992975E-3</v>
      </c>
      <c r="J155" s="14">
        <f t="shared" si="17"/>
        <v>1.6444284570127365E-4</v>
      </c>
      <c r="K155" s="14">
        <f>STDEV($J$4:J155)*SQRT(252)</f>
        <v>8.6962060713688019E-2</v>
      </c>
      <c r="L155" s="14">
        <f t="shared" si="14"/>
        <v>0.48397318534306533</v>
      </c>
      <c r="M155" s="14">
        <f>COUNTIF(J$3:J155,"&gt;0")/COUNT(J$3:J155)</f>
        <v>0.66447368421052633</v>
      </c>
      <c r="N155" s="15">
        <f t="shared" si="18"/>
        <v>15.698525218014526</v>
      </c>
      <c r="O155" s="15">
        <f t="shared" si="20"/>
        <v>150.54361624442535</v>
      </c>
      <c r="P155" s="15">
        <f t="shared" si="19"/>
        <v>5.5653371294464611</v>
      </c>
      <c r="S155" s="14"/>
    </row>
    <row r="156" spans="1:19" ht="14.45" customHeight="1">
      <c r="A156" s="17">
        <v>43130</v>
      </c>
      <c r="B156" s="44">
        <v>1.213295958</v>
      </c>
      <c r="C156" s="13">
        <f>MAX(B$3:B156)</f>
        <v>1.2256995070000001</v>
      </c>
      <c r="D156" s="14">
        <f t="shared" si="15"/>
        <v>-1.0119567585010092E-2</v>
      </c>
      <c r="E156" s="14">
        <f>ABS(MIN(D$3:D156))</f>
        <v>3.0829213484824147E-2</v>
      </c>
      <c r="F156" s="25">
        <f t="shared" si="16"/>
        <v>11</v>
      </c>
      <c r="G156" s="25">
        <f>MAX(F$4:F156)</f>
        <v>24</v>
      </c>
      <c r="H156" s="14">
        <f>IF(J156&lt;AVERAGE(J$3:J156),J156,"")</f>
        <v>-6.7019726824547599E-3</v>
      </c>
      <c r="I156" s="14">
        <f>STDEV(H$4:H156)</f>
        <v>3.2293644741139831E-3</v>
      </c>
      <c r="J156" s="14">
        <f t="shared" si="17"/>
        <v>-6.7019726824547599E-3</v>
      </c>
      <c r="K156" s="14">
        <f>STDEV($J$4:J156)*SQRT(252)</f>
        <v>8.7286621635194794E-2</v>
      </c>
      <c r="L156" s="14">
        <f t="shared" si="14"/>
        <v>0.46141466994570868</v>
      </c>
      <c r="M156" s="14">
        <f>COUNTIF(J$3:J156,"&gt;0")/COUNT(J$3:J156)</f>
        <v>0.66013071895424835</v>
      </c>
      <c r="N156" s="15">
        <f t="shared" si="18"/>
        <v>14.966799920888109</v>
      </c>
      <c r="O156" s="15">
        <f t="shared" si="20"/>
        <v>142.88095185425101</v>
      </c>
      <c r="P156" s="15">
        <f t="shared" si="19"/>
        <v>5.2862014968816471</v>
      </c>
      <c r="S156" s="14"/>
    </row>
    <row r="157" spans="1:19" ht="14.45" customHeight="1">
      <c r="A157" s="17">
        <v>43131</v>
      </c>
      <c r="B157" s="44">
        <v>1.2143941620000001</v>
      </c>
      <c r="C157" s="13">
        <f>MAX(B$3:B157)</f>
        <v>1.2256995070000001</v>
      </c>
      <c r="D157" s="14">
        <f t="shared" si="15"/>
        <v>-9.2235861525886698E-3</v>
      </c>
      <c r="E157" s="14">
        <f>ABS(MIN(D$3:D157))</f>
        <v>3.0829213484824147E-2</v>
      </c>
      <c r="F157" s="25">
        <f t="shared" si="16"/>
        <v>12</v>
      </c>
      <c r="G157" s="25">
        <f>MAX(F$4:F157)</f>
        <v>24</v>
      </c>
      <c r="H157" s="14">
        <f>IF(J157&lt;AVERAGE(J$3:J157),J157,"")</f>
        <v>9.0514106863937016E-4</v>
      </c>
      <c r="I157" s="14">
        <f>STDEV(H$4:H157)</f>
        <v>3.2333644233659715E-3</v>
      </c>
      <c r="J157" s="14">
        <f t="shared" si="17"/>
        <v>9.0514106863937016E-4</v>
      </c>
      <c r="K157" s="14">
        <f>STDEV($J$4:J157)*SQRT(252)</f>
        <v>8.7002220966885604E-2</v>
      </c>
      <c r="L157" s="14">
        <f t="shared" si="14"/>
        <v>0.46103039298119186</v>
      </c>
      <c r="M157" s="14">
        <f>COUNTIF(J$3:J157,"&gt;0")/COUNT(J$3:J157)</f>
        <v>0.66233766233766234</v>
      </c>
      <c r="N157" s="15">
        <f t="shared" si="18"/>
        <v>14.9543352187086</v>
      </c>
      <c r="O157" s="15">
        <f t="shared" si="20"/>
        <v>142.58534845300662</v>
      </c>
      <c r="P157" s="15">
        <f t="shared" si="19"/>
        <v>5.2990646429206354</v>
      </c>
      <c r="R157" s="14">
        <f>B157/B135-1</f>
        <v>7.3894510206362618E-4</v>
      </c>
      <c r="S157" s="14"/>
    </row>
    <row r="158" spans="1:19" ht="14.45" customHeight="1">
      <c r="A158" s="17">
        <v>43132</v>
      </c>
      <c r="B158" s="44">
        <v>1.215492453</v>
      </c>
      <c r="C158" s="13">
        <f>MAX(B$3:B158)</f>
        <v>1.2256995070000001</v>
      </c>
      <c r="D158" s="14">
        <f t="shared" si="15"/>
        <v>-8.3275337402906047E-3</v>
      </c>
      <c r="E158" s="14">
        <f>ABS(MIN(D$3:D158))</f>
        <v>3.0829213484824147E-2</v>
      </c>
      <c r="F158" s="25">
        <f t="shared" si="16"/>
        <v>13</v>
      </c>
      <c r="G158" s="25">
        <f>MAX(F$4:F158)</f>
        <v>24</v>
      </c>
      <c r="H158" s="14">
        <f>IF(J158&lt;AVERAGE(J$3:J158),J158,"")</f>
        <v>9.0439416983945087E-4</v>
      </c>
      <c r="I158" s="14">
        <f>STDEV(H$4:H158)</f>
        <v>3.2365166641760952E-3</v>
      </c>
      <c r="J158" s="14">
        <f t="shared" si="17"/>
        <v>9.0439416983945087E-4</v>
      </c>
      <c r="K158" s="14">
        <f>STDEV($J$4:J158)*SQRT(252)</f>
        <v>8.6720587485311598E-2</v>
      </c>
      <c r="L158" s="14">
        <f t="shared" ref="L158:L221" si="21">POWER(B158,365/(A158-A$28))-1</f>
        <v>0.46064818734087631</v>
      </c>
      <c r="M158" s="14">
        <f>COUNTIF(J$3:J158,"&gt;0")/COUNT(J$3:J158)</f>
        <v>0.6645161290322581</v>
      </c>
      <c r="N158" s="15">
        <f t="shared" si="18"/>
        <v>14.941937703588609</v>
      </c>
      <c r="O158" s="15">
        <f t="shared" si="20"/>
        <v>142.32838422852407</v>
      </c>
      <c r="P158" s="15">
        <f t="shared" si="19"/>
        <v>5.3118665440187334</v>
      </c>
      <c r="S158" s="14"/>
    </row>
    <row r="159" spans="1:19" ht="14.45" customHeight="1">
      <c r="A159" s="17">
        <v>43133</v>
      </c>
      <c r="B159" s="44">
        <v>1.219686343</v>
      </c>
      <c r="C159" s="13">
        <f>MAX(B$3:B159)</f>
        <v>1.2256995070000001</v>
      </c>
      <c r="D159" s="14">
        <f t="shared" si="15"/>
        <v>-4.9059039068374277E-3</v>
      </c>
      <c r="E159" s="14">
        <f>ABS(MIN(D$3:D159))</f>
        <v>3.0829213484824147E-2</v>
      </c>
      <c r="F159" s="25">
        <f t="shared" si="16"/>
        <v>14</v>
      </c>
      <c r="G159" s="25">
        <f>MAX(F$4:F159)</f>
        <v>24</v>
      </c>
      <c r="H159" s="14" t="str">
        <f>IF(J159&lt;AVERAGE(J$3:J159),J159,"")</f>
        <v/>
      </c>
      <c r="I159" s="14">
        <f>STDEV(H$4:H159)</f>
        <v>3.2365166641760952E-3</v>
      </c>
      <c r="J159" s="14">
        <f t="shared" si="17"/>
        <v>3.450362846473487E-3</v>
      </c>
      <c r="K159" s="14">
        <f>STDEV($J$4:J159)*SQRT(252)</f>
        <v>8.6484614055477679E-2</v>
      </c>
      <c r="L159" s="14">
        <f t="shared" si="21"/>
        <v>0.46745201453444674</v>
      </c>
      <c r="M159" s="14">
        <f>COUNTIF(J$3:J159,"&gt;0")/COUNT(J$3:J159)</f>
        <v>0.66666666666666663</v>
      </c>
      <c r="N159" s="15">
        <f t="shared" si="18"/>
        <v>15.162631857752473</v>
      </c>
      <c r="O159" s="15">
        <f t="shared" si="20"/>
        <v>144.43059098336013</v>
      </c>
      <c r="P159" s="15">
        <f t="shared" si="19"/>
        <v>5.4050309368853533</v>
      </c>
      <c r="S159" s="14"/>
    </row>
    <row r="160" spans="1:19" ht="14.45" customHeight="1">
      <c r="A160" s="17">
        <v>43136</v>
      </c>
      <c r="B160" s="44">
        <v>1.208536171</v>
      </c>
      <c r="C160" s="13">
        <f>MAX(B$3:B160)</f>
        <v>1.2256995070000001</v>
      </c>
      <c r="D160" s="14">
        <f t="shared" si="15"/>
        <v>-1.4002890514338784E-2</v>
      </c>
      <c r="E160" s="14">
        <f>ABS(MIN(D$3:D160))</f>
        <v>3.0829213484824147E-2</v>
      </c>
      <c r="F160" s="25">
        <f t="shared" si="16"/>
        <v>15</v>
      </c>
      <c r="G160" s="25">
        <f>MAX(F$4:F160)</f>
        <v>24</v>
      </c>
      <c r="H160" s="14">
        <f>IF(J160&lt;AVERAGE(J$3:J160),J160,"")</f>
        <v>-9.1418355743613233E-3</v>
      </c>
      <c r="I160" s="14">
        <f>STDEV(H$4:H160)</f>
        <v>3.3050307833858788E-3</v>
      </c>
      <c r="J160" s="14">
        <f t="shared" si="17"/>
        <v>-9.1418355743613233E-3</v>
      </c>
      <c r="K160" s="14">
        <f>STDEV($J$4:J160)*SQRT(252)</f>
        <v>8.7213902180046113E-2</v>
      </c>
      <c r="L160" s="14">
        <f t="shared" si="21"/>
        <v>0.43343837928527851</v>
      </c>
      <c r="M160" s="14">
        <f>COUNTIF(J$3:J160,"&gt;0")/COUNT(J$3:J160)</f>
        <v>0.66242038216560506</v>
      </c>
      <c r="N160" s="15">
        <f t="shared" si="18"/>
        <v>14.059339512460834</v>
      </c>
      <c r="O160" s="15">
        <f t="shared" si="20"/>
        <v>131.14503546052825</v>
      </c>
      <c r="P160" s="15">
        <f t="shared" si="19"/>
        <v>4.9698312820641792</v>
      </c>
      <c r="S160" s="14"/>
    </row>
    <row r="161" spans="1:19" ht="14.45" customHeight="1">
      <c r="A161" s="17">
        <v>43137</v>
      </c>
      <c r="B161" s="44">
        <v>1.2168588300000001</v>
      </c>
      <c r="C161" s="13">
        <f>MAX(B$3:B161)</f>
        <v>1.2256995070000001</v>
      </c>
      <c r="D161" s="14">
        <f t="shared" si="15"/>
        <v>-7.2127605090078761E-3</v>
      </c>
      <c r="E161" s="14">
        <f>ABS(MIN(D$3:D161))</f>
        <v>3.0829213484824147E-2</v>
      </c>
      <c r="F161" s="25">
        <f t="shared" si="16"/>
        <v>16</v>
      </c>
      <c r="G161" s="25">
        <f>MAX(F$4:F161)</f>
        <v>24</v>
      </c>
      <c r="H161" s="14" t="str">
        <f>IF(J161&lt;AVERAGE(J$3:J161),J161,"")</f>
        <v/>
      </c>
      <c r="I161" s="14">
        <f>STDEV(H$4:H161)</f>
        <v>3.3050307833858788E-3</v>
      </c>
      <c r="J161" s="14">
        <f t="shared" si="17"/>
        <v>6.8865617758990805E-3</v>
      </c>
      <c r="K161" s="14">
        <f>STDEV($J$4:J161)*SQRT(252)</f>
        <v>8.7229540045885276E-2</v>
      </c>
      <c r="L161" s="14">
        <f t="shared" si="21"/>
        <v>0.44945773278849077</v>
      </c>
      <c r="M161" s="14">
        <f>COUNTIF(J$3:J161,"&gt;0")/COUNT(J$3:J161)</f>
        <v>0.66455696202531644</v>
      </c>
      <c r="N161" s="15">
        <f t="shared" si="18"/>
        <v>14.578955541948512</v>
      </c>
      <c r="O161" s="15">
        <f t="shared" si="20"/>
        <v>135.99199591358672</v>
      </c>
      <c r="P161" s="15">
        <f t="shared" si="19"/>
        <v>5.1525862976242101</v>
      </c>
      <c r="S161" s="14"/>
    </row>
    <row r="162" spans="1:19" ht="14.45" customHeight="1">
      <c r="A162" s="17">
        <v>43138</v>
      </c>
      <c r="B162" s="44">
        <v>1.2179576240000001</v>
      </c>
      <c r="C162" s="13">
        <f>MAX(B$3:B162)</f>
        <v>1.2256995070000001</v>
      </c>
      <c r="D162" s="14">
        <f t="shared" si="15"/>
        <v>-6.316297718801267E-3</v>
      </c>
      <c r="E162" s="14">
        <f>ABS(MIN(D$3:D162))</f>
        <v>3.0829213484824147E-2</v>
      </c>
      <c r="F162" s="25">
        <f t="shared" si="16"/>
        <v>17</v>
      </c>
      <c r="G162" s="25">
        <f>MAX(F$4:F162)</f>
        <v>24</v>
      </c>
      <c r="H162" s="14">
        <f>IF(J162&lt;AVERAGE(J$3:J162),J162,"")</f>
        <v>9.0297573794972941E-4</v>
      </c>
      <c r="I162" s="14">
        <f>STDEV(H$4:H162)</f>
        <v>3.307652376419569E-3</v>
      </c>
      <c r="J162" s="14">
        <f t="shared" si="17"/>
        <v>9.0297573794972941E-4</v>
      </c>
      <c r="K162" s="14">
        <f>STDEV($J$4:J162)*SQRT(252)</f>
        <v>8.6954207358289431E-2</v>
      </c>
      <c r="L162" s="14">
        <f t="shared" si="21"/>
        <v>0.44914581854857771</v>
      </c>
      <c r="M162" s="14">
        <f>COUNTIF(J$3:J162,"&gt;0")/COUNT(J$3:J162)</f>
        <v>0.66666666666666663</v>
      </c>
      <c r="N162" s="15">
        <f t="shared" si="18"/>
        <v>14.56883805257219</v>
      </c>
      <c r="O162" s="15">
        <f t="shared" si="20"/>
        <v>135.7899100130843</v>
      </c>
      <c r="P162" s="15">
        <f t="shared" si="19"/>
        <v>5.1653143901122593</v>
      </c>
      <c r="S162" s="14"/>
    </row>
    <row r="163" spans="1:19" ht="14.45" customHeight="1">
      <c r="A163" s="17">
        <v>43139</v>
      </c>
      <c r="B163" s="44">
        <v>1.218024386</v>
      </c>
      <c r="C163" s="13">
        <f>MAX(B$3:B163)</f>
        <v>1.2256995070000001</v>
      </c>
      <c r="D163" s="14">
        <f t="shared" si="15"/>
        <v>-6.2618292298947109E-3</v>
      </c>
      <c r="E163" s="14">
        <f>ABS(MIN(D$3:D163))</f>
        <v>3.0829213484824147E-2</v>
      </c>
      <c r="F163" s="25">
        <f t="shared" si="16"/>
        <v>18</v>
      </c>
      <c r="G163" s="25">
        <f>MAX(F$4:F163)</f>
        <v>24</v>
      </c>
      <c r="H163" s="14">
        <f>IF(J163&lt;AVERAGE(J$3:J163),J163,"")</f>
        <v>5.4814714965711886E-5</v>
      </c>
      <c r="I163" s="14">
        <f>STDEV(H$4:H163)</f>
        <v>3.2992668997286912E-3</v>
      </c>
      <c r="J163" s="14">
        <f t="shared" si="17"/>
        <v>5.4814714965711886E-5</v>
      </c>
      <c r="K163" s="14">
        <f>STDEV($J$4:J163)*SQRT(252)</f>
        <v>8.6693436282482758E-2</v>
      </c>
      <c r="L163" s="14">
        <f t="shared" si="21"/>
        <v>0.44653994359925253</v>
      </c>
      <c r="M163" s="14">
        <f>COUNTIF(J$3:J163,"&gt;0")/COUNT(J$3:J163)</f>
        <v>0.66874999999999996</v>
      </c>
      <c r="N163" s="15">
        <f t="shared" si="18"/>
        <v>14.484311895243916</v>
      </c>
      <c r="O163" s="15">
        <f t="shared" si="20"/>
        <v>135.34520157674206</v>
      </c>
      <c r="P163" s="15">
        <f t="shared" si="19"/>
        <v>5.1507929867290336</v>
      </c>
      <c r="S163" s="14"/>
    </row>
    <row r="164" spans="1:19" ht="14.45" customHeight="1">
      <c r="A164" s="17">
        <v>43140</v>
      </c>
      <c r="B164" s="44">
        <v>1.2088011110000001</v>
      </c>
      <c r="C164" s="13">
        <f>MAX(B$3:B164)</f>
        <v>1.2256995070000001</v>
      </c>
      <c r="D164" s="14">
        <f t="shared" si="15"/>
        <v>-1.3786736392968124E-2</v>
      </c>
      <c r="E164" s="14">
        <f>ABS(MIN(D$3:D164))</f>
        <v>3.0829213484824147E-2</v>
      </c>
      <c r="F164" s="25">
        <f t="shared" si="16"/>
        <v>19</v>
      </c>
      <c r="G164" s="25">
        <f>MAX(F$4:F164)</f>
        <v>24</v>
      </c>
      <c r="H164" s="14">
        <f>IF(J164&lt;AVERAGE(J$3:J164),J164,"")</f>
        <v>-7.5723237613404271E-3</v>
      </c>
      <c r="I164" s="14">
        <f>STDEV(H$4:H164)</f>
        <v>3.3274247496662321E-3</v>
      </c>
      <c r="J164" s="14">
        <f t="shared" si="17"/>
        <v>-7.5723237613404271E-3</v>
      </c>
      <c r="K164" s="14">
        <f>STDEV($J$4:J164)*SQRT(252)</f>
        <v>8.7123791743833889E-2</v>
      </c>
      <c r="L164" s="14">
        <f t="shared" si="21"/>
        <v>0.42352434935036154</v>
      </c>
      <c r="M164" s="14">
        <f>COUNTIF(J$3:J164,"&gt;0")/COUNT(J$3:J164)</f>
        <v>0.6645962732919255</v>
      </c>
      <c r="N164" s="15">
        <f t="shared" si="18"/>
        <v>13.737760438126122</v>
      </c>
      <c r="O164" s="15">
        <f t="shared" si="20"/>
        <v>127.28292334570286</v>
      </c>
      <c r="P164" s="15">
        <f t="shared" si="19"/>
        <v>4.8611790289801764</v>
      </c>
      <c r="S164" s="14"/>
    </row>
    <row r="165" spans="1:19" ht="14.45" customHeight="1">
      <c r="A165" s="17">
        <v>43143</v>
      </c>
      <c r="B165" s="44">
        <v>1.2048706950000001</v>
      </c>
      <c r="C165" s="13">
        <f>MAX(B$3:B165)</f>
        <v>1.2256995070000001</v>
      </c>
      <c r="D165" s="14">
        <f t="shared" si="15"/>
        <v>-1.6993408156767753E-2</v>
      </c>
      <c r="E165" s="14">
        <f>ABS(MIN(D$3:D165))</f>
        <v>3.0829213484824147E-2</v>
      </c>
      <c r="F165" s="25">
        <f t="shared" si="16"/>
        <v>20</v>
      </c>
      <c r="G165" s="25">
        <f>MAX(F$4:F165)</f>
        <v>24</v>
      </c>
      <c r="H165" s="14">
        <f>IF(J165&lt;AVERAGE(J$3:J165),J165,"")</f>
        <v>-3.2514993279154636E-3</v>
      </c>
      <c r="I165" s="14">
        <f>STDEV(H$4:H165)</f>
        <v>3.3065746982677206E-3</v>
      </c>
      <c r="J165" s="14">
        <f t="shared" si="17"/>
        <v>-3.2514993279154636E-3</v>
      </c>
      <c r="K165" s="14">
        <f>STDEV($J$4:J165)*SQRT(252)</f>
        <v>8.702954885125512E-2</v>
      </c>
      <c r="L165" s="14">
        <f t="shared" si="21"/>
        <v>0.40753304221035425</v>
      </c>
      <c r="M165" s="14">
        <f>COUNTIF(J$3:J165,"&gt;0")/COUNT(J$3:J165)</f>
        <v>0.66049382716049387</v>
      </c>
      <c r="N165" s="15">
        <f t="shared" si="18"/>
        <v>13.21905414197364</v>
      </c>
      <c r="O165" s="15">
        <f t="shared" si="20"/>
        <v>123.24930763664783</v>
      </c>
      <c r="P165" s="15">
        <f t="shared" si="19"/>
        <v>4.6826974009354165</v>
      </c>
      <c r="S165" s="14"/>
    </row>
    <row r="166" spans="1:19" ht="14.45" customHeight="1">
      <c r="A166" s="17">
        <v>43144</v>
      </c>
      <c r="B166" s="44">
        <v>1.202871824</v>
      </c>
      <c r="C166" s="13">
        <f>MAX(B$3:B166)</f>
        <v>1.2256995070000001</v>
      </c>
      <c r="D166" s="14">
        <f t="shared" si="15"/>
        <v>-1.8624208355825012E-2</v>
      </c>
      <c r="E166" s="14">
        <f>ABS(MIN(D$3:D166))</f>
        <v>3.0829213484824147E-2</v>
      </c>
      <c r="F166" s="25">
        <f t="shared" si="16"/>
        <v>21</v>
      </c>
      <c r="G166" s="25">
        <f>MAX(F$4:F166)</f>
        <v>24</v>
      </c>
      <c r="H166" s="14">
        <f>IF(J166&lt;AVERAGE(J$3:J166),J166,"")</f>
        <v>-1.6589921294417609E-3</v>
      </c>
      <c r="I166" s="14">
        <f>STDEV(H$4:H166)</f>
        <v>3.2870401274313148E-3</v>
      </c>
      <c r="J166" s="14">
        <f t="shared" si="17"/>
        <v>-1.6589921294417609E-3</v>
      </c>
      <c r="K166" s="14">
        <f>STDEV($J$4:J166)*SQRT(252)</f>
        <v>8.6831597522937926E-2</v>
      </c>
      <c r="L166" s="14">
        <f t="shared" si="21"/>
        <v>0.40087800845074395</v>
      </c>
      <c r="M166" s="14">
        <f>COUNTIF(J$3:J166,"&gt;0")/COUNT(J$3:J166)</f>
        <v>0.65644171779141103</v>
      </c>
      <c r="N166" s="15">
        <f t="shared" si="18"/>
        <v>13.003186365687805</v>
      </c>
      <c r="O166" s="15">
        <f t="shared" si="20"/>
        <v>121.95713861394611</v>
      </c>
      <c r="P166" s="15">
        <f t="shared" si="19"/>
        <v>4.6167296224723469</v>
      </c>
      <c r="S166" s="14"/>
    </row>
    <row r="167" spans="1:19" ht="14.45" customHeight="1">
      <c r="A167" s="17">
        <v>43145</v>
      </c>
      <c r="B167" s="44">
        <v>1.2081002729999999</v>
      </c>
      <c r="C167" s="13">
        <f>MAX(B$3:B167)</f>
        <v>1.2256995070000001</v>
      </c>
      <c r="D167" s="14">
        <f t="shared" si="15"/>
        <v>-1.4358522541202401E-2</v>
      </c>
      <c r="E167" s="14">
        <f>ABS(MIN(D$3:D167))</f>
        <v>3.0829213484824147E-2</v>
      </c>
      <c r="F167" s="25">
        <f t="shared" si="16"/>
        <v>22</v>
      </c>
      <c r="G167" s="25">
        <f>MAX(F$4:F167)</f>
        <v>24</v>
      </c>
      <c r="H167" s="14" t="str">
        <f>IF(J167&lt;AVERAGE(J$3:J167),J167,"")</f>
        <v/>
      </c>
      <c r="I167" s="14">
        <f>STDEV(H$4:H167)</f>
        <v>3.2870401274313148E-3</v>
      </c>
      <c r="J167" s="14">
        <f t="shared" si="17"/>
        <v>4.3466385159918186E-3</v>
      </c>
      <c r="K167" s="14">
        <f>STDEV($J$4:J167)*SQRT(252)</f>
        <v>8.6655554852278507E-2</v>
      </c>
      <c r="L167" s="14">
        <f t="shared" si="21"/>
        <v>0.40958893060140422</v>
      </c>
      <c r="M167" s="14">
        <f>COUNTIF(J$3:J167,"&gt;0")/COUNT(J$3:J167)</f>
        <v>0.65853658536585369</v>
      </c>
      <c r="N167" s="15">
        <f t="shared" si="18"/>
        <v>13.285740513718478</v>
      </c>
      <c r="O167" s="15">
        <f t="shared" si="20"/>
        <v>124.60721948091366</v>
      </c>
      <c r="P167" s="15">
        <f t="shared" si="19"/>
        <v>4.7266321391586423</v>
      </c>
      <c r="S167" s="14"/>
    </row>
    <row r="168" spans="1:19" ht="14.45" customHeight="1">
      <c r="A168" s="17">
        <v>43153</v>
      </c>
      <c r="B168" s="44">
        <v>1.2137925629999999</v>
      </c>
      <c r="C168" s="13">
        <f>MAX(B$3:B168)</f>
        <v>1.2256995070000001</v>
      </c>
      <c r="D168" s="14">
        <f t="shared" si="15"/>
        <v>-9.7144071054930947E-3</v>
      </c>
      <c r="E168" s="14">
        <f>ABS(MIN(D$3:D168))</f>
        <v>3.0829213484824147E-2</v>
      </c>
      <c r="F168" s="25">
        <f t="shared" si="16"/>
        <v>23</v>
      </c>
      <c r="G168" s="25">
        <f>MAX(F$4:F168)</f>
        <v>24</v>
      </c>
      <c r="H168" s="14" t="str">
        <f>IF(J168&lt;AVERAGE(J$3:J168),J168,"")</f>
        <v/>
      </c>
      <c r="I168" s="14">
        <f>STDEV(H$4:H168)</f>
        <v>3.2870401274313148E-3</v>
      </c>
      <c r="J168" s="14">
        <f t="shared" si="17"/>
        <v>4.7117694840550506E-3</v>
      </c>
      <c r="K168" s="14">
        <f>STDEV($J$4:J168)*SQRT(252)</f>
        <v>8.6501883156526849E-2</v>
      </c>
      <c r="L168" s="14">
        <f t="shared" si="21"/>
        <v>0.40265502694864641</v>
      </c>
      <c r="M168" s="14">
        <f>COUNTIF(J$3:J168,"&gt;0")/COUNT(J$3:J168)</f>
        <v>0.66060606060606064</v>
      </c>
      <c r="N168" s="15">
        <f t="shared" si="18"/>
        <v>13.060827099817374</v>
      </c>
      <c r="O168" s="15">
        <f t="shared" si="20"/>
        <v>122.49775218390917</v>
      </c>
      <c r="P168" s="15">
        <f t="shared" si="19"/>
        <v>4.6548700705166643</v>
      </c>
      <c r="S168" s="14"/>
    </row>
    <row r="169" spans="1:19" ht="14.45" customHeight="1">
      <c r="A169" s="17">
        <v>43154</v>
      </c>
      <c r="B169" s="44">
        <v>1.205594936</v>
      </c>
      <c r="C169" s="13">
        <f>MAX(B$3:B169)</f>
        <v>1.2256995070000001</v>
      </c>
      <c r="D169" s="14">
        <f t="shared" si="15"/>
        <v>-1.6402528421674667E-2</v>
      </c>
      <c r="E169" s="14">
        <f>ABS(MIN(D$3:D169))</f>
        <v>3.0829213484824147E-2</v>
      </c>
      <c r="F169" s="25">
        <f t="shared" si="16"/>
        <v>24</v>
      </c>
      <c r="G169" s="25">
        <f>MAX(F$4:F169)</f>
        <v>24</v>
      </c>
      <c r="H169" s="14">
        <f>IF(J169&lt;AVERAGE(J$3:J169),J169,"")</f>
        <v>-6.7537297969092469E-3</v>
      </c>
      <c r="I169" s="14">
        <f>STDEV(H$4:H169)</f>
        <v>3.2991036258095681E-3</v>
      </c>
      <c r="J169" s="14">
        <f t="shared" si="17"/>
        <v>-6.7537297969092469E-3</v>
      </c>
      <c r="K169" s="14">
        <f>STDEV($J$4:J169)*SQRT(252)</f>
        <v>8.6792929087105578E-2</v>
      </c>
      <c r="L169" s="14">
        <f t="shared" si="21"/>
        <v>0.38399905282309765</v>
      </c>
      <c r="M169" s="14">
        <f>COUNTIF(J$3:J169,"&gt;0")/COUNT(J$3:J169)</f>
        <v>0.65662650602409633</v>
      </c>
      <c r="N169" s="15">
        <f t="shared" si="18"/>
        <v>12.455687622784257</v>
      </c>
      <c r="O169" s="15">
        <f t="shared" si="20"/>
        <v>116.3949655351817</v>
      </c>
      <c r="P169" s="15">
        <f t="shared" si="19"/>
        <v>4.4243126353958555</v>
      </c>
      <c r="S169" s="14"/>
    </row>
    <row r="170" spans="1:19" ht="14.45" customHeight="1">
      <c r="A170" s="17">
        <v>43157</v>
      </c>
      <c r="B170" s="44">
        <v>1.2037269129999999</v>
      </c>
      <c r="C170" s="13">
        <f>MAX(B$3:B170)</f>
        <v>1.2256995070000001</v>
      </c>
      <c r="D170" s="14">
        <f t="shared" si="15"/>
        <v>-1.7926574886025559E-2</v>
      </c>
      <c r="E170" s="14">
        <f>ABS(MIN(D$3:D170))</f>
        <v>3.0829213484824147E-2</v>
      </c>
      <c r="F170" s="25">
        <f t="shared" si="16"/>
        <v>25</v>
      </c>
      <c r="G170" s="25">
        <f>MAX(F$4:F170)</f>
        <v>25</v>
      </c>
      <c r="H170" s="14">
        <f>IF(J170&lt;AVERAGE(J$3:J170),J170,"")</f>
        <v>-1.5494615514876076E-3</v>
      </c>
      <c r="I170" s="14">
        <f>STDEV(H$4:H170)</f>
        <v>3.2806853891295847E-3</v>
      </c>
      <c r="J170" s="14">
        <f t="shared" si="17"/>
        <v>-1.5494615514876076E-3</v>
      </c>
      <c r="K170" s="14">
        <f>STDEV($J$4:J170)*SQRT(252)</f>
        <v>8.6594238490364572E-2</v>
      </c>
      <c r="L170" s="14">
        <f t="shared" si="21"/>
        <v>0.37402280305086499</v>
      </c>
      <c r="M170" s="14">
        <f>COUNTIF(J$3:J170,"&gt;0")/COUNT(J$3:J170)</f>
        <v>0.65269461077844315</v>
      </c>
      <c r="N170" s="15">
        <f t="shared" si="18"/>
        <v>12.132090338113226</v>
      </c>
      <c r="O170" s="15">
        <f t="shared" si="20"/>
        <v>114.00751937085283</v>
      </c>
      <c r="P170" s="15">
        <f t="shared" si="19"/>
        <v>4.319257372908047</v>
      </c>
      <c r="S170" s="14"/>
    </row>
    <row r="171" spans="1:19" ht="14.45" customHeight="1">
      <c r="A171" s="17">
        <v>43158</v>
      </c>
      <c r="B171" s="44">
        <v>1.201726375</v>
      </c>
      <c r="C171" s="13">
        <f>MAX(B$3:B171)</f>
        <v>1.2256995070000001</v>
      </c>
      <c r="D171" s="14">
        <f t="shared" si="15"/>
        <v>-1.9558735124791116E-2</v>
      </c>
      <c r="E171" s="14">
        <f>ABS(MIN(D$3:D171))</f>
        <v>3.0829213484824147E-2</v>
      </c>
      <c r="F171" s="25">
        <f t="shared" si="16"/>
        <v>26</v>
      </c>
      <c r="G171" s="25">
        <f>MAX(F$4:F171)</f>
        <v>26</v>
      </c>
      <c r="H171" s="14">
        <f>IF(J171&lt;AVERAGE(J$3:J171),J171,"")</f>
        <v>-1.6619533703156053E-3</v>
      </c>
      <c r="I171" s="14">
        <f>STDEV(H$4:H171)</f>
        <v>3.2621348544021227E-3</v>
      </c>
      <c r="J171" s="14">
        <f t="shared" si="17"/>
        <v>-1.6619533703156053E-3</v>
      </c>
      <c r="K171" s="14">
        <f>STDEV($J$4:J171)*SQRT(252)</f>
        <v>8.6402064552658087E-2</v>
      </c>
      <c r="L171" s="14">
        <f t="shared" si="21"/>
        <v>0.3680973954229978</v>
      </c>
      <c r="M171" s="14">
        <f>COUNTIF(J$3:J171,"&gt;0")/COUNT(J$3:J171)</f>
        <v>0.64880952380952384</v>
      </c>
      <c r="N171" s="15">
        <f t="shared" si="18"/>
        <v>11.939889274314305</v>
      </c>
      <c r="O171" s="15">
        <f t="shared" si="20"/>
        <v>112.83941708487767</v>
      </c>
      <c r="P171" s="15">
        <f t="shared" si="19"/>
        <v>4.2602847203802563</v>
      </c>
      <c r="S171" s="14"/>
    </row>
    <row r="172" spans="1:19" ht="14.45" customHeight="1">
      <c r="A172" s="17">
        <v>43159</v>
      </c>
      <c r="B172" s="44">
        <v>1.205925409</v>
      </c>
      <c r="C172" s="13">
        <f>MAX(B$3:B172)</f>
        <v>1.2256995070000001</v>
      </c>
      <c r="D172" s="14">
        <f t="shared" si="15"/>
        <v>-1.613290850413962E-2</v>
      </c>
      <c r="E172" s="14">
        <f>ABS(MIN(D$3:D172))</f>
        <v>3.0829213484824147E-2</v>
      </c>
      <c r="F172" s="25">
        <f t="shared" si="16"/>
        <v>27</v>
      </c>
      <c r="G172" s="25">
        <f>MAX(F$4:F172)</f>
        <v>27</v>
      </c>
      <c r="H172" s="14" t="str">
        <f>IF(J172&lt;AVERAGE(J$3:J172),J172,"")</f>
        <v/>
      </c>
      <c r="I172" s="14">
        <f>STDEV(H$4:H172)</f>
        <v>3.2621348544021227E-3</v>
      </c>
      <c r="J172" s="14">
        <f t="shared" si="17"/>
        <v>3.494168129579478E-3</v>
      </c>
      <c r="K172" s="14">
        <f>STDEV($J$4:J172)*SQRT(252)</f>
        <v>8.6193752171281363E-2</v>
      </c>
      <c r="L172" s="14">
        <f t="shared" si="21"/>
        <v>0.37421802506006974</v>
      </c>
      <c r="M172" s="14">
        <f>COUNTIF(J$3:J172,"&gt;0")/COUNT(J$3:J172)</f>
        <v>0.65088757396449703</v>
      </c>
      <c r="N172" s="15">
        <f t="shared" si="18"/>
        <v>12.138422708846615</v>
      </c>
      <c r="O172" s="15">
        <f t="shared" si="20"/>
        <v>114.71568214142872</v>
      </c>
      <c r="P172" s="15">
        <f t="shared" si="19"/>
        <v>4.3415910739845289</v>
      </c>
      <c r="R172" s="14">
        <f>B172/B157-1</f>
        <v>-6.9736443611131405E-3</v>
      </c>
      <c r="S172" s="14"/>
    </row>
    <row r="173" spans="1:19" ht="14.45" customHeight="1">
      <c r="A173" s="17">
        <v>43160</v>
      </c>
      <c r="B173" s="44">
        <v>1.212191641</v>
      </c>
      <c r="C173" s="13">
        <f>MAX(B$3:B173)</f>
        <v>1.2256995070000001</v>
      </c>
      <c r="D173" s="14">
        <f t="shared" si="15"/>
        <v>-1.1020536373602452E-2</v>
      </c>
      <c r="E173" s="14">
        <f>ABS(MIN(D$3:D173))</f>
        <v>3.0829213484824147E-2</v>
      </c>
      <c r="F173" s="25">
        <f t="shared" si="16"/>
        <v>28</v>
      </c>
      <c r="G173" s="25">
        <f>MAX(F$4:F173)</f>
        <v>28</v>
      </c>
      <c r="H173" s="14" t="str">
        <f>IF(J173&lt;AVERAGE(J$3:J173),J173,"")</f>
        <v/>
      </c>
      <c r="I173" s="14">
        <f>STDEV(H$4:H173)</f>
        <v>3.2621348544021227E-3</v>
      </c>
      <c r="J173" s="14">
        <f t="shared" si="17"/>
        <v>5.1962019816766958E-3</v>
      </c>
      <c r="K173" s="14">
        <f>STDEV($J$4:J173)*SQRT(252)</f>
        <v>8.6081320167819136E-2</v>
      </c>
      <c r="L173" s="14">
        <f t="shared" si="21"/>
        <v>0.38426741297874201</v>
      </c>
      <c r="M173" s="14">
        <f>COUNTIF(J$3:J173,"&gt;0")/COUNT(J$3:J173)</f>
        <v>0.65294117647058825</v>
      </c>
      <c r="N173" s="15">
        <f t="shared" si="18"/>
        <v>12.464392358497884</v>
      </c>
      <c r="O173" s="15">
        <f t="shared" si="20"/>
        <v>117.79629908928757</v>
      </c>
      <c r="P173" s="15">
        <f t="shared" si="19"/>
        <v>4.4640046438599761</v>
      </c>
      <c r="S173" s="14"/>
    </row>
    <row r="174" spans="1:19" ht="14.45" customHeight="1">
      <c r="A174" s="17">
        <v>43161</v>
      </c>
      <c r="B174" s="44">
        <v>1.2194919239999999</v>
      </c>
      <c r="C174" s="13">
        <f>MAX(B$3:B174)</f>
        <v>1.2256995070000001</v>
      </c>
      <c r="D174" s="14">
        <f t="shared" si="15"/>
        <v>-5.0645227191072895E-3</v>
      </c>
      <c r="E174" s="14">
        <f>ABS(MIN(D$3:D174))</f>
        <v>3.0829213484824147E-2</v>
      </c>
      <c r="F174" s="25">
        <f t="shared" si="16"/>
        <v>29</v>
      </c>
      <c r="G174" s="25">
        <f>MAX(F$4:F174)</f>
        <v>29</v>
      </c>
      <c r="H174" s="14" t="str">
        <f>IF(J174&lt;AVERAGE(J$3:J174),J174,"")</f>
        <v/>
      </c>
      <c r="I174" s="14">
        <f>STDEV(H$4:H174)</f>
        <v>3.2621348544021227E-3</v>
      </c>
      <c r="J174" s="14">
        <f t="shared" si="17"/>
        <v>6.0223835514801038E-3</v>
      </c>
      <c r="K174" s="14">
        <f>STDEV($J$4:J174)*SQRT(252)</f>
        <v>8.6031575670911409E-2</v>
      </c>
      <c r="L174" s="14">
        <f t="shared" si="21"/>
        <v>0.39622477727977023</v>
      </c>
      <c r="M174" s="14">
        <f>COUNTIF(J$3:J174,"&gt;0")/COUNT(J$3:J174)</f>
        <v>0.65497076023391809</v>
      </c>
      <c r="N174" s="15">
        <f t="shared" si="18"/>
        <v>12.85225059260153</v>
      </c>
      <c r="O174" s="15">
        <f t="shared" si="20"/>
        <v>121.46180184583126</v>
      </c>
      <c r="P174" s="15">
        <f t="shared" si="19"/>
        <v>4.6055738743576198</v>
      </c>
      <c r="S174" s="14"/>
    </row>
    <row r="175" spans="1:19" ht="14.45" customHeight="1">
      <c r="A175" s="17">
        <v>43164</v>
      </c>
      <c r="B175" s="44">
        <v>1.209357719</v>
      </c>
      <c r="C175" s="13">
        <f>MAX(B$3:B175)</f>
        <v>1.2256995070000001</v>
      </c>
      <c r="D175" s="14">
        <f t="shared" si="15"/>
        <v>-1.3332621826697144E-2</v>
      </c>
      <c r="E175" s="14">
        <f>ABS(MIN(D$3:D175))</f>
        <v>3.0829213484824147E-2</v>
      </c>
      <c r="F175" s="25">
        <f t="shared" si="16"/>
        <v>30</v>
      </c>
      <c r="G175" s="25">
        <f>MAX(F$4:F175)</f>
        <v>30</v>
      </c>
      <c r="H175" s="14">
        <f>IF(J175&lt;AVERAGE(J$3:J175),J175,"")</f>
        <v>-8.3101862345748012E-3</v>
      </c>
      <c r="I175" s="14">
        <f>STDEV(H$4:H175)</f>
        <v>3.3017678000939999E-3</v>
      </c>
      <c r="J175" s="14">
        <f t="shared" si="17"/>
        <v>-8.3101862345748012E-3</v>
      </c>
      <c r="K175" s="14">
        <f>STDEV($J$4:J175)*SQRT(252)</f>
        <v>8.6544679458843338E-2</v>
      </c>
      <c r="L175" s="14">
        <f t="shared" si="21"/>
        <v>0.37077408883639085</v>
      </c>
      <c r="M175" s="14">
        <f>COUNTIF(J$3:J175,"&gt;0")/COUNT(J$3:J175)</f>
        <v>0.65116279069767447</v>
      </c>
      <c r="N175" s="15">
        <f t="shared" si="18"/>
        <v>12.026712553627307</v>
      </c>
      <c r="O175" s="15">
        <f t="shared" si="20"/>
        <v>112.29562806501265</v>
      </c>
      <c r="P175" s="15">
        <f t="shared" si="19"/>
        <v>4.2841927563289888</v>
      </c>
      <c r="S175" s="14"/>
    </row>
    <row r="176" spans="1:19" ht="14.45" customHeight="1">
      <c r="A176" s="17">
        <v>43165</v>
      </c>
      <c r="B176" s="44">
        <v>1.208390359</v>
      </c>
      <c r="C176" s="13">
        <f>MAX(B$3:B176)</f>
        <v>1.2256995070000001</v>
      </c>
      <c r="D176" s="14">
        <f t="shared" si="15"/>
        <v>-1.4121852787854716E-2</v>
      </c>
      <c r="E176" s="14">
        <f>ABS(MIN(D$3:D176))</f>
        <v>3.0829213484824147E-2</v>
      </c>
      <c r="F176" s="25">
        <f t="shared" si="16"/>
        <v>31</v>
      </c>
      <c r="G176" s="25">
        <f>MAX(F$4:F176)</f>
        <v>31</v>
      </c>
      <c r="H176" s="14">
        <f>IF(J176&lt;AVERAGE(J$3:J176),J176,"")</f>
        <v>-7.998956675944191E-4</v>
      </c>
      <c r="I176" s="14">
        <f>STDEV(H$4:H176)</f>
        <v>3.2882894471917279E-3</v>
      </c>
      <c r="J176" s="14">
        <f t="shared" si="17"/>
        <v>-7.998956675944191E-4</v>
      </c>
      <c r="K176" s="14">
        <f>STDEV($J$4:J176)*SQRT(252)</f>
        <v>8.6323850328310039E-2</v>
      </c>
      <c r="L176" s="14">
        <f t="shared" si="21"/>
        <v>0.367011467290286</v>
      </c>
      <c r="M176" s="14">
        <f>COUNTIF(J$3:J176,"&gt;0")/COUNT(J$3:J176)</f>
        <v>0.64739884393063585</v>
      </c>
      <c r="N176" s="15">
        <f t="shared" si="18"/>
        <v>11.904665277009077</v>
      </c>
      <c r="O176" s="15">
        <f t="shared" si="20"/>
        <v>111.61166715531138</v>
      </c>
      <c r="P176" s="15">
        <f t="shared" si="19"/>
        <v>4.2515650760995314</v>
      </c>
      <c r="S176" s="14"/>
    </row>
    <row r="177" spans="1:19" ht="14.45" customHeight="1">
      <c r="A177" s="17">
        <v>43166</v>
      </c>
      <c r="B177" s="44">
        <v>1.205355486</v>
      </c>
      <c r="C177" s="13">
        <f>MAX(B$3:B177)</f>
        <v>1.2256995070000001</v>
      </c>
      <c r="D177" s="14">
        <f t="shared" si="15"/>
        <v>-1.6597886255003691E-2</v>
      </c>
      <c r="E177" s="14">
        <f>ABS(MIN(D$3:D177))</f>
        <v>3.0829213484824147E-2</v>
      </c>
      <c r="F177" s="25">
        <f t="shared" si="16"/>
        <v>32</v>
      </c>
      <c r="G177" s="25">
        <f>MAX(F$4:F177)</f>
        <v>32</v>
      </c>
      <c r="H177" s="14">
        <f>IF(J177&lt;AVERAGE(J$3:J177),J177,"")</f>
        <v>-2.5115005075938557E-3</v>
      </c>
      <c r="I177" s="14">
        <f>STDEV(H$4:H177)</f>
        <v>3.2687013963275955E-3</v>
      </c>
      <c r="J177" s="14">
        <f t="shared" si="17"/>
        <v>-2.5115005075938557E-3</v>
      </c>
      <c r="K177" s="14">
        <f>STDEV($J$4:J177)*SQRT(252)</f>
        <v>8.6184228995070333E-2</v>
      </c>
      <c r="L177" s="14">
        <f t="shared" si="21"/>
        <v>0.35945550279910599</v>
      </c>
      <c r="M177" s="14">
        <f>COUNTIF(J$3:J177,"&gt;0")/COUNT(J$3:J177)</f>
        <v>0.64367816091954022</v>
      </c>
      <c r="N177" s="15">
        <f t="shared" si="18"/>
        <v>11.659574220926848</v>
      </c>
      <c r="O177" s="15">
        <f t="shared" si="20"/>
        <v>109.9689017794517</v>
      </c>
      <c r="P177" s="15">
        <f t="shared" si="19"/>
        <v>4.1707805127509641</v>
      </c>
      <c r="S177" s="14"/>
    </row>
    <row r="178" spans="1:19" ht="14.45" customHeight="1">
      <c r="A178" s="17">
        <v>43167</v>
      </c>
      <c r="B178" s="44">
        <v>1.206455308</v>
      </c>
      <c r="C178" s="13">
        <f>MAX(B$3:B178)</f>
        <v>1.2256995070000001</v>
      </c>
      <c r="D178" s="14">
        <f t="shared" si="15"/>
        <v>-1.5700584760045988E-2</v>
      </c>
      <c r="E178" s="14">
        <f>ABS(MIN(D$3:D178))</f>
        <v>3.0829213484824147E-2</v>
      </c>
      <c r="F178" s="25">
        <f t="shared" si="16"/>
        <v>33</v>
      </c>
      <c r="G178" s="25">
        <f>MAX(F$4:F178)</f>
        <v>33</v>
      </c>
      <c r="H178" s="14">
        <f>IF(J178&lt;AVERAGE(J$3:J178),J178,"")</f>
        <v>9.1244617274677253E-4</v>
      </c>
      <c r="I178" s="14">
        <f>STDEV(H$4:H178)</f>
        <v>3.2722419113472801E-3</v>
      </c>
      <c r="J178" s="14">
        <f t="shared" si="17"/>
        <v>9.1244617274677253E-4</v>
      </c>
      <c r="K178" s="14">
        <f>STDEV($J$4:J178)*SQRT(252)</f>
        <v>8.5936476259916753E-2</v>
      </c>
      <c r="L178" s="14">
        <f t="shared" si="21"/>
        <v>0.35961283534536181</v>
      </c>
      <c r="M178" s="14">
        <f>COUNTIF(J$3:J178,"&gt;0")/COUNT(J$3:J178)</f>
        <v>0.64571428571428569</v>
      </c>
      <c r="N178" s="15">
        <f t="shared" si="18"/>
        <v>11.664677579996754</v>
      </c>
      <c r="O178" s="15">
        <f t="shared" si="20"/>
        <v>109.89799809675392</v>
      </c>
      <c r="P178" s="15">
        <f t="shared" si="19"/>
        <v>4.1846355703217917</v>
      </c>
      <c r="S178" s="14"/>
    </row>
    <row r="179" spans="1:19" ht="14.45" customHeight="1">
      <c r="A179" s="17">
        <v>43168</v>
      </c>
      <c r="B179" s="44">
        <v>1.2240961930000001</v>
      </c>
      <c r="C179" s="13">
        <f>MAX(B$3:B179)</f>
        <v>1.2256995070000001</v>
      </c>
      <c r="D179" s="14">
        <f t="shared" si="15"/>
        <v>-1.3080808067911232E-3</v>
      </c>
      <c r="E179" s="14">
        <f>ABS(MIN(D$3:D179))</f>
        <v>3.0829213484824147E-2</v>
      </c>
      <c r="F179" s="25">
        <f t="shared" si="16"/>
        <v>34</v>
      </c>
      <c r="G179" s="25">
        <f>MAX(F$4:F179)</f>
        <v>34</v>
      </c>
      <c r="H179" s="14" t="str">
        <f>IF(J179&lt;AVERAGE(J$3:J179),J179,"")</f>
        <v/>
      </c>
      <c r="I179" s="14">
        <f>STDEV(H$4:H179)</f>
        <v>3.2722419113472801E-3</v>
      </c>
      <c r="J179" s="14">
        <f t="shared" si="17"/>
        <v>1.4622079146258793E-2</v>
      </c>
      <c r="K179" s="14">
        <f>STDEV($J$4:J179)*SQRT(252)</f>
        <v>8.7207578032044805E-2</v>
      </c>
      <c r="L179" s="14">
        <f t="shared" si="21"/>
        <v>0.39024806086773856</v>
      </c>
      <c r="M179" s="14">
        <f>COUNTIF(J$3:J179,"&gt;0")/COUNT(J$3:J179)</f>
        <v>0.64772727272727271</v>
      </c>
      <c r="N179" s="15">
        <f t="shared" si="18"/>
        <v>12.658385237749913</v>
      </c>
      <c r="O179" s="15">
        <f t="shared" si="20"/>
        <v>119.26014990348366</v>
      </c>
      <c r="P179" s="15">
        <f t="shared" si="19"/>
        <v>4.4749329092058971</v>
      </c>
      <c r="S179" s="14"/>
    </row>
    <row r="180" spans="1:19" ht="14.45" customHeight="1">
      <c r="A180" s="17">
        <v>43171</v>
      </c>
      <c r="B180" s="44">
        <v>1.226365073</v>
      </c>
      <c r="C180" s="13">
        <f>MAX(B$3:B180)</f>
        <v>1.226365073</v>
      </c>
      <c r="D180" s="14">
        <f t="shared" si="15"/>
        <v>0</v>
      </c>
      <c r="E180" s="14">
        <f>ABS(MIN(D$3:D180))</f>
        <v>3.0829213484824147E-2</v>
      </c>
      <c r="F180" s="25">
        <f t="shared" si="16"/>
        <v>0</v>
      </c>
      <c r="G180" s="25">
        <f>MAX(F$4:F180)</f>
        <v>34</v>
      </c>
      <c r="H180" s="14" t="str">
        <f>IF(J180&lt;AVERAGE(J$3:J180),J180,"")</f>
        <v/>
      </c>
      <c r="I180" s="14">
        <f>STDEV(H$4:H180)</f>
        <v>3.2722419113472801E-3</v>
      </c>
      <c r="J180" s="14">
        <f t="shared" si="17"/>
        <v>1.8535144647737756E-3</v>
      </c>
      <c r="K180" s="14">
        <f>STDEV($J$4:J180)*SQRT(252)</f>
        <v>8.6963362717521892E-2</v>
      </c>
      <c r="L180" s="14">
        <f t="shared" si="21"/>
        <v>0.38833524522094898</v>
      </c>
      <c r="M180" s="14">
        <f>COUNTIF(J$3:J180,"&gt;0")/COUNT(J$3:J180)</f>
        <v>0.64971751412429379</v>
      </c>
      <c r="N180" s="15">
        <f t="shared" si="18"/>
        <v>12.596339683206942</v>
      </c>
      <c r="O180" s="15">
        <f t="shared" si="20"/>
        <v>118.67559176303676</v>
      </c>
      <c r="P180" s="15">
        <f t="shared" si="19"/>
        <v>4.4655040132516044</v>
      </c>
      <c r="S180" s="14"/>
    </row>
    <row r="181" spans="1:19" ht="14.45" customHeight="1">
      <c r="A181" s="17">
        <v>43172</v>
      </c>
      <c r="B181" s="44">
        <v>1.22643228</v>
      </c>
      <c r="C181" s="13">
        <f>MAX(B$3:B181)</f>
        <v>1.22643228</v>
      </c>
      <c r="D181" s="14">
        <f t="shared" si="15"/>
        <v>0</v>
      </c>
      <c r="E181" s="14">
        <f>ABS(MIN(D$3:D181))</f>
        <v>3.0829213484824147E-2</v>
      </c>
      <c r="F181" s="25">
        <f t="shared" si="16"/>
        <v>0</v>
      </c>
      <c r="G181" s="25">
        <f>MAX(F$4:F181)</f>
        <v>34</v>
      </c>
      <c r="H181" s="14">
        <f>IF(J181&lt;AVERAGE(J$3:J181),J181,"")</f>
        <v>5.4801789026504011E-5</v>
      </c>
      <c r="I181" s="14">
        <f>STDEV(H$4:H181)</f>
        <v>3.2658133508651809E-3</v>
      </c>
      <c r="J181" s="14">
        <f t="shared" si="17"/>
        <v>5.4801789026504011E-5</v>
      </c>
      <c r="K181" s="14">
        <f>STDEV($J$4:J181)*SQRT(252)</f>
        <v>8.6727477340704531E-2</v>
      </c>
      <c r="L181" s="14">
        <f t="shared" si="21"/>
        <v>0.38646041308134227</v>
      </c>
      <c r="M181" s="14">
        <f>COUNTIF(J$3:J181,"&gt;0")/COUNT(J$3:J181)</f>
        <v>0.651685393258427</v>
      </c>
      <c r="N181" s="15">
        <f t="shared" si="18"/>
        <v>12.535526190818315</v>
      </c>
      <c r="O181" s="15">
        <f t="shared" si="20"/>
        <v>118.33511948224505</v>
      </c>
      <c r="P181" s="15">
        <f t="shared" si="19"/>
        <v>4.4560319858394122</v>
      </c>
      <c r="S181" s="14"/>
    </row>
    <row r="182" spans="1:19" ht="14.45" customHeight="1">
      <c r="A182" s="17">
        <v>43173</v>
      </c>
      <c r="B182" s="44">
        <v>1.22029491</v>
      </c>
      <c r="C182" s="13">
        <f>MAX(B$3:B182)</f>
        <v>1.22643228</v>
      </c>
      <c r="D182" s="14">
        <f t="shared" si="15"/>
        <v>-5.0042469527954436E-3</v>
      </c>
      <c r="E182" s="14">
        <f>ABS(MIN(D$3:D182))</f>
        <v>3.0829213484824147E-2</v>
      </c>
      <c r="F182" s="25">
        <f t="shared" si="16"/>
        <v>1</v>
      </c>
      <c r="G182" s="25">
        <f>MAX(F$4:F182)</f>
        <v>34</v>
      </c>
      <c r="H182" s="14">
        <f>IF(J182&lt;AVERAGE(J$3:J182),J182,"")</f>
        <v>-5.0042469527954436E-3</v>
      </c>
      <c r="I182" s="14">
        <f>STDEV(H$4:H182)</f>
        <v>3.2571472050387678E-3</v>
      </c>
      <c r="J182" s="14">
        <f t="shared" si="17"/>
        <v>-5.0042469527954436E-3</v>
      </c>
      <c r="K182" s="14">
        <f>STDEV($J$4:J182)*SQRT(252)</f>
        <v>8.6792453295549493E-2</v>
      </c>
      <c r="L182" s="14">
        <f t="shared" si="21"/>
        <v>0.37345702133514447</v>
      </c>
      <c r="M182" s="14">
        <f>COUNTIF(J$3:J182,"&gt;0")/COUNT(J$3:J182)</f>
        <v>0.64804469273743015</v>
      </c>
      <c r="N182" s="15">
        <f t="shared" si="18"/>
        <v>12.113738208695489</v>
      </c>
      <c r="O182" s="15">
        <f t="shared" si="20"/>
        <v>114.65770437314313</v>
      </c>
      <c r="P182" s="15">
        <f t="shared" si="19"/>
        <v>4.3028743531817462</v>
      </c>
      <c r="S182" s="14"/>
    </row>
    <row r="183" spans="1:19" ht="14.45" customHeight="1">
      <c r="A183" s="17">
        <v>43174</v>
      </c>
      <c r="B183" s="44">
        <v>1.2234642330000001</v>
      </c>
      <c r="C183" s="13">
        <f>MAX(B$3:B183)</f>
        <v>1.22643228</v>
      </c>
      <c r="D183" s="14">
        <f t="shared" si="15"/>
        <v>-2.4200659493404109E-3</v>
      </c>
      <c r="E183" s="14">
        <f>ABS(MIN(D$3:D183))</f>
        <v>3.0829213484824147E-2</v>
      </c>
      <c r="F183" s="25">
        <f t="shared" si="16"/>
        <v>2</v>
      </c>
      <c r="G183" s="25">
        <f>MAX(F$4:F183)</f>
        <v>34</v>
      </c>
      <c r="H183" s="14" t="str">
        <f>IF(J183&lt;AVERAGE(J$3:J183),J183,"")</f>
        <v/>
      </c>
      <c r="I183" s="14">
        <f>STDEV(H$4:H183)</f>
        <v>3.2571472050387678E-3</v>
      </c>
      <c r="J183" s="14">
        <f t="shared" si="17"/>
        <v>2.59717792316283E-3</v>
      </c>
      <c r="K183" s="14">
        <f>STDEV($J$4:J183)*SQRT(252)</f>
        <v>8.6567140250461527E-2</v>
      </c>
      <c r="L183" s="14">
        <f t="shared" si="21"/>
        <v>0.37722072417289354</v>
      </c>
      <c r="M183" s="14">
        <f>COUNTIF(J$3:J183,"&gt;0")/COUNT(J$3:J183)</f>
        <v>0.65</v>
      </c>
      <c r="N183" s="15">
        <f t="shared" si="18"/>
        <v>12.235820558918331</v>
      </c>
      <c r="O183" s="15">
        <f t="shared" si="20"/>
        <v>115.81322563172385</v>
      </c>
      <c r="P183" s="15">
        <f t="shared" si="19"/>
        <v>4.3575509492573588</v>
      </c>
      <c r="S183" s="14"/>
    </row>
    <row r="184" spans="1:19" ht="14.45" customHeight="1">
      <c r="A184" s="17">
        <v>43175</v>
      </c>
      <c r="B184" s="44">
        <v>1.2255997009999999</v>
      </c>
      <c r="C184" s="13">
        <f>MAX(B$3:B184)</f>
        <v>1.22643228</v>
      </c>
      <c r="D184" s="14">
        <f t="shared" si="15"/>
        <v>-6.7886259484306599E-4</v>
      </c>
      <c r="E184" s="14">
        <f>ABS(MIN(D$3:D184))</f>
        <v>3.0829213484824147E-2</v>
      </c>
      <c r="F184" s="25">
        <f t="shared" si="16"/>
        <v>3</v>
      </c>
      <c r="G184" s="25">
        <f>MAX(F$4:F184)</f>
        <v>34</v>
      </c>
      <c r="H184" s="14" t="str">
        <f>IF(J184&lt;AVERAGE(J$3:J184),J184,"")</f>
        <v/>
      </c>
      <c r="I184" s="14">
        <f>STDEV(H$4:H184)</f>
        <v>3.2571472050387678E-3</v>
      </c>
      <c r="J184" s="14">
        <f t="shared" si="17"/>
        <v>1.7454274039245821E-3</v>
      </c>
      <c r="K184" s="14">
        <f>STDEV($J$4:J184)*SQRT(252)</f>
        <v>8.6329337601475667E-2</v>
      </c>
      <c r="L184" s="14">
        <f t="shared" si="21"/>
        <v>0.3791087389143184</v>
      </c>
      <c r="M184" s="14">
        <f>COUNTIF(J$3:J184,"&gt;0")/COUNT(J$3:J184)</f>
        <v>0.65193370165745856</v>
      </c>
      <c r="N184" s="15">
        <f t="shared" si="18"/>
        <v>12.297061652284343</v>
      </c>
      <c r="O184" s="15">
        <f t="shared" si="20"/>
        <v>116.3928785066397</v>
      </c>
      <c r="P184" s="15">
        <f t="shared" si="19"/>
        <v>4.3914241606301649</v>
      </c>
      <c r="S184" s="14"/>
    </row>
    <row r="185" spans="1:19" ht="14.45" customHeight="1">
      <c r="A185" s="17">
        <v>43178</v>
      </c>
      <c r="B185" s="44">
        <v>1.2216640700000001</v>
      </c>
      <c r="C185" s="13">
        <f>MAX(B$3:B185)</f>
        <v>1.22643228</v>
      </c>
      <c r="D185" s="14">
        <f t="shared" si="15"/>
        <v>-3.8878705964914273E-3</v>
      </c>
      <c r="E185" s="14">
        <f>ABS(MIN(D$3:D185))</f>
        <v>3.0829213484824147E-2</v>
      </c>
      <c r="F185" s="25">
        <f t="shared" si="16"/>
        <v>4</v>
      </c>
      <c r="G185" s="25">
        <f>MAX(F$4:F185)</f>
        <v>34</v>
      </c>
      <c r="H185" s="14">
        <f>IF(J185&lt;AVERAGE(J$3:J185),J185,"")</f>
        <v>-3.2111879570373425E-3</v>
      </c>
      <c r="I185" s="14">
        <f>STDEV(H$4:H185)</f>
        <v>3.2391929940086351E-3</v>
      </c>
      <c r="J185" s="14">
        <f t="shared" si="17"/>
        <v>-3.2111879570373425E-3</v>
      </c>
      <c r="K185" s="14">
        <f>STDEV($J$4:J185)*SQRT(252)</f>
        <v>8.6242589173117293E-2</v>
      </c>
      <c r="L185" s="14">
        <f t="shared" si="21"/>
        <v>0.36656390725585419</v>
      </c>
      <c r="M185" s="14">
        <f>COUNTIF(J$3:J185,"&gt;0")/COUNT(J$3:J185)</f>
        <v>0.64835164835164838</v>
      </c>
      <c r="N185" s="15">
        <f t="shared" si="18"/>
        <v>11.890147876665662</v>
      </c>
      <c r="O185" s="15">
        <f t="shared" si="20"/>
        <v>113.16519513776061</v>
      </c>
      <c r="P185" s="15">
        <f t="shared" si="19"/>
        <v>4.2503815199708308</v>
      </c>
      <c r="S185" s="14"/>
    </row>
    <row r="186" spans="1:19" ht="14.45" customHeight="1">
      <c r="A186" s="17">
        <v>43179</v>
      </c>
      <c r="B186" s="44">
        <v>1.2289720500000001</v>
      </c>
      <c r="C186" s="13">
        <f>MAX(B$3:B186)</f>
        <v>1.2289720500000001</v>
      </c>
      <c r="D186" s="14">
        <f t="shared" si="15"/>
        <v>0</v>
      </c>
      <c r="E186" s="14">
        <f>ABS(MIN(D$3:D186))</f>
        <v>3.0829213484824147E-2</v>
      </c>
      <c r="F186" s="25">
        <f t="shared" si="16"/>
        <v>0</v>
      </c>
      <c r="G186" s="25">
        <f>MAX(F$4:F186)</f>
        <v>34</v>
      </c>
      <c r="H186" s="14" t="str">
        <f>IF(J186&lt;AVERAGE(J$3:J186),J186,"")</f>
        <v/>
      </c>
      <c r="I186" s="14">
        <f>STDEV(H$4:H186)</f>
        <v>3.2391929940086351E-3</v>
      </c>
      <c r="J186" s="14">
        <f t="shared" si="17"/>
        <v>5.9819881581686385E-3</v>
      </c>
      <c r="K186" s="14">
        <f>STDEV($J$4:J186)*SQRT(252)</f>
        <v>8.6194734036308951E-2</v>
      </c>
      <c r="L186" s="14">
        <f t="shared" si="21"/>
        <v>0.37745012153321267</v>
      </c>
      <c r="M186" s="14">
        <f>COUNTIF(J$3:J186,"&gt;0")/COUNT(J$3:J186)</f>
        <v>0.65027322404371579</v>
      </c>
      <c r="N186" s="15">
        <f t="shared" si="18"/>
        <v>12.243261467536776</v>
      </c>
      <c r="O186" s="15">
        <f t="shared" si="20"/>
        <v>116.52597490528113</v>
      </c>
      <c r="P186" s="15">
        <f t="shared" si="19"/>
        <v>4.3790392273176959</v>
      </c>
      <c r="S186" s="14"/>
    </row>
    <row r="187" spans="1:19" ht="14.45" customHeight="1">
      <c r="A187" s="17">
        <v>43180</v>
      </c>
      <c r="B187" s="44">
        <v>1.226970431</v>
      </c>
      <c r="C187" s="13">
        <f>MAX(B$3:B187)</f>
        <v>1.2289720500000001</v>
      </c>
      <c r="D187" s="14">
        <f t="shared" si="15"/>
        <v>-1.6286936712678335E-3</v>
      </c>
      <c r="E187" s="14">
        <f>ABS(MIN(D$3:D187))</f>
        <v>3.0829213484824147E-2</v>
      </c>
      <c r="F187" s="25">
        <f t="shared" si="16"/>
        <v>1</v>
      </c>
      <c r="G187" s="25">
        <f>MAX(F$4:F187)</f>
        <v>34</v>
      </c>
      <c r="H187" s="14">
        <f>IF(J187&lt;AVERAGE(J$3:J187),J187,"")</f>
        <v>-1.6286936712678335E-3</v>
      </c>
      <c r="I187" s="14">
        <f>STDEV(H$4:H187)</f>
        <v>3.2226629017703002E-3</v>
      </c>
      <c r="J187" s="14">
        <f t="shared" si="17"/>
        <v>-1.6286936712678335E-3</v>
      </c>
      <c r="K187" s="14">
        <f>STDEV($J$4:J187)*SQRT(252)</f>
        <v>8.6020036235751773E-2</v>
      </c>
      <c r="L187" s="14">
        <f t="shared" si="21"/>
        <v>0.37211880799024599</v>
      </c>
      <c r="M187" s="14">
        <f>COUNTIF(J$3:J187,"&gt;0")/COUNT(J$3:J187)</f>
        <v>0.64673913043478259</v>
      </c>
      <c r="N187" s="15">
        <f t="shared" si="18"/>
        <v>12.070330894864494</v>
      </c>
      <c r="O187" s="15">
        <f t="shared" si="20"/>
        <v>115.46935541592966</v>
      </c>
      <c r="P187" s="15">
        <f t="shared" si="19"/>
        <v>4.3259550248315914</v>
      </c>
      <c r="S187" s="14"/>
    </row>
    <row r="188" spans="1:19" ht="14.45" customHeight="1">
      <c r="A188" s="17">
        <v>43181</v>
      </c>
      <c r="B188" s="44">
        <v>1.2218649589999999</v>
      </c>
      <c r="C188" s="13">
        <f>MAX(B$3:B188)</f>
        <v>1.2289720500000001</v>
      </c>
      <c r="D188" s="14">
        <f t="shared" si="15"/>
        <v>-5.7829557637215645E-3</v>
      </c>
      <c r="E188" s="14">
        <f>ABS(MIN(D$3:D188))</f>
        <v>3.0829213484824147E-2</v>
      </c>
      <c r="F188" s="25">
        <f t="shared" si="16"/>
        <v>2</v>
      </c>
      <c r="G188" s="25">
        <f>MAX(F$4:F188)</f>
        <v>34</v>
      </c>
      <c r="H188" s="14">
        <f>IF(J188&lt;AVERAGE(J$3:J188),J188,"")</f>
        <v>-4.1610391505841893E-3</v>
      </c>
      <c r="I188" s="14">
        <f>STDEV(H$4:H188)</f>
        <v>3.2087991095473556E-3</v>
      </c>
      <c r="J188" s="14">
        <f t="shared" si="17"/>
        <v>-4.1610391505841893E-3</v>
      </c>
      <c r="K188" s="14">
        <f>STDEV($J$4:J188)*SQRT(252)</f>
        <v>8.6007677097388796E-2</v>
      </c>
      <c r="L188" s="14">
        <f t="shared" si="21"/>
        <v>0.36151705967633263</v>
      </c>
      <c r="M188" s="14">
        <f>COUNTIF(J$3:J188,"&gt;0")/COUNT(J$3:J188)</f>
        <v>0.64324324324324322</v>
      </c>
      <c r="N188" s="15">
        <f t="shared" si="18"/>
        <v>11.726444460034358</v>
      </c>
      <c r="O188" s="15">
        <f t="shared" si="20"/>
        <v>112.66428571383189</v>
      </c>
      <c r="P188" s="15">
        <f t="shared" si="19"/>
        <v>4.2033115167960782</v>
      </c>
      <c r="S188" s="14"/>
    </row>
    <row r="189" spans="1:19" ht="14.45" customHeight="1">
      <c r="A189" s="17">
        <v>43182</v>
      </c>
      <c r="B189" s="44">
        <v>1.2250357329999999</v>
      </c>
      <c r="C189" s="13">
        <f>MAX(B$3:B189)</f>
        <v>1.2289720500000001</v>
      </c>
      <c r="D189" s="14">
        <f t="shared" si="15"/>
        <v>-3.202934517510081E-3</v>
      </c>
      <c r="E189" s="14">
        <f>ABS(MIN(D$3:D189))</f>
        <v>3.0829213484824147E-2</v>
      </c>
      <c r="F189" s="25">
        <f t="shared" si="16"/>
        <v>3</v>
      </c>
      <c r="G189" s="25">
        <f>MAX(F$4:F189)</f>
        <v>34</v>
      </c>
      <c r="H189" s="14" t="str">
        <f>IF(J189&lt;AVERAGE(J$3:J189),J189,"")</f>
        <v/>
      </c>
      <c r="I189" s="14">
        <f>STDEV(H$4:H189)</f>
        <v>3.2087991095473556E-3</v>
      </c>
      <c r="J189" s="14">
        <f t="shared" si="17"/>
        <v>2.5950281793782892E-3</v>
      </c>
      <c r="K189" s="14">
        <f>STDEV($J$4:J189)*SQRT(252)</f>
        <v>8.5792600476774408E-2</v>
      </c>
      <c r="L189" s="14">
        <f t="shared" si="21"/>
        <v>0.36516805941461228</v>
      </c>
      <c r="M189" s="14">
        <f>COUNTIF(J$3:J189,"&gt;0")/COUNT(J$3:J189)</f>
        <v>0.64516129032258063</v>
      </c>
      <c r="N189" s="15">
        <f t="shared" si="18"/>
        <v>11.844871086132908</v>
      </c>
      <c r="O189" s="15">
        <f t="shared" si="20"/>
        <v>113.80209447456627</v>
      </c>
      <c r="P189" s="15">
        <f t="shared" si="19"/>
        <v>4.2564050673982052</v>
      </c>
      <c r="S189" s="14"/>
    </row>
    <row r="190" spans="1:19" ht="14.45" customHeight="1">
      <c r="A190" s="17">
        <v>43185</v>
      </c>
      <c r="B190" s="44">
        <v>1.225237057</v>
      </c>
      <c r="C190" s="13">
        <f>MAX(B$3:B190)</f>
        <v>1.2289720500000001</v>
      </c>
      <c r="D190" s="14">
        <f t="shared" si="15"/>
        <v>-3.039119563378323E-3</v>
      </c>
      <c r="E190" s="14">
        <f>ABS(MIN(D$3:D190))</f>
        <v>3.0829213484824147E-2</v>
      </c>
      <c r="F190" s="25">
        <f t="shared" si="16"/>
        <v>4</v>
      </c>
      <c r="G190" s="25">
        <f>MAX(F$4:F190)</f>
        <v>34</v>
      </c>
      <c r="H190" s="14">
        <f>IF(J190&lt;AVERAGE(J$3:J190),J190,"")</f>
        <v>1.643413286460671E-4</v>
      </c>
      <c r="I190" s="14">
        <f>STDEV(H$4:H190)</f>
        <v>3.204419136526485E-3</v>
      </c>
      <c r="J190" s="14">
        <f t="shared" si="17"/>
        <v>1.643413286460671E-4</v>
      </c>
      <c r="K190" s="14">
        <f>STDEV($J$4:J190)*SQRT(252)</f>
        <v>8.5568651474803109E-2</v>
      </c>
      <c r="L190" s="14">
        <f t="shared" si="21"/>
        <v>0.3602269972778005</v>
      </c>
      <c r="M190" s="14">
        <f>COUNTIF(J$3:J190,"&gt;0")/COUNT(J$3:J190)</f>
        <v>0.6470588235294118</v>
      </c>
      <c r="N190" s="15">
        <f t="shared" si="18"/>
        <v>11.684599007208675</v>
      </c>
      <c r="O190" s="15">
        <f t="shared" si="20"/>
        <v>112.41569280736418</v>
      </c>
      <c r="P190" s="15">
        <f t="shared" si="19"/>
        <v>4.2098010319103185</v>
      </c>
      <c r="S190" s="14"/>
    </row>
    <row r="191" spans="1:19" ht="14.45" customHeight="1">
      <c r="A191" s="17">
        <v>43186</v>
      </c>
      <c r="B191" s="44">
        <v>1.214955883</v>
      </c>
      <c r="C191" s="13">
        <f>MAX(B$3:B191)</f>
        <v>1.2289720500000001</v>
      </c>
      <c r="D191" s="14">
        <f t="shared" si="15"/>
        <v>-1.1404789067416155E-2</v>
      </c>
      <c r="E191" s="14">
        <f>ABS(MIN(D$3:D191))</f>
        <v>3.0829213484824147E-2</v>
      </c>
      <c r="F191" s="25">
        <f t="shared" si="16"/>
        <v>5</v>
      </c>
      <c r="G191" s="25">
        <f>MAX(F$4:F191)</f>
        <v>34</v>
      </c>
      <c r="H191" s="14">
        <f>IF(J191&lt;AVERAGE(J$3:J191),J191,"")</f>
        <v>-8.3911712768249824E-3</v>
      </c>
      <c r="I191" s="14">
        <f>STDEV(H$4:H191)</f>
        <v>3.2429898893644908E-3</v>
      </c>
      <c r="J191" s="14">
        <f t="shared" si="17"/>
        <v>-8.3911712768249824E-3</v>
      </c>
      <c r="K191" s="14">
        <f>STDEV($J$4:J191)*SQRT(252)</f>
        <v>8.6044290142462621E-2</v>
      </c>
      <c r="L191" s="14">
        <f t="shared" si="21"/>
        <v>0.34134226627839537</v>
      </c>
      <c r="M191" s="14">
        <f>COUNTIF(J$3:J191,"&gt;0")/COUNT(J$3:J191)</f>
        <v>0.6436170212765957</v>
      </c>
      <c r="N191" s="15">
        <f t="shared" si="18"/>
        <v>11.072039396866968</v>
      </c>
      <c r="O191" s="15">
        <f t="shared" si="20"/>
        <v>105.25542105383688</v>
      </c>
      <c r="P191" s="15">
        <f t="shared" si="19"/>
        <v>3.9670530806081215</v>
      </c>
      <c r="S191" s="14"/>
    </row>
    <row r="192" spans="1:19" ht="14.45" customHeight="1">
      <c r="A192" s="17">
        <v>43187</v>
      </c>
      <c r="B192" s="44">
        <v>1.211917817</v>
      </c>
      <c r="C192" s="13">
        <f>MAX(B$3:B192)</f>
        <v>1.2289720500000001</v>
      </c>
      <c r="D192" s="14">
        <f t="shared" si="15"/>
        <v>-1.3876827385944313E-2</v>
      </c>
      <c r="E192" s="14">
        <f>ABS(MIN(D$3:D192))</f>
        <v>3.0829213484824147E-2</v>
      </c>
      <c r="F192" s="25">
        <f t="shared" si="16"/>
        <v>6</v>
      </c>
      <c r="G192" s="25">
        <f>MAX(F$4:F192)</f>
        <v>34</v>
      </c>
      <c r="H192" s="14">
        <f>IF(J192&lt;AVERAGE(J$3:J192),J192,"")</f>
        <v>-2.5005566395532863E-3</v>
      </c>
      <c r="I192" s="14">
        <f>STDEV(H$4:H192)</f>
        <v>3.2255518577503158E-3</v>
      </c>
      <c r="J192" s="14">
        <f t="shared" si="17"/>
        <v>-2.5005566395532863E-3</v>
      </c>
      <c r="K192" s="14">
        <f>STDEV($J$4:J192)*SQRT(252)</f>
        <v>8.5913065465416466E-2</v>
      </c>
      <c r="L192" s="14">
        <f t="shared" si="21"/>
        <v>0.33469339396089293</v>
      </c>
      <c r="M192" s="14">
        <f>COUNTIF(J$3:J192,"&gt;0")/COUNT(J$3:J192)</f>
        <v>0.64021164021164023</v>
      </c>
      <c r="N192" s="15">
        <f t="shared" si="18"/>
        <v>10.856371477840252</v>
      </c>
      <c r="O192" s="15">
        <f t="shared" si="20"/>
        <v>103.76314154016647</v>
      </c>
      <c r="P192" s="15">
        <f t="shared" si="19"/>
        <v>3.895721705979875</v>
      </c>
      <c r="S192" s="14"/>
    </row>
    <row r="193" spans="1:19" ht="14.45" customHeight="1">
      <c r="A193" s="17">
        <v>43188</v>
      </c>
      <c r="B193" s="44">
        <v>1.2099143189999999</v>
      </c>
      <c r="C193" s="13">
        <f>MAX(B$3:B193)</f>
        <v>1.2289720500000001</v>
      </c>
      <c r="D193" s="14">
        <f t="shared" si="15"/>
        <v>-1.5507049977255494E-2</v>
      </c>
      <c r="E193" s="14">
        <f>ABS(MIN(D$3:D193))</f>
        <v>3.0829213484824147E-2</v>
      </c>
      <c r="F193" s="25">
        <f t="shared" si="16"/>
        <v>7</v>
      </c>
      <c r="G193" s="25">
        <f>MAX(F$4:F193)</f>
        <v>34</v>
      </c>
      <c r="H193" s="14">
        <f>IF(J193&lt;AVERAGE(J$3:J193),J193,"")</f>
        <v>-1.6531632524057205E-3</v>
      </c>
      <c r="I193" s="14">
        <f>STDEV(H$4:H193)</f>
        <v>3.2100216355997455E-3</v>
      </c>
      <c r="J193" s="14">
        <f t="shared" si="17"/>
        <v>-1.6531632524057205E-3</v>
      </c>
      <c r="K193" s="14">
        <f>STDEV($J$4:J193)*SQRT(252)</f>
        <v>8.5741264024336225E-2</v>
      </c>
      <c r="L193" s="14">
        <f t="shared" si="21"/>
        <v>0.32981971281739009</v>
      </c>
      <c r="M193" s="14">
        <f>COUNTIF(J$3:J193,"&gt;0")/COUNT(J$3:J193)</f>
        <v>0.63684210526315788</v>
      </c>
      <c r="N193" s="15">
        <f t="shared" si="18"/>
        <v>10.698285020464297</v>
      </c>
      <c r="O193" s="15">
        <f t="shared" si="20"/>
        <v>102.74688156603908</v>
      </c>
      <c r="P193" s="15">
        <f t="shared" si="19"/>
        <v>3.8466859168740068</v>
      </c>
      <c r="S193" s="14"/>
    </row>
    <row r="194" spans="1:19" ht="14.45" customHeight="1">
      <c r="A194" s="17">
        <v>43189</v>
      </c>
      <c r="B194" s="44">
        <v>1.2120506120000001</v>
      </c>
      <c r="C194" s="13">
        <f>MAX(B$3:B194)</f>
        <v>1.2289720500000001</v>
      </c>
      <c r="D194" s="14">
        <f t="shared" si="15"/>
        <v>-1.3768773667391376E-2</v>
      </c>
      <c r="E194" s="14">
        <f>ABS(MIN(D$3:D194))</f>
        <v>3.0829213484824147E-2</v>
      </c>
      <c r="F194" s="25">
        <f t="shared" si="16"/>
        <v>8</v>
      </c>
      <c r="G194" s="25">
        <f>MAX(F$4:F194)</f>
        <v>34</v>
      </c>
      <c r="H194" s="14" t="str">
        <f>IF(J194&lt;AVERAGE(J$3:J194),J194,"")</f>
        <v/>
      </c>
      <c r="I194" s="14">
        <f>STDEV(H$4:H194)</f>
        <v>3.2100216355997455E-3</v>
      </c>
      <c r="J194" s="14">
        <f t="shared" si="17"/>
        <v>1.7656564324040058E-3</v>
      </c>
      <c r="K194" s="14">
        <f>STDEV($J$4:J194)*SQRT(252)</f>
        <v>8.5519645264702598E-2</v>
      </c>
      <c r="L194" s="14">
        <f t="shared" si="21"/>
        <v>0.33176893471693192</v>
      </c>
      <c r="M194" s="14">
        <f>COUNTIF(J$3:J194,"&gt;0")/COUNT(J$3:J194)</f>
        <v>0.63874345549738221</v>
      </c>
      <c r="N194" s="15">
        <f t="shared" si="18"/>
        <v>10.761511476127895</v>
      </c>
      <c r="O194" s="15">
        <f t="shared" si="20"/>
        <v>103.3541117098875</v>
      </c>
      <c r="P194" s="15">
        <f t="shared" si="19"/>
        <v>3.8794470403850743</v>
      </c>
      <c r="S194" s="14"/>
    </row>
    <row r="195" spans="1:19" ht="14.45" customHeight="1">
      <c r="A195" s="17">
        <v>43190</v>
      </c>
      <c r="B195" s="44">
        <v>1.212117031</v>
      </c>
      <c r="C195" s="13">
        <f>MAX(B$3:B195)</f>
        <v>1.2289720500000001</v>
      </c>
      <c r="D195" s="14">
        <f t="shared" ref="D195:D233" si="22">B195/C195-1</f>
        <v>-1.3714729313819674E-2</v>
      </c>
      <c r="E195" s="14">
        <f>ABS(MIN(D$3:D195))</f>
        <v>3.0829213484824147E-2</v>
      </c>
      <c r="F195" s="25">
        <f t="shared" ref="F195:F233" si="23">IF(B195&lt;C195,F194+1,0)</f>
        <v>9</v>
      </c>
      <c r="G195" s="25">
        <f>MAX(F$4:F195)</f>
        <v>34</v>
      </c>
      <c r="H195" s="14">
        <f>IF(J195&lt;AVERAGE(J$3:J195),J195,"")</f>
        <v>5.4798866765404242E-5</v>
      </c>
      <c r="I195" s="14">
        <f>STDEV(H$4:H195)</f>
        <v>3.2050149923410964E-3</v>
      </c>
      <c r="J195" s="14">
        <f t="shared" si="17"/>
        <v>5.4798866765404242E-5</v>
      </c>
      <c r="K195" s="14">
        <f>STDEV($J$4:J195)*SQRT(252)</f>
        <v>8.5302671659298793E-2</v>
      </c>
      <c r="L195" s="14">
        <f t="shared" si="21"/>
        <v>0.33032692813984044</v>
      </c>
      <c r="M195" s="14">
        <f>COUNTIF(J$3:J195,"&gt;0")/COUNT(J$3:J195)</f>
        <v>0.640625</v>
      </c>
      <c r="N195" s="15">
        <f t="shared" si="18"/>
        <v>10.714737445457235</v>
      </c>
      <c r="O195" s="15">
        <f t="shared" si="20"/>
        <v>103.06564210439272</v>
      </c>
      <c r="P195" s="15">
        <f t="shared" si="19"/>
        <v>3.872410109957344</v>
      </c>
      <c r="R195" s="14">
        <f>B195/B172-1</f>
        <v>5.1343324834114412E-3</v>
      </c>
      <c r="S195" s="14"/>
    </row>
    <row r="196" spans="1:19" s="33" customFormat="1" ht="14.45" customHeight="1">
      <c r="A196" s="28">
        <v>43192</v>
      </c>
      <c r="B196" s="46">
        <v>1.2215658819999999</v>
      </c>
      <c r="C196" s="29">
        <f>MAX(B$3:B196)</f>
        <v>1.2289720500000001</v>
      </c>
      <c r="D196" s="30">
        <f t="shared" si="22"/>
        <v>-6.0263111760761046E-3</v>
      </c>
      <c r="E196" s="30">
        <f>ABS(MIN(D$3:D196))</f>
        <v>3.0829213484824147E-2</v>
      </c>
      <c r="F196" s="31">
        <f t="shared" si="23"/>
        <v>10</v>
      </c>
      <c r="G196" s="31">
        <f>MAX(F$4:F196)</f>
        <v>34</v>
      </c>
      <c r="H196" s="30" t="str">
        <f>IF(J196&lt;AVERAGE(J$3:J196),J196,"")</f>
        <v/>
      </c>
      <c r="I196" s="30">
        <f>STDEV(H$4:H196)</f>
        <v>3.2050149923410964E-3</v>
      </c>
      <c r="J196" s="30">
        <f t="shared" si="17"/>
        <v>7.7953289644026036E-3</v>
      </c>
      <c r="K196" s="30">
        <f>STDEV($J$4:J196)*SQRT(252)</f>
        <v>8.5432097394479198E-2</v>
      </c>
      <c r="L196" s="30">
        <f t="shared" si="21"/>
        <v>0.34252395075845721</v>
      </c>
      <c r="M196" s="30">
        <f>COUNTIF(J$3:J196,"&gt;0")/COUNT(J$3:J196)</f>
        <v>0.6424870466321243</v>
      </c>
      <c r="N196" s="32">
        <f t="shared" si="18"/>
        <v>11.110369420454614</v>
      </c>
      <c r="O196" s="32">
        <f t="shared" si="20"/>
        <v>106.8712475844805</v>
      </c>
      <c r="P196" s="32">
        <f t="shared" si="19"/>
        <v>4.009312204719345</v>
      </c>
      <c r="Q196" s="30"/>
      <c r="R196" s="30"/>
      <c r="S196" s="30"/>
    </row>
    <row r="197" spans="1:19" s="33" customFormat="1" ht="14.45" customHeight="1">
      <c r="A197" s="28">
        <v>43193</v>
      </c>
      <c r="B197" s="46">
        <v>1.2164567120000001</v>
      </c>
      <c r="C197" s="29">
        <f>MAX(B$3:B197)</f>
        <v>1.2289720500000001</v>
      </c>
      <c r="D197" s="30">
        <f t="shared" si="22"/>
        <v>-1.0183582287327075E-2</v>
      </c>
      <c r="E197" s="30">
        <f>ABS(MIN(D$3:D197))</f>
        <v>3.0829213484824147E-2</v>
      </c>
      <c r="F197" s="31">
        <f t="shared" si="23"/>
        <v>11</v>
      </c>
      <c r="G197" s="31">
        <f>MAX(F$4:F197)</f>
        <v>34</v>
      </c>
      <c r="H197" s="30">
        <f>IF(J197&lt;AVERAGE(J$3:J197),J197,"")</f>
        <v>-4.1824760131929928E-3</v>
      </c>
      <c r="I197" s="30">
        <f>STDEV(H$4:H197)</f>
        <v>3.1922014844709933E-3</v>
      </c>
      <c r="J197" s="30">
        <f t="shared" ref="J197:J233" si="24">B197/B196-1</f>
        <v>-4.1824760131929928E-3</v>
      </c>
      <c r="K197" s="30">
        <f>STDEV($J$4:J197)*SQRT(252)</f>
        <v>8.5419060156301921E-2</v>
      </c>
      <c r="L197" s="30">
        <f t="shared" si="21"/>
        <v>0.3327235822096275</v>
      </c>
      <c r="M197" s="30">
        <f>COUNTIF(J$3:J197,"&gt;0")/COUNT(J$3:J197)</f>
        <v>0.63917525773195871</v>
      </c>
      <c r="N197" s="32">
        <f t="shared" ref="N197:N260" si="25">L197/E197</f>
        <v>10.792477153963482</v>
      </c>
      <c r="O197" s="32">
        <f t="shared" si="20"/>
        <v>104.23013203527971</v>
      </c>
      <c r="P197" s="32">
        <f t="shared" ref="P197:P260" si="26">L197/K197</f>
        <v>3.8951913261607141</v>
      </c>
      <c r="Q197" s="30"/>
      <c r="R197" s="30"/>
      <c r="S197" s="30"/>
    </row>
    <row r="198" spans="1:19" s="33" customFormat="1" ht="14.45" customHeight="1">
      <c r="A198" s="28">
        <v>43194</v>
      </c>
      <c r="B198" s="46">
        <v>1.216523349</v>
      </c>
      <c r="C198" s="29">
        <f>MAX(B$3:B198)</f>
        <v>1.2289720500000001</v>
      </c>
      <c r="D198" s="30">
        <f t="shared" si="22"/>
        <v>-1.0129360549737565E-2</v>
      </c>
      <c r="E198" s="30">
        <f>ABS(MIN(D$3:D198))</f>
        <v>3.0829213484824147E-2</v>
      </c>
      <c r="F198" s="31">
        <f t="shared" si="23"/>
        <v>12</v>
      </c>
      <c r="G198" s="31">
        <f>MAX(F$4:F198)</f>
        <v>34</v>
      </c>
      <c r="H198" s="30">
        <f>IF(J198&lt;AVERAGE(J$3:J198),J198,"")</f>
        <v>5.4779590052511651E-5</v>
      </c>
      <c r="I198" s="30">
        <f>STDEV(H$4:H198)</f>
        <v>3.1873526373504117E-3</v>
      </c>
      <c r="J198" s="30">
        <f t="shared" si="24"/>
        <v>5.4779590052511651E-5</v>
      </c>
      <c r="K198" s="30">
        <f>STDEV($J$4:J198)*SQRT(252)</f>
        <v>8.5205760392119578E-2</v>
      </c>
      <c r="L198" s="30">
        <f t="shared" si="21"/>
        <v>0.3312997649544287</v>
      </c>
      <c r="M198" s="30">
        <f>COUNTIF(J$3:J198,"&gt;0")/COUNT(J$3:J198)</f>
        <v>0.64102564102564108</v>
      </c>
      <c r="N198" s="32">
        <f t="shared" si="25"/>
        <v>10.746293126080328</v>
      </c>
      <c r="O198" s="32">
        <f t="shared" si="20"/>
        <v>103.94198654775525</v>
      </c>
      <c r="P198" s="32">
        <f t="shared" si="26"/>
        <v>3.8882320095469698</v>
      </c>
      <c r="Q198" s="30"/>
      <c r="R198" s="30"/>
      <c r="S198" s="30"/>
    </row>
    <row r="199" spans="1:19" ht="14.45" customHeight="1">
      <c r="A199" s="17">
        <v>43199</v>
      </c>
      <c r="B199" s="44">
        <v>1.211679768</v>
      </c>
      <c r="C199" s="13">
        <f>MAX(B$3:B199)</f>
        <v>1.2289720500000001</v>
      </c>
      <c r="D199" s="14">
        <f t="shared" si="22"/>
        <v>-1.4070525037571113E-2</v>
      </c>
      <c r="E199" s="14">
        <f>ABS(MIN(D$3:D199))</f>
        <v>3.0829213484824147E-2</v>
      </c>
      <c r="F199" s="25">
        <f t="shared" si="23"/>
        <v>13</v>
      </c>
      <c r="G199" s="25">
        <f>MAX(F$4:F199)</f>
        <v>34</v>
      </c>
      <c r="H199" s="14">
        <f>IF(J199&lt;AVERAGE(J$3:J199),J199,"")</f>
        <v>-3.98149448095797E-3</v>
      </c>
      <c r="I199" s="14">
        <f>STDEV(H$4:H199)</f>
        <v>3.1740309526814212E-3</v>
      </c>
      <c r="J199" s="14">
        <f t="shared" si="24"/>
        <v>-3.98149448095797E-3</v>
      </c>
      <c r="K199" s="14">
        <f>STDEV($J$4:J199)*SQRT(252)</f>
        <v>8.5176002724760461E-2</v>
      </c>
      <c r="L199" s="14">
        <f t="shared" si="21"/>
        <v>0.31631275154474969</v>
      </c>
      <c r="M199" s="14">
        <f>COUNTIF(J$3:J199,"&gt;0")/COUNT(J$3:J199)</f>
        <v>0.63775510204081631</v>
      </c>
      <c r="N199" s="15">
        <f t="shared" si="25"/>
        <v>10.260162871182439</v>
      </c>
      <c r="O199" s="15">
        <f t="shared" si="20"/>
        <v>99.656479807649234</v>
      </c>
      <c r="P199" s="15">
        <f t="shared" si="26"/>
        <v>3.7136369567246472</v>
      </c>
      <c r="S199" s="14"/>
    </row>
    <row r="200" spans="1:19" ht="14.45" customHeight="1">
      <c r="A200" s="17">
        <v>43200</v>
      </c>
      <c r="B200" s="44">
        <v>1.210644144</v>
      </c>
      <c r="C200" s="13">
        <f>MAX(B$3:B200)</f>
        <v>1.2289720500000001</v>
      </c>
      <c r="D200" s="14">
        <f t="shared" si="22"/>
        <v>-1.4913200019479822E-2</v>
      </c>
      <c r="E200" s="14">
        <f>ABS(MIN(D$3:D200))</f>
        <v>3.0829213484824147E-2</v>
      </c>
      <c r="F200" s="25">
        <f t="shared" si="23"/>
        <v>14</v>
      </c>
      <c r="G200" s="25">
        <f>MAX(F$4:F200)</f>
        <v>34</v>
      </c>
      <c r="H200" s="14">
        <f>IF(J200&lt;AVERAGE(J$3:J200),J200,"")</f>
        <v>-8.5470107478102797E-4</v>
      </c>
      <c r="I200" s="14">
        <f>STDEV(H$4:H200)</f>
        <v>3.1629272817828005E-3</v>
      </c>
      <c r="J200" s="14">
        <f t="shared" si="24"/>
        <v>-8.5470107478102797E-4</v>
      </c>
      <c r="K200" s="14">
        <f>STDEV($J$4:J200)*SQRT(252)</f>
        <v>8.4984175233218828E-2</v>
      </c>
      <c r="L200" s="14">
        <f t="shared" si="21"/>
        <v>0.31329828518266778</v>
      </c>
      <c r="M200" s="14">
        <f>COUNTIF(J$3:J200,"&gt;0")/COUNT(J$3:J200)</f>
        <v>0.63451776649746194</v>
      </c>
      <c r="N200" s="15">
        <f t="shared" si="25"/>
        <v>10.162383329593881</v>
      </c>
      <c r="O200" s="15">
        <f t="shared" ref="O200:O263" si="27">L200/I200</f>
        <v>99.053268466569222</v>
      </c>
      <c r="P200" s="15">
        <f t="shared" si="26"/>
        <v>3.6865485170962153</v>
      </c>
      <c r="S200" s="14"/>
    </row>
    <row r="201" spans="1:19" ht="14.45" customHeight="1">
      <c r="A201" s="17">
        <v>43201</v>
      </c>
      <c r="B201" s="44">
        <v>1.2127817270000001</v>
      </c>
      <c r="C201" s="13">
        <f>MAX(B$3:B201)</f>
        <v>1.2289720500000001</v>
      </c>
      <c r="D201" s="14">
        <f t="shared" si="22"/>
        <v>-1.3173874051895629E-2</v>
      </c>
      <c r="E201" s="14">
        <f>ABS(MIN(D$3:D201))</f>
        <v>3.0829213484824147E-2</v>
      </c>
      <c r="F201" s="25">
        <f t="shared" si="23"/>
        <v>15</v>
      </c>
      <c r="G201" s="25">
        <f>MAX(F$4:F201)</f>
        <v>34</v>
      </c>
      <c r="H201" s="14" t="str">
        <f>IF(J201&lt;AVERAGE(J$3:J201),J201,"")</f>
        <v/>
      </c>
      <c r="I201" s="14">
        <f>STDEV(H$4:H201)</f>
        <v>3.1629272817828005E-3</v>
      </c>
      <c r="J201" s="14">
        <f t="shared" si="24"/>
        <v>1.7656575721232137E-3</v>
      </c>
      <c r="K201" s="14">
        <f>STDEV($J$4:J201)*SQRT(252)</f>
        <v>8.4772779943163706E-2</v>
      </c>
      <c r="L201" s="14">
        <f t="shared" si="21"/>
        <v>0.31519732170075354</v>
      </c>
      <c r="M201" s="14">
        <f>COUNTIF(J$3:J201,"&gt;0")/COUNT(J$3:J201)</f>
        <v>0.63636363636363635</v>
      </c>
      <c r="N201" s="15">
        <f t="shared" si="25"/>
        <v>10.22398193375615</v>
      </c>
      <c r="O201" s="15">
        <f t="shared" si="27"/>
        <v>99.653673202088584</v>
      </c>
      <c r="P201" s="15">
        <f t="shared" si="26"/>
        <v>3.7181430396889072</v>
      </c>
      <c r="S201" s="14"/>
    </row>
    <row r="202" spans="1:19" ht="14.45" customHeight="1">
      <c r="A202" s="17">
        <v>43202</v>
      </c>
      <c r="B202" s="44">
        <v>1.218026568</v>
      </c>
      <c r="C202" s="13">
        <f>MAX(B$3:B202)</f>
        <v>1.2289720500000001</v>
      </c>
      <c r="D202" s="14">
        <f t="shared" si="22"/>
        <v>-8.9062090549578699E-3</v>
      </c>
      <c r="E202" s="14">
        <f>ABS(MIN(D$3:D202))</f>
        <v>3.0829213484824147E-2</v>
      </c>
      <c r="F202" s="25">
        <f t="shared" si="23"/>
        <v>16</v>
      </c>
      <c r="G202" s="25">
        <f>MAX(F$4:F202)</f>
        <v>34</v>
      </c>
      <c r="H202" s="14" t="str">
        <f>IF(J202&lt;AVERAGE(J$3:J202),J202,"")</f>
        <v/>
      </c>
      <c r="I202" s="14">
        <f>STDEV(H$4:H202)</f>
        <v>3.1629272817828005E-3</v>
      </c>
      <c r="J202" s="14">
        <f t="shared" si="24"/>
        <v>4.3246372230341112E-3</v>
      </c>
      <c r="K202" s="14">
        <f>STDEV($J$4:J202)*SQRT(252)</f>
        <v>8.4641712626866164E-2</v>
      </c>
      <c r="L202" s="14">
        <f t="shared" si="21"/>
        <v>0.321846657351327</v>
      </c>
      <c r="M202" s="14">
        <f>COUNTIF(J$3:J202,"&gt;0")/COUNT(J$3:J202)</f>
        <v>0.63819095477386933</v>
      </c>
      <c r="N202" s="15">
        <f t="shared" si="25"/>
        <v>10.439664881809515</v>
      </c>
      <c r="O202" s="15">
        <f t="shared" si="27"/>
        <v>101.75594589386716</v>
      </c>
      <c r="P202" s="15">
        <f t="shared" si="26"/>
        <v>3.8024591819184139</v>
      </c>
      <c r="S202" s="14"/>
    </row>
    <row r="203" spans="1:19" ht="14.45" customHeight="1">
      <c r="A203" s="17">
        <v>43203</v>
      </c>
      <c r="B203" s="44">
        <v>1.2201647680000001</v>
      </c>
      <c r="C203" s="13">
        <f>MAX(B$3:B203)</f>
        <v>1.2289720500000001</v>
      </c>
      <c r="D203" s="14">
        <f t="shared" si="22"/>
        <v>-7.1663810417820217E-3</v>
      </c>
      <c r="E203" s="14">
        <f>ABS(MIN(D$3:D203))</f>
        <v>3.0829213484824147E-2</v>
      </c>
      <c r="F203" s="25">
        <f t="shared" si="23"/>
        <v>17</v>
      </c>
      <c r="G203" s="25">
        <f>MAX(F$4:F203)</f>
        <v>34</v>
      </c>
      <c r="H203" s="14" t="str">
        <f>IF(J203&lt;AVERAGE(J$3:J203),J203,"")</f>
        <v/>
      </c>
      <c r="I203" s="14">
        <f>STDEV(H$4:H203)</f>
        <v>3.1629272817828005E-3</v>
      </c>
      <c r="J203" s="14">
        <f t="shared" si="24"/>
        <v>1.755462529451135E-3</v>
      </c>
      <c r="K203" s="14">
        <f>STDEV($J$4:J203)*SQRT(252)</f>
        <v>8.4432971771449108E-2</v>
      </c>
      <c r="L203" s="14">
        <f t="shared" si="21"/>
        <v>0.32369113998783927</v>
      </c>
      <c r="M203" s="14">
        <f>COUNTIF(J$3:J203,"&gt;0")/COUNT(J$3:J203)</f>
        <v>0.64</v>
      </c>
      <c r="N203" s="15">
        <f t="shared" si="25"/>
        <v>10.499493934452076</v>
      </c>
      <c r="O203" s="15">
        <f t="shared" si="27"/>
        <v>102.33910272049918</v>
      </c>
      <c r="P203" s="15">
        <f t="shared" si="26"/>
        <v>3.833705402008543</v>
      </c>
      <c r="S203" s="14"/>
    </row>
    <row r="204" spans="1:19" ht="14.45" customHeight="1">
      <c r="A204" s="17">
        <v>43206</v>
      </c>
      <c r="B204" s="44">
        <v>1.2172579880000001</v>
      </c>
      <c r="C204" s="13">
        <f>MAX(B$3:B204)</f>
        <v>1.2289720500000001</v>
      </c>
      <c r="D204" s="14">
        <f t="shared" si="22"/>
        <v>-9.5315934971832439E-3</v>
      </c>
      <c r="E204" s="14">
        <f>ABS(MIN(D$3:D204))</f>
        <v>3.0829213484824147E-2</v>
      </c>
      <c r="F204" s="25">
        <f t="shared" si="23"/>
        <v>18</v>
      </c>
      <c r="G204" s="25">
        <f>MAX(F$4:F204)</f>
        <v>34</v>
      </c>
      <c r="H204" s="14">
        <f>IF(J204&lt;AVERAGE(J$3:J204),J204,"")</f>
        <v>-2.382284816143776E-3</v>
      </c>
      <c r="I204" s="14">
        <f>STDEV(H$4:H204)</f>
        <v>3.1471537298745156E-3</v>
      </c>
      <c r="J204" s="14">
        <f t="shared" si="24"/>
        <v>-2.382284816143776E-3</v>
      </c>
      <c r="K204" s="14">
        <f>STDEV($J$4:J204)*SQRT(252)</f>
        <v>8.4307204915306355E-2</v>
      </c>
      <c r="L204" s="14">
        <f t="shared" si="21"/>
        <v>0.31507065914799459</v>
      </c>
      <c r="M204" s="14">
        <f>COUNTIF(J$3:J204,"&gt;0")/COUNT(J$3:J204)</f>
        <v>0.63681592039800994</v>
      </c>
      <c r="N204" s="15">
        <f t="shared" si="25"/>
        <v>10.219873410104668</v>
      </c>
      <c r="O204" s="15">
        <f t="shared" si="27"/>
        <v>100.11289126335662</v>
      </c>
      <c r="P204" s="15">
        <f t="shared" si="26"/>
        <v>3.7371735839719684</v>
      </c>
      <c r="S204" s="14"/>
    </row>
    <row r="205" spans="1:19" ht="14.45" customHeight="1">
      <c r="A205" s="17">
        <v>43207</v>
      </c>
      <c r="B205" s="44">
        <v>1.2204325739999999</v>
      </c>
      <c r="C205" s="13">
        <f>MAX(B$3:B205)</f>
        <v>1.2289720500000001</v>
      </c>
      <c r="D205" s="14">
        <f t="shared" si="22"/>
        <v>-6.9484704717248658E-3</v>
      </c>
      <c r="E205" s="14">
        <f>ABS(MIN(D$3:D205))</f>
        <v>3.0829213484824147E-2</v>
      </c>
      <c r="F205" s="25">
        <f t="shared" si="23"/>
        <v>19</v>
      </c>
      <c r="G205" s="25">
        <f>MAX(F$4:F205)</f>
        <v>34</v>
      </c>
      <c r="H205" s="14" t="str">
        <f>IF(J205&lt;AVERAGE(J$3:J205),J205,"")</f>
        <v/>
      </c>
      <c r="I205" s="14">
        <f>STDEV(H$4:H205)</f>
        <v>3.1471537298745156E-3</v>
      </c>
      <c r="J205" s="14">
        <f t="shared" si="24"/>
        <v>2.6079812425103821E-3</v>
      </c>
      <c r="K205" s="14">
        <f>STDEV($J$4:J205)*SQRT(252)</f>
        <v>8.4116577234257375E-2</v>
      </c>
      <c r="L205" s="14">
        <f t="shared" si="21"/>
        <v>0.31845911702439822</v>
      </c>
      <c r="M205" s="14">
        <f>COUNTIF(J$3:J205,"&gt;0")/COUNT(J$3:J205)</f>
        <v>0.63861386138613863</v>
      </c>
      <c r="N205" s="15">
        <f t="shared" si="25"/>
        <v>10.329784027126138</v>
      </c>
      <c r="O205" s="15">
        <f t="shared" si="27"/>
        <v>101.18956503503753</v>
      </c>
      <c r="P205" s="15">
        <f t="shared" si="26"/>
        <v>3.7859257651142557</v>
      </c>
      <c r="S205" s="14"/>
    </row>
    <row r="206" spans="1:19" ht="14.45" customHeight="1">
      <c r="A206" s="17">
        <v>43208</v>
      </c>
      <c r="B206" s="44">
        <v>1.2111752469999999</v>
      </c>
      <c r="C206" s="13">
        <f>MAX(B$3:B206)</f>
        <v>1.2289720500000001</v>
      </c>
      <c r="D206" s="14">
        <f t="shared" si="22"/>
        <v>-1.4481047799256408E-2</v>
      </c>
      <c r="E206" s="14">
        <f>ABS(MIN(D$3:D206))</f>
        <v>3.0829213484824147E-2</v>
      </c>
      <c r="F206" s="25">
        <f t="shared" si="23"/>
        <v>20</v>
      </c>
      <c r="G206" s="25">
        <f>MAX(F$4:F206)</f>
        <v>34</v>
      </c>
      <c r="H206" s="14">
        <f>IF(J206&lt;AVERAGE(J$3:J206),J206,"")</f>
        <v>-7.5852834455728546E-3</v>
      </c>
      <c r="I206" s="14">
        <f>STDEV(H$4:H206)</f>
        <v>3.1700967593495783E-3</v>
      </c>
      <c r="J206" s="14">
        <f t="shared" si="24"/>
        <v>-7.5852834455728546E-3</v>
      </c>
      <c r="K206" s="14">
        <f>STDEV($J$4:J206)*SQRT(252)</f>
        <v>8.445165130459914E-2</v>
      </c>
      <c r="L206" s="14">
        <f t="shared" si="21"/>
        <v>0.30328669720569934</v>
      </c>
      <c r="M206" s="14">
        <f>COUNTIF(J$3:J206,"&gt;0")/COUNT(J$3:J206)</f>
        <v>0.6354679802955665</v>
      </c>
      <c r="N206" s="15">
        <f t="shared" si="25"/>
        <v>9.8376397878263724</v>
      </c>
      <c r="O206" s="15">
        <f t="shared" si="27"/>
        <v>95.67111676046315</v>
      </c>
      <c r="P206" s="15">
        <f t="shared" si="26"/>
        <v>3.5912465004598757</v>
      </c>
      <c r="S206" s="14"/>
    </row>
    <row r="207" spans="1:19" ht="14.45" customHeight="1">
      <c r="A207" s="17">
        <v>43209</v>
      </c>
      <c r="B207" s="44">
        <v>1.2174581069999999</v>
      </c>
      <c r="C207" s="13">
        <f>MAX(B$3:B207)</f>
        <v>1.2289720500000001</v>
      </c>
      <c r="D207" s="14">
        <f t="shared" si="22"/>
        <v>-9.3687590372785179E-3</v>
      </c>
      <c r="E207" s="14">
        <f>ABS(MIN(D$3:D207))</f>
        <v>3.0829213484824147E-2</v>
      </c>
      <c r="F207" s="25">
        <f t="shared" si="23"/>
        <v>21</v>
      </c>
      <c r="G207" s="25">
        <f>MAX(F$4:F207)</f>
        <v>34</v>
      </c>
      <c r="H207" s="14" t="str">
        <f>IF(J207&lt;AVERAGE(J$3:J207),J207,"")</f>
        <v/>
      </c>
      <c r="I207" s="14">
        <f>STDEV(H$4:H207)</f>
        <v>3.1700967593495783E-3</v>
      </c>
      <c r="J207" s="14">
        <f t="shared" si="24"/>
        <v>5.1874078631992671E-3</v>
      </c>
      <c r="K207" s="14">
        <f>STDEV($J$4:J207)*SQRT(252)</f>
        <v>8.4374415305898134E-2</v>
      </c>
      <c r="L207" s="14">
        <f t="shared" si="21"/>
        <v>0.31129627717396313</v>
      </c>
      <c r="M207" s="14">
        <f>COUNTIF(J$3:J207,"&gt;0")/COUNT(J$3:J207)</f>
        <v>0.63725490196078427</v>
      </c>
      <c r="N207" s="15">
        <f t="shared" si="25"/>
        <v>10.097444663231531</v>
      </c>
      <c r="O207" s="15">
        <f t="shared" si="27"/>
        <v>98.197721017775194</v>
      </c>
      <c r="P207" s="15">
        <f t="shared" si="26"/>
        <v>3.6894629259991114</v>
      </c>
      <c r="S207" s="14"/>
    </row>
    <row r="208" spans="1:19" ht="14.45" customHeight="1">
      <c r="A208" s="17">
        <v>43210</v>
      </c>
      <c r="B208" s="44">
        <v>1.218560968</v>
      </c>
      <c r="C208" s="13">
        <f>MAX(B$3:B208)</f>
        <v>1.2289720500000001</v>
      </c>
      <c r="D208" s="14">
        <f t="shared" si="22"/>
        <v>-8.471374104887186E-3</v>
      </c>
      <c r="E208" s="14">
        <f>ABS(MIN(D$3:D208))</f>
        <v>3.0829213484824147E-2</v>
      </c>
      <c r="F208" s="25">
        <f t="shared" si="23"/>
        <v>22</v>
      </c>
      <c r="G208" s="25">
        <f>MAX(F$4:F208)</f>
        <v>34</v>
      </c>
      <c r="H208" s="14">
        <f>IF(J208&lt;AVERAGE(J$3:J208),J208,"")</f>
        <v>9.0587182725965221E-4</v>
      </c>
      <c r="I208" s="14">
        <f>STDEV(H$4:H208)</f>
        <v>3.1739769412988672E-3</v>
      </c>
      <c r="J208" s="14">
        <f t="shared" si="24"/>
        <v>9.0587182725965221E-4</v>
      </c>
      <c r="K208" s="14">
        <f>STDEV($J$4:J208)*SQRT(252)</f>
        <v>8.4167400269914996E-2</v>
      </c>
      <c r="L208" s="14">
        <f t="shared" si="21"/>
        <v>0.31158951469312757</v>
      </c>
      <c r="M208" s="14">
        <f>COUNTIF(J$3:J208,"&gt;0")/COUNT(J$3:J208)</f>
        <v>0.63902439024390245</v>
      </c>
      <c r="N208" s="15">
        <f t="shared" si="25"/>
        <v>10.106956340177451</v>
      </c>
      <c r="O208" s="15">
        <f t="shared" si="27"/>
        <v>98.170062497561091</v>
      </c>
      <c r="P208" s="15">
        <f t="shared" si="26"/>
        <v>3.7020213728105715</v>
      </c>
      <c r="S208" s="14"/>
    </row>
    <row r="209" spans="1:19" ht="14.45" customHeight="1">
      <c r="A209" s="17">
        <v>43213</v>
      </c>
      <c r="B209" s="44">
        <v>1.2270507660000001</v>
      </c>
      <c r="C209" s="13">
        <f>MAX(B$3:B209)</f>
        <v>1.2289720500000001</v>
      </c>
      <c r="D209" s="14">
        <f t="shared" si="22"/>
        <v>-1.5633260333300925E-3</v>
      </c>
      <c r="E209" s="14">
        <f>ABS(MIN(D$3:D209))</f>
        <v>3.0829213484824147E-2</v>
      </c>
      <c r="F209" s="25">
        <f t="shared" si="23"/>
        <v>23</v>
      </c>
      <c r="G209" s="25">
        <f>MAX(F$4:F209)</f>
        <v>34</v>
      </c>
      <c r="H209" s="14" t="str">
        <f>IF(J209&lt;AVERAGE(J$3:J209),J209,"")</f>
        <v/>
      </c>
      <c r="I209" s="14">
        <f>STDEV(H$4:H209)</f>
        <v>3.1739769412988672E-3</v>
      </c>
      <c r="J209" s="14">
        <f t="shared" si="24"/>
        <v>6.9670687170739765E-3</v>
      </c>
      <c r="K209" s="14">
        <f>STDEV($J$4:J209)*SQRT(252)</f>
        <v>8.4222701604379821E-2</v>
      </c>
      <c r="L209" s="14">
        <f t="shared" si="21"/>
        <v>0.32000492951735882</v>
      </c>
      <c r="M209" s="14">
        <f>COUNTIF(J$3:J209,"&gt;0")/COUNT(J$3:J209)</f>
        <v>0.64077669902912626</v>
      </c>
      <c r="N209" s="15">
        <f t="shared" si="25"/>
        <v>10.379925186053905</v>
      </c>
      <c r="O209" s="15">
        <f t="shared" si="27"/>
        <v>100.82144118740987</v>
      </c>
      <c r="P209" s="15">
        <f t="shared" si="26"/>
        <v>3.7995091990817551</v>
      </c>
      <c r="S209" s="14"/>
    </row>
    <row r="210" spans="1:19" ht="14.45" customHeight="1">
      <c r="A210" s="17">
        <v>43214</v>
      </c>
      <c r="B210" s="44">
        <v>1.2364452399999999</v>
      </c>
      <c r="C210" s="13">
        <f>MAX(B$3:B210)</f>
        <v>1.2364452399999999</v>
      </c>
      <c r="D210" s="14">
        <f t="shared" si="22"/>
        <v>0</v>
      </c>
      <c r="E210" s="14">
        <f>ABS(MIN(D$3:D210))</f>
        <v>3.0829213484824147E-2</v>
      </c>
      <c r="F210" s="25">
        <f t="shared" si="23"/>
        <v>0</v>
      </c>
      <c r="G210" s="25">
        <f>MAX(F$4:F210)</f>
        <v>34</v>
      </c>
      <c r="H210" s="14" t="str">
        <f>IF(J210&lt;AVERAGE(J$3:J210),J210,"")</f>
        <v/>
      </c>
      <c r="I210" s="14">
        <f>STDEV(H$4:H210)</f>
        <v>3.1739769412988672E-3</v>
      </c>
      <c r="J210" s="14">
        <f t="shared" si="24"/>
        <v>7.6561412618847413E-3</v>
      </c>
      <c r="K210" s="14">
        <f>STDEV($J$4:J210)*SQRT(252)</f>
        <v>8.4337653227194262E-2</v>
      </c>
      <c r="L210" s="14">
        <f t="shared" si="21"/>
        <v>0.33231461404067097</v>
      </c>
      <c r="M210" s="14">
        <f>COUNTIF(J$3:J210,"&gt;0")/COUNT(J$3:J210)</f>
        <v>0.64251207729468596</v>
      </c>
      <c r="N210" s="15">
        <f t="shared" si="25"/>
        <v>10.779211548950306</v>
      </c>
      <c r="O210" s="15">
        <f t="shared" si="27"/>
        <v>104.69975686234189</v>
      </c>
      <c r="P210" s="15">
        <f t="shared" si="26"/>
        <v>3.9402876571092182</v>
      </c>
      <c r="S210" s="14"/>
    </row>
    <row r="211" spans="1:19" ht="14.45" customHeight="1">
      <c r="A211" s="17">
        <v>43215</v>
      </c>
      <c r="B211" s="44">
        <v>1.23754941</v>
      </c>
      <c r="C211" s="13">
        <f>MAX(B$3:B211)</f>
        <v>1.23754941</v>
      </c>
      <c r="D211" s="14">
        <f t="shared" si="22"/>
        <v>0</v>
      </c>
      <c r="E211" s="14">
        <f>ABS(MIN(D$3:D211))</f>
        <v>3.0829213484824147E-2</v>
      </c>
      <c r="F211" s="25">
        <f t="shared" si="23"/>
        <v>0</v>
      </c>
      <c r="G211" s="25">
        <f>MAX(F$4:F211)</f>
        <v>34</v>
      </c>
      <c r="H211" s="14">
        <f>IF(J211&lt;AVERAGE(J$3:J211),J211,"")</f>
        <v>8.9301973454158912E-4</v>
      </c>
      <c r="I211" s="14">
        <f>STDEV(H$4:H211)</f>
        <v>3.1772712530750524E-3</v>
      </c>
      <c r="J211" s="14">
        <f t="shared" si="24"/>
        <v>8.9301973454158912E-4</v>
      </c>
      <c r="K211" s="14">
        <f>STDEV($J$4:J211)*SQRT(252)</f>
        <v>8.4133847657082358E-2</v>
      </c>
      <c r="L211" s="14">
        <f t="shared" si="21"/>
        <v>0.33250581740329777</v>
      </c>
      <c r="M211" s="14">
        <f>COUNTIF(J$3:J211,"&gt;0")/COUNT(J$3:J211)</f>
        <v>0.64423076923076927</v>
      </c>
      <c r="N211" s="15">
        <f t="shared" si="25"/>
        <v>10.785413567782896</v>
      </c>
      <c r="O211" s="15">
        <f t="shared" si="27"/>
        <v>104.6513787834417</v>
      </c>
      <c r="P211" s="15">
        <f t="shared" si="26"/>
        <v>3.9521052069143963</v>
      </c>
      <c r="S211" s="14"/>
    </row>
    <row r="212" spans="1:19" ht="14.45" customHeight="1">
      <c r="A212" s="17">
        <v>43216</v>
      </c>
      <c r="B212" s="44">
        <v>1.247981958</v>
      </c>
      <c r="C212" s="13">
        <f>MAX(B$3:B212)</f>
        <v>1.247981958</v>
      </c>
      <c r="D212" s="14">
        <f t="shared" si="22"/>
        <v>0</v>
      </c>
      <c r="E212" s="14">
        <f>ABS(MIN(D$3:D212))</f>
        <v>3.0829213484824147E-2</v>
      </c>
      <c r="F212" s="25">
        <f t="shared" si="23"/>
        <v>0</v>
      </c>
      <c r="G212" s="25">
        <f>MAX(F$4:F212)</f>
        <v>34</v>
      </c>
      <c r="H212" s="14" t="str">
        <f>IF(J212&lt;AVERAGE(J$3:J212),J212,"")</f>
        <v/>
      </c>
      <c r="I212" s="14">
        <f>STDEV(H$4:H212)</f>
        <v>3.1772712530750524E-3</v>
      </c>
      <c r="J212" s="14">
        <f t="shared" si="24"/>
        <v>8.4300052310639639E-3</v>
      </c>
      <c r="K212" s="14">
        <f>STDEV($J$4:J212)*SQRT(252)</f>
        <v>8.432281271805786E-2</v>
      </c>
      <c r="L212" s="14">
        <f t="shared" si="21"/>
        <v>0.34617976680649098</v>
      </c>
      <c r="M212" s="14">
        <f>COUNTIF(J$3:J212,"&gt;0")/COUNT(J$3:J212)</f>
        <v>0.64593301435406703</v>
      </c>
      <c r="N212" s="15">
        <f t="shared" si="25"/>
        <v>11.228952272068177</v>
      </c>
      <c r="O212" s="15">
        <f t="shared" si="27"/>
        <v>108.95505584279229</v>
      </c>
      <c r="P212" s="15">
        <f t="shared" si="26"/>
        <v>4.105410572154172</v>
      </c>
      <c r="S212" s="14"/>
    </row>
    <row r="213" spans="1:19" ht="14.45" customHeight="1">
      <c r="A213" s="17">
        <v>43217</v>
      </c>
      <c r="B213" s="44">
        <v>1.262561783</v>
      </c>
      <c r="C213" s="13">
        <f>MAX(B$3:B213)</f>
        <v>1.262561783</v>
      </c>
      <c r="D213" s="14">
        <f t="shared" si="22"/>
        <v>0</v>
      </c>
      <c r="E213" s="14">
        <f>ABS(MIN(D$3:D213))</f>
        <v>3.0829213484824147E-2</v>
      </c>
      <c r="F213" s="25">
        <f t="shared" si="23"/>
        <v>0</v>
      </c>
      <c r="G213" s="25">
        <f>MAX(F$4:F213)</f>
        <v>34</v>
      </c>
      <c r="H213" s="14" t="str">
        <f>IF(J213&lt;AVERAGE(J$3:J213),J213,"")</f>
        <v/>
      </c>
      <c r="I213" s="14">
        <f>STDEV(H$4:H213)</f>
        <v>3.1772712530750524E-3</v>
      </c>
      <c r="J213" s="14">
        <f t="shared" si="24"/>
        <v>1.1682720977285177E-2</v>
      </c>
      <c r="K213" s="14">
        <f>STDEV($J$4:J213)*SQRT(252)</f>
        <v>8.4919711572609857E-2</v>
      </c>
      <c r="L213" s="14">
        <f t="shared" si="21"/>
        <v>0.36576005928964372</v>
      </c>
      <c r="M213" s="14">
        <f>COUNTIF(J$3:J213,"&gt;0")/COUNT(J$3:J213)</f>
        <v>0.64761904761904765</v>
      </c>
      <c r="N213" s="15">
        <f t="shared" si="25"/>
        <v>11.864073647862964</v>
      </c>
      <c r="O213" s="15">
        <f t="shared" si="27"/>
        <v>115.11766863960729</v>
      </c>
      <c r="P213" s="15">
        <f t="shared" si="26"/>
        <v>4.3071279037129537</v>
      </c>
      <c r="S213" s="14"/>
    </row>
    <row r="214" spans="1:19" ht="14.45" customHeight="1">
      <c r="A214" s="17">
        <v>43220</v>
      </c>
      <c r="B214" s="44">
        <v>1.2627692720000001</v>
      </c>
      <c r="C214" s="13">
        <f>MAX(B$3:B214)</f>
        <v>1.2627692720000001</v>
      </c>
      <c r="D214" s="14">
        <f t="shared" si="22"/>
        <v>0</v>
      </c>
      <c r="E214" s="14">
        <f>ABS(MIN(D$3:D214))</f>
        <v>3.0829213484824147E-2</v>
      </c>
      <c r="F214" s="25">
        <f t="shared" si="23"/>
        <v>0</v>
      </c>
      <c r="G214" s="25">
        <f>MAX(F$4:F214)</f>
        <v>34</v>
      </c>
      <c r="H214" s="14">
        <f>IF(J214&lt;AVERAGE(J$3:J214),J214,"")</f>
        <v>1.643396804764663E-4</v>
      </c>
      <c r="I214" s="14">
        <f>STDEV(H$4:H214)</f>
        <v>3.1733400186553561E-3</v>
      </c>
      <c r="J214" s="14">
        <f t="shared" si="24"/>
        <v>1.643396804764663E-4</v>
      </c>
      <c r="K214" s="14">
        <f>STDEV($J$4:J214)*SQRT(252)</f>
        <v>8.4723785487503991E-2</v>
      </c>
      <c r="L214" s="14">
        <f t="shared" si="21"/>
        <v>0.36143629947327272</v>
      </c>
      <c r="M214" s="14">
        <f>COUNTIF(J$3:J214,"&gt;0")/COUNT(J$3:J214)</f>
        <v>0.64928909952606639</v>
      </c>
      <c r="N214" s="15">
        <f t="shared" si="25"/>
        <v>11.723824860183077</v>
      </c>
      <c r="O214" s="15">
        <f t="shared" si="27"/>
        <v>113.89775358091777</v>
      </c>
      <c r="P214" s="15">
        <f t="shared" si="26"/>
        <v>4.2660546550600174</v>
      </c>
      <c r="R214" s="14">
        <f>B214/B195-1</f>
        <v>4.1788242970410172E-2</v>
      </c>
      <c r="S214" s="14"/>
    </row>
    <row r="215" spans="1:19" ht="14.45" customHeight="1">
      <c r="A215" s="17">
        <v>43222</v>
      </c>
      <c r="B215" s="44">
        <v>1.2649811129999999</v>
      </c>
      <c r="C215" s="13">
        <f>MAX(B$3:B215)</f>
        <v>1.2649811129999999</v>
      </c>
      <c r="D215" s="14">
        <f t="shared" si="22"/>
        <v>0</v>
      </c>
      <c r="E215" s="14">
        <f>ABS(MIN(D$3:D215))</f>
        <v>3.0829213484824147E-2</v>
      </c>
      <c r="F215" s="25">
        <f t="shared" si="23"/>
        <v>0</v>
      </c>
      <c r="G215" s="25">
        <f>MAX(F$4:F215)</f>
        <v>34</v>
      </c>
      <c r="H215" s="14" t="str">
        <f>IF(J215&lt;AVERAGE(J$3:J215),J215,"")</f>
        <v/>
      </c>
      <c r="I215" s="14">
        <f>STDEV(H$4:H215)</f>
        <v>3.1733400186553561E-3</v>
      </c>
      <c r="J215" s="14">
        <f t="shared" si="24"/>
        <v>1.7515796820877227E-3</v>
      </c>
      <c r="K215" s="14">
        <f>STDEV($J$4:J215)*SQRT(252)</f>
        <v>8.4525580596895772E-2</v>
      </c>
      <c r="L215" s="14">
        <f t="shared" si="21"/>
        <v>0.36154250951224531</v>
      </c>
      <c r="M215" s="14">
        <f>COUNTIF(J$3:J215,"&gt;0")/COUNT(J$3:J215)</f>
        <v>0.65094339622641506</v>
      </c>
      <c r="N215" s="15">
        <f t="shared" si="25"/>
        <v>11.727269970419993</v>
      </c>
      <c r="O215" s="15">
        <f t="shared" si="27"/>
        <v>113.93122306050337</v>
      </c>
      <c r="P215" s="15">
        <f t="shared" si="26"/>
        <v>4.2773147130032614</v>
      </c>
      <c r="S215" s="14"/>
    </row>
    <row r="216" spans="1:19" ht="14.45" customHeight="1">
      <c r="A216" s="17">
        <v>43223</v>
      </c>
      <c r="B216" s="44">
        <v>1.2567554919999999</v>
      </c>
      <c r="C216" s="13">
        <f>MAX(B$3:B216)</f>
        <v>1.2649811129999999</v>
      </c>
      <c r="D216" s="14">
        <f t="shared" si="22"/>
        <v>-6.5025642797877925E-3</v>
      </c>
      <c r="E216" s="14">
        <f>ABS(MIN(D$3:D216))</f>
        <v>3.0829213484824147E-2</v>
      </c>
      <c r="F216" s="25">
        <f t="shared" si="23"/>
        <v>1</v>
      </c>
      <c r="G216" s="25">
        <f>MAX(F$4:F216)</f>
        <v>34</v>
      </c>
      <c r="H216" s="14">
        <f>IF(J216&lt;AVERAGE(J$3:J216),J216,"")</f>
        <v>-6.5025642797877925E-3</v>
      </c>
      <c r="I216" s="14">
        <f>STDEV(H$4:H216)</f>
        <v>3.1813126884827434E-3</v>
      </c>
      <c r="J216" s="14">
        <f t="shared" si="24"/>
        <v>-6.5025642797877925E-3</v>
      </c>
      <c r="K216" s="14">
        <f>STDEV($J$4:J216)*SQRT(252)</f>
        <v>8.4732974802334493E-2</v>
      </c>
      <c r="L216" s="14">
        <f t="shared" si="21"/>
        <v>0.34847911877956639</v>
      </c>
      <c r="M216" s="14">
        <f>COUNTIF(J$3:J216,"&gt;0")/COUNT(J$3:J216)</f>
        <v>0.647887323943662</v>
      </c>
      <c r="N216" s="15">
        <f t="shared" si="25"/>
        <v>11.303535815180856</v>
      </c>
      <c r="O216" s="15">
        <f t="shared" si="27"/>
        <v>109.53941121259784</v>
      </c>
      <c r="P216" s="15">
        <f t="shared" si="26"/>
        <v>4.1126741931638797</v>
      </c>
      <c r="S216" s="14"/>
    </row>
    <row r="217" spans="1:19" ht="14.45" customHeight="1">
      <c r="A217" s="17">
        <v>43224</v>
      </c>
      <c r="B217" s="44">
        <v>1.2588981939999999</v>
      </c>
      <c r="C217" s="13">
        <f>MAX(B$3:B217)</f>
        <v>1.2649811129999999</v>
      </c>
      <c r="D217" s="14">
        <f t="shared" si="22"/>
        <v>-4.8087034165861242E-3</v>
      </c>
      <c r="E217" s="14">
        <f>ABS(MIN(D$3:D217))</f>
        <v>3.0829213484824147E-2</v>
      </c>
      <c r="F217" s="25">
        <f t="shared" si="23"/>
        <v>2</v>
      </c>
      <c r="G217" s="25">
        <f>MAX(F$4:F217)</f>
        <v>34</v>
      </c>
      <c r="H217" s="14" t="str">
        <f>IF(J217&lt;AVERAGE(J$3:J217),J217,"")</f>
        <v/>
      </c>
      <c r="I217" s="14">
        <f>STDEV(H$4:H217)</f>
        <v>3.1813126884827434E-3</v>
      </c>
      <c r="J217" s="14">
        <f t="shared" si="24"/>
        <v>1.7049473932198023E-3</v>
      </c>
      <c r="K217" s="14">
        <f>STDEV($J$4:J217)*SQRT(252)</f>
        <v>8.4536491326803589E-2</v>
      </c>
      <c r="L217" s="14">
        <f t="shared" si="21"/>
        <v>0.3500346119033233</v>
      </c>
      <c r="M217" s="14">
        <f>COUNTIF(J$3:J217,"&gt;0")/COUNT(J$3:J217)</f>
        <v>0.64953271028037385</v>
      </c>
      <c r="N217" s="15">
        <f t="shared" si="25"/>
        <v>11.353990982469591</v>
      </c>
      <c r="O217" s="15">
        <f t="shared" si="27"/>
        <v>110.02835815873999</v>
      </c>
      <c r="P217" s="15">
        <f t="shared" si="26"/>
        <v>4.1406333100595516</v>
      </c>
      <c r="S217" s="14"/>
    </row>
    <row r="218" spans="1:19" ht="14.45" customHeight="1">
      <c r="A218" s="17">
        <v>43227</v>
      </c>
      <c r="B218" s="44">
        <v>1.266364026</v>
      </c>
      <c r="C218" s="13">
        <f>MAX(B$3:B218)</f>
        <v>1.266364026</v>
      </c>
      <c r="D218" s="14">
        <f t="shared" si="22"/>
        <v>0</v>
      </c>
      <c r="E218" s="14">
        <f>ABS(MIN(D$3:D218))</f>
        <v>3.0829213484824147E-2</v>
      </c>
      <c r="F218" s="25">
        <f t="shared" si="23"/>
        <v>0</v>
      </c>
      <c r="G218" s="25">
        <f>MAX(F$4:F218)</f>
        <v>34</v>
      </c>
      <c r="H218" s="14" t="str">
        <f>IF(J218&lt;AVERAGE(J$3:J218),J218,"")</f>
        <v/>
      </c>
      <c r="I218" s="14">
        <f>STDEV(H$4:H218)</f>
        <v>3.1813126884827434E-3</v>
      </c>
      <c r="J218" s="14">
        <f t="shared" si="24"/>
        <v>5.9304493688074889E-3</v>
      </c>
      <c r="K218" s="14">
        <f>STDEV($J$4:J218)*SQRT(252)</f>
        <v>8.4501361769511021E-2</v>
      </c>
      <c r="L218" s="14">
        <f t="shared" si="21"/>
        <v>0.35604836953869312</v>
      </c>
      <c r="M218" s="14">
        <f>COUNTIF(J$3:J218,"&gt;0")/COUNT(J$3:J218)</f>
        <v>0.65116279069767447</v>
      </c>
      <c r="N218" s="15">
        <f t="shared" si="25"/>
        <v>11.54905783483448</v>
      </c>
      <c r="O218" s="15">
        <f t="shared" si="27"/>
        <v>111.91869658952088</v>
      </c>
      <c r="P218" s="15">
        <f t="shared" si="26"/>
        <v>4.2135222685506957</v>
      </c>
      <c r="S218" s="14"/>
    </row>
    <row r="219" spans="1:19" ht="14.45" customHeight="1">
      <c r="A219" s="17">
        <v>43228</v>
      </c>
      <c r="B219" s="44">
        <v>1.268507718</v>
      </c>
      <c r="C219" s="13">
        <f>MAX(B$3:B219)</f>
        <v>1.268507718</v>
      </c>
      <c r="D219" s="14">
        <f t="shared" si="22"/>
        <v>0</v>
      </c>
      <c r="E219" s="14">
        <f>ABS(MIN(D$3:D219))</f>
        <v>3.0829213484824147E-2</v>
      </c>
      <c r="F219" s="25">
        <f t="shared" si="23"/>
        <v>0</v>
      </c>
      <c r="G219" s="25">
        <f>MAX(F$4:F219)</f>
        <v>34</v>
      </c>
      <c r="H219" s="14" t="str">
        <f>IF(J219&lt;AVERAGE(J$3:J219),J219,"")</f>
        <v/>
      </c>
      <c r="I219" s="14">
        <f>STDEV(H$4:H219)</f>
        <v>3.1813126884827434E-3</v>
      </c>
      <c r="J219" s="14">
        <f t="shared" si="24"/>
        <v>1.6927928747085819E-3</v>
      </c>
      <c r="K219" s="14">
        <f>STDEV($J$4:J219)*SQRT(252)</f>
        <v>8.4306943711800753E-2</v>
      </c>
      <c r="L219" s="14">
        <f t="shared" si="21"/>
        <v>0.35754262244020918</v>
      </c>
      <c r="M219" s="14">
        <f>COUNTIF(J$3:J219,"&gt;0")/COUNT(J$3:J219)</f>
        <v>0.65277777777777779</v>
      </c>
      <c r="N219" s="15">
        <f t="shared" si="25"/>
        <v>11.597526567332363</v>
      </c>
      <c r="O219" s="15">
        <f t="shared" si="27"/>
        <v>112.38839355044071</v>
      </c>
      <c r="P219" s="15">
        <f t="shared" si="26"/>
        <v>4.240962923083198</v>
      </c>
      <c r="S219" s="14"/>
    </row>
    <row r="220" spans="1:19" ht="14.45" customHeight="1">
      <c r="A220" s="17">
        <v>43229</v>
      </c>
      <c r="B220" s="44">
        <v>1.2758376870000001</v>
      </c>
      <c r="C220" s="13">
        <f>MAX(B$3:B220)</f>
        <v>1.2758376870000001</v>
      </c>
      <c r="D220" s="14">
        <f t="shared" si="22"/>
        <v>0</v>
      </c>
      <c r="E220" s="14">
        <f>ABS(MIN(D$3:D220))</f>
        <v>3.0829213484824147E-2</v>
      </c>
      <c r="F220" s="25">
        <f t="shared" si="23"/>
        <v>0</v>
      </c>
      <c r="G220" s="25">
        <f>MAX(F$4:F220)</f>
        <v>34</v>
      </c>
      <c r="H220" s="14" t="str">
        <f>IF(J220&lt;AVERAGE(J$3:J220),J220,"")</f>
        <v/>
      </c>
      <c r="I220" s="14">
        <f>STDEV(H$4:H220)</f>
        <v>3.1813126884827434E-3</v>
      </c>
      <c r="J220" s="14">
        <f t="shared" si="24"/>
        <v>5.7784189216893989E-3</v>
      </c>
      <c r="K220" s="14">
        <f>STDEV($J$4:J220)*SQRT(252)</f>
        <v>8.4261511826796767E-2</v>
      </c>
      <c r="L220" s="14">
        <f t="shared" si="21"/>
        <v>0.36613113250184437</v>
      </c>
      <c r="M220" s="14">
        <f>COUNTIF(J$3:J220,"&gt;0")/COUNT(J$3:J220)</f>
        <v>0.65437788018433185</v>
      </c>
      <c r="N220" s="15">
        <f t="shared" si="25"/>
        <v>11.876110063011321</v>
      </c>
      <c r="O220" s="15">
        <f t="shared" si="27"/>
        <v>115.08806846536751</v>
      </c>
      <c r="P220" s="15">
        <f t="shared" si="26"/>
        <v>4.345176398620084</v>
      </c>
      <c r="S220" s="14"/>
    </row>
    <row r="221" spans="1:19" ht="14.45" customHeight="1">
      <c r="A221" s="17">
        <v>43230</v>
      </c>
      <c r="B221" s="44">
        <v>1.2748703530000001</v>
      </c>
      <c r="C221" s="13">
        <f>MAX(B$3:B221)</f>
        <v>1.2758376870000001</v>
      </c>
      <c r="D221" s="14">
        <f t="shared" si="22"/>
        <v>-7.5819519195630125E-4</v>
      </c>
      <c r="E221" s="14">
        <f>ABS(MIN(D$3:D221))</f>
        <v>3.0829213484824147E-2</v>
      </c>
      <c r="F221" s="25">
        <f t="shared" si="23"/>
        <v>1</v>
      </c>
      <c r="G221" s="25">
        <f>MAX(F$4:F221)</f>
        <v>34</v>
      </c>
      <c r="H221" s="14">
        <f>IF(J221&lt;AVERAGE(J$3:J221),J221,"")</f>
        <v>-7.5819519195630125E-4</v>
      </c>
      <c r="I221" s="14">
        <f>STDEV(H$4:H221)</f>
        <v>3.1712632614970117E-3</v>
      </c>
      <c r="J221" s="14">
        <f t="shared" si="24"/>
        <v>-7.5819519195630125E-4</v>
      </c>
      <c r="K221" s="14">
        <f>STDEV($J$4:J221)*SQRT(252)</f>
        <v>8.4091832411917838E-2</v>
      </c>
      <c r="L221" s="14">
        <f t="shared" si="21"/>
        <v>0.36332137703700851</v>
      </c>
      <c r="M221" s="14">
        <f>COUNTIF(J$3:J221,"&gt;0")/COUNT(J$3:J221)</f>
        <v>0.65137614678899081</v>
      </c>
      <c r="N221" s="15">
        <f t="shared" si="25"/>
        <v>11.784970681002143</v>
      </c>
      <c r="O221" s="15">
        <f t="shared" si="27"/>
        <v>114.56676632563791</v>
      </c>
      <c r="P221" s="15">
        <f t="shared" si="26"/>
        <v>4.3205310981606955</v>
      </c>
      <c r="S221" s="14"/>
    </row>
    <row r="222" spans="1:19" ht="14.45" customHeight="1">
      <c r="A222" s="17">
        <v>43231</v>
      </c>
      <c r="B222" s="44">
        <v>1.2790895120000001</v>
      </c>
      <c r="C222" s="13">
        <f>MAX(B$3:B222)</f>
        <v>1.2790895120000001</v>
      </c>
      <c r="D222" s="14">
        <f t="shared" si="22"/>
        <v>0</v>
      </c>
      <c r="E222" s="14">
        <f>ABS(MIN(D$3:D222))</f>
        <v>3.0829213484824147E-2</v>
      </c>
      <c r="F222" s="25">
        <f t="shared" si="23"/>
        <v>0</v>
      </c>
      <c r="G222" s="25">
        <f>MAX(F$4:F222)</f>
        <v>34</v>
      </c>
      <c r="H222" s="14" t="str">
        <f>IF(J222&lt;AVERAGE(J$3:J222),J222,"")</f>
        <v/>
      </c>
      <c r="I222" s="14">
        <f>STDEV(H$4:H222)</f>
        <v>3.1712632614970117E-3</v>
      </c>
      <c r="J222" s="14">
        <f t="shared" si="24"/>
        <v>3.3094808347151616E-3</v>
      </c>
      <c r="K222" s="14">
        <f>STDEV($J$4:J222)*SQRT(252)</f>
        <v>8.3931352458839564E-2</v>
      </c>
      <c r="L222" s="14">
        <f t="shared" ref="L222:L285" si="28">POWER(B222,365/(A222-A$28))-1</f>
        <v>0.36758445141226326</v>
      </c>
      <c r="M222" s="14">
        <f>COUNTIF(J$3:J222,"&gt;0")/COUNT(J$3:J222)</f>
        <v>0.65296803652968038</v>
      </c>
      <c r="N222" s="15">
        <f t="shared" si="25"/>
        <v>11.92325102919699</v>
      </c>
      <c r="O222" s="15">
        <f t="shared" si="27"/>
        <v>115.91104903688856</v>
      </c>
      <c r="P222" s="15">
        <f t="shared" si="26"/>
        <v>4.3795845133381937</v>
      </c>
      <c r="Q222" s="14">
        <f>B222/B215-1</f>
        <v>1.1153051104882516E-2</v>
      </c>
      <c r="S222" s="14"/>
    </row>
    <row r="223" spans="1:19" ht="14.45" customHeight="1">
      <c r="A223" s="17">
        <v>43234</v>
      </c>
      <c r="B223" s="44">
        <v>1.2772249339999999</v>
      </c>
      <c r="C223" s="13">
        <f>MAX(B$3:B223)</f>
        <v>1.2790895120000001</v>
      </c>
      <c r="D223" s="14">
        <f t="shared" si="22"/>
        <v>-1.4577384792130443E-3</v>
      </c>
      <c r="E223" s="14">
        <f>ABS(MIN(D$3:D223))</f>
        <v>3.0829213484824147E-2</v>
      </c>
      <c r="F223" s="25">
        <f t="shared" si="23"/>
        <v>1</v>
      </c>
      <c r="G223" s="25">
        <f>MAX(F$4:F223)</f>
        <v>34</v>
      </c>
      <c r="H223" s="14">
        <f>IF(J223&lt;AVERAGE(J$3:J223),J223,"")</f>
        <v>-1.4577384792130443E-3</v>
      </c>
      <c r="I223" s="14">
        <f>STDEV(H$4:H223)</f>
        <v>3.1582593525950583E-3</v>
      </c>
      <c r="J223" s="14">
        <f t="shared" si="24"/>
        <v>-1.4577384792130443E-3</v>
      </c>
      <c r="K223" s="14">
        <f>STDEV($J$4:J223)*SQRT(252)</f>
        <v>8.3785595637967988E-2</v>
      </c>
      <c r="L223" s="14">
        <f t="shared" si="28"/>
        <v>0.36066224227135968</v>
      </c>
      <c r="M223" s="14">
        <f>COUNTIF(J$3:J223,"&gt;0")/COUNT(J$3:J223)</f>
        <v>0.65</v>
      </c>
      <c r="N223" s="15">
        <f t="shared" si="25"/>
        <v>11.69871694744654</v>
      </c>
      <c r="O223" s="15">
        <f t="shared" si="27"/>
        <v>114.19652473284471</v>
      </c>
      <c r="P223" s="15">
        <f t="shared" si="26"/>
        <v>4.3045852873059154</v>
      </c>
      <c r="S223" s="14"/>
    </row>
    <row r="224" spans="1:19" ht="14.45" customHeight="1">
      <c r="A224" s="17">
        <v>43235</v>
      </c>
      <c r="B224" s="44">
        <v>1.2739747379999999</v>
      </c>
      <c r="C224" s="13">
        <f>MAX(B$3:B224)</f>
        <v>1.2790895120000001</v>
      </c>
      <c r="D224" s="14">
        <f t="shared" si="22"/>
        <v>-3.9987615815898492E-3</v>
      </c>
      <c r="E224" s="14">
        <f>ABS(MIN(D$3:D224))</f>
        <v>3.0829213484824147E-2</v>
      </c>
      <c r="F224" s="25">
        <f t="shared" si="23"/>
        <v>2</v>
      </c>
      <c r="G224" s="25">
        <f>MAX(F$4:F224)</f>
        <v>34</v>
      </c>
      <c r="H224" s="14">
        <f>IF(J224&lt;AVERAGE(J$3:J224),J224,"")</f>
        <v>-2.5447326570904316E-3</v>
      </c>
      <c r="I224" s="14">
        <f>STDEV(H$4:H224)</f>
        <v>3.1436047494368372E-3</v>
      </c>
      <c r="J224" s="14">
        <f t="shared" si="24"/>
        <v>-2.5447326570904316E-3</v>
      </c>
      <c r="K224" s="14">
        <f>STDEV($J$4:J224)*SQRT(252)</f>
        <v>8.3686836988157293E-2</v>
      </c>
      <c r="L224" s="14">
        <f t="shared" si="28"/>
        <v>0.3548859591256468</v>
      </c>
      <c r="M224" s="14">
        <f>COUNTIF(J$3:J224,"&gt;0")/COUNT(J$3:J224)</f>
        <v>0.6470588235294118</v>
      </c>
      <c r="N224" s="15">
        <f t="shared" si="25"/>
        <v>11.511352999658632</v>
      </c>
      <c r="O224" s="15">
        <f t="shared" si="27"/>
        <v>112.89140569889489</v>
      </c>
      <c r="P224" s="15">
        <f t="shared" si="26"/>
        <v>4.240642517960949</v>
      </c>
      <c r="S224" s="14"/>
    </row>
    <row r="225" spans="1:19" ht="14.45" customHeight="1">
      <c r="A225" s="17">
        <v>43236</v>
      </c>
      <c r="B225" s="44">
        <v>1.270911822</v>
      </c>
      <c r="C225" s="13">
        <f>MAX(B$3:B225)</f>
        <v>1.2790895120000001</v>
      </c>
      <c r="D225" s="14">
        <f t="shared" si="22"/>
        <v>-6.3933680350590771E-3</v>
      </c>
      <c r="E225" s="14">
        <f>ABS(MIN(D$3:D225))</f>
        <v>3.0829213484824147E-2</v>
      </c>
      <c r="F225" s="25">
        <f t="shared" si="23"/>
        <v>3</v>
      </c>
      <c r="G225" s="25">
        <f>MAX(F$4:F225)</f>
        <v>34</v>
      </c>
      <c r="H225" s="14">
        <f>IF(J225&lt;AVERAGE(J$3:J225),J225,"")</f>
        <v>-2.4042203574683452E-3</v>
      </c>
      <c r="I225" s="14">
        <f>STDEV(H$4:H225)</f>
        <v>3.1291913850733993E-3</v>
      </c>
      <c r="J225" s="14">
        <f t="shared" si="24"/>
        <v>-2.4042203574683452E-3</v>
      </c>
      <c r="K225" s="14">
        <f>STDEV($J$4:J225)*SQRT(252)</f>
        <v>8.3581192288024006E-2</v>
      </c>
      <c r="L225" s="14">
        <f t="shared" si="28"/>
        <v>0.34941108800306808</v>
      </c>
      <c r="M225" s="14">
        <f>COUNTIF(J$3:J225,"&gt;0")/COUNT(J$3:J225)</f>
        <v>0.64414414414414412</v>
      </c>
      <c r="N225" s="15">
        <f t="shared" si="25"/>
        <v>11.333765883293378</v>
      </c>
      <c r="O225" s="15">
        <f t="shared" si="27"/>
        <v>111.6617825518116</v>
      </c>
      <c r="P225" s="15">
        <f t="shared" si="26"/>
        <v>4.1804989667888925</v>
      </c>
      <c r="S225" s="14"/>
    </row>
    <row r="226" spans="1:19" ht="14.45" customHeight="1">
      <c r="A226" s="17">
        <v>43237</v>
      </c>
      <c r="B226" s="44">
        <v>1.2720257740000001</v>
      </c>
      <c r="C226" s="13">
        <f>MAX(B$3:B226)</f>
        <v>1.2790895120000001</v>
      </c>
      <c r="D226" s="14">
        <f t="shared" si="22"/>
        <v>-5.5224735514836087E-3</v>
      </c>
      <c r="E226" s="14">
        <f>ABS(MIN(D$3:D226))</f>
        <v>3.0829213484824147E-2</v>
      </c>
      <c r="F226" s="25">
        <f t="shared" si="23"/>
        <v>4</v>
      </c>
      <c r="G226" s="25">
        <f>MAX(F$4:F226)</f>
        <v>34</v>
      </c>
      <c r="H226" s="14">
        <f>IF(J226&lt;AVERAGE(J$3:J226),J226,"")</f>
        <v>8.7649825953084459E-4</v>
      </c>
      <c r="I226" s="14">
        <f>STDEV(H$4:H226)</f>
        <v>3.1320535077932225E-3</v>
      </c>
      <c r="J226" s="14">
        <f t="shared" si="24"/>
        <v>8.7649825953084459E-4</v>
      </c>
      <c r="K226" s="14">
        <f>STDEV($J$4:J226)*SQRT(252)</f>
        <v>8.3393055056958709E-2</v>
      </c>
      <c r="L226" s="14">
        <f t="shared" si="28"/>
        <v>0.34950372376323524</v>
      </c>
      <c r="M226" s="14">
        <f>COUNTIF(J$3:J226,"&gt;0")/COUNT(J$3:J226)</f>
        <v>0.64573991031390132</v>
      </c>
      <c r="N226" s="15">
        <f t="shared" si="25"/>
        <v>11.336770687817916</v>
      </c>
      <c r="O226" s="15">
        <f t="shared" si="27"/>
        <v>111.58932083810025</v>
      </c>
      <c r="P226" s="15">
        <f t="shared" si="26"/>
        <v>4.1910411307574584</v>
      </c>
      <c r="S226" s="14"/>
    </row>
    <row r="227" spans="1:19" ht="14.45" customHeight="1">
      <c r="A227" s="17">
        <v>43238</v>
      </c>
      <c r="B227" s="44">
        <v>1.285672127</v>
      </c>
      <c r="C227" s="13">
        <f>MAX(B$3:B227)</f>
        <v>1.285672127</v>
      </c>
      <c r="D227" s="14">
        <f t="shared" si="22"/>
        <v>0</v>
      </c>
      <c r="E227" s="14">
        <f>ABS(MIN(D$3:D227))</f>
        <v>3.0829213484824147E-2</v>
      </c>
      <c r="F227" s="25">
        <f t="shared" si="23"/>
        <v>0</v>
      </c>
      <c r="G227" s="25">
        <f>MAX(F$4:F227)</f>
        <v>34</v>
      </c>
      <c r="H227" s="14" t="str">
        <f>IF(J227&lt;AVERAGE(J$3:J227),J227,"")</f>
        <v/>
      </c>
      <c r="I227" s="14">
        <f>STDEV(H$4:H227)</f>
        <v>3.1320535077932225E-3</v>
      </c>
      <c r="J227" s="14">
        <f t="shared" si="24"/>
        <v>1.072804755919976E-2</v>
      </c>
      <c r="K227" s="14">
        <f>STDEV($J$4:J227)*SQRT(252)</f>
        <v>8.3831075182002487E-2</v>
      </c>
      <c r="L227" s="14">
        <f t="shared" si="28"/>
        <v>0.36610728612690679</v>
      </c>
      <c r="M227" s="14">
        <f>COUNTIF(J$3:J227,"&gt;0")/COUNT(J$3:J227)</f>
        <v>0.6473214285714286</v>
      </c>
      <c r="N227" s="15">
        <f t="shared" si="25"/>
        <v>11.875336563714969</v>
      </c>
      <c r="O227" s="15">
        <f t="shared" si="27"/>
        <v>116.89049539414098</v>
      </c>
      <c r="P227" s="15">
        <f t="shared" si="26"/>
        <v>4.3672025598152606</v>
      </c>
      <c r="S227" s="14"/>
    </row>
    <row r="228" spans="1:19" ht="14.45" customHeight="1">
      <c r="A228" s="23">
        <v>43241</v>
      </c>
      <c r="B228" s="44">
        <v>1.295283242</v>
      </c>
      <c r="C228" s="13">
        <f>MAX(B$3:B228)</f>
        <v>1.295283242</v>
      </c>
      <c r="D228" s="14">
        <f t="shared" si="22"/>
        <v>0</v>
      </c>
      <c r="E228" s="14">
        <f>ABS(MIN(D$3:D228))</f>
        <v>3.0829213484824147E-2</v>
      </c>
      <c r="F228" s="25">
        <f t="shared" si="23"/>
        <v>0</v>
      </c>
      <c r="G228" s="25">
        <f>MAX(F$4:F228)</f>
        <v>34</v>
      </c>
      <c r="H228" s="14" t="str">
        <f>IF(J228&lt;AVERAGE(J$3:J228),J228,"")</f>
        <v/>
      </c>
      <c r="I228" s="14">
        <f>STDEV(H$4:H228)</f>
        <v>3.1320535077932225E-3</v>
      </c>
      <c r="J228" s="14">
        <f t="shared" si="24"/>
        <v>7.475556791004534E-3</v>
      </c>
      <c r="K228" s="14">
        <f>STDEV($J$4:J228)*SQRT(252)</f>
        <v>8.3912364493811356E-2</v>
      </c>
      <c r="L228" s="14">
        <f t="shared" si="28"/>
        <v>0.37433104031104114</v>
      </c>
      <c r="M228" s="14">
        <f>COUNTIF(J$3:J228,"&gt;0")/COUNT(J$3:J228)</f>
        <v>0.64888888888888885</v>
      </c>
      <c r="N228" s="15">
        <f t="shared" si="25"/>
        <v>12.142088558156299</v>
      </c>
      <c r="O228" s="15">
        <f t="shared" si="27"/>
        <v>119.51617026325542</v>
      </c>
      <c r="P228" s="15">
        <f t="shared" si="26"/>
        <v>4.4609759547253436</v>
      </c>
      <c r="S228" s="14"/>
    </row>
    <row r="229" spans="1:19" ht="14.45" customHeight="1">
      <c r="A229" s="23">
        <v>43242</v>
      </c>
      <c r="B229" s="44">
        <v>1.2953541900000001</v>
      </c>
      <c r="C229" s="13">
        <f>MAX(B$3:B229)</f>
        <v>1.2953541900000001</v>
      </c>
      <c r="D229" s="14">
        <f t="shared" si="22"/>
        <v>0</v>
      </c>
      <c r="E229" s="14">
        <f>ABS(MIN(D$3:D229))</f>
        <v>3.0829213484824147E-2</v>
      </c>
      <c r="F229" s="25">
        <f t="shared" si="23"/>
        <v>0</v>
      </c>
      <c r="G229" s="25">
        <f>MAX(F$4:F229)</f>
        <v>34</v>
      </c>
      <c r="H229" s="14">
        <f>IF(J229&lt;AVERAGE(J$3:J229),J229,"")</f>
        <v>5.4774120207490284E-5</v>
      </c>
      <c r="I229" s="14">
        <f>STDEV(H$4:H229)</f>
        <v>3.1275219700414225E-3</v>
      </c>
      <c r="J229" s="14">
        <f t="shared" si="24"/>
        <v>5.4774120207490284E-5</v>
      </c>
      <c r="K229" s="14">
        <f>STDEV($J$4:J229)*SQRT(252)</f>
        <v>8.3733883848616186E-2</v>
      </c>
      <c r="L229" s="14">
        <f t="shared" si="28"/>
        <v>0.37295751097251117</v>
      </c>
      <c r="M229" s="14">
        <f>COUNTIF(J$3:J229,"&gt;0")/COUNT(J$3:J229)</f>
        <v>0.65044247787610621</v>
      </c>
      <c r="N229" s="15">
        <f t="shared" si="25"/>
        <v>12.097535707685232</v>
      </c>
      <c r="O229" s="15">
        <f t="shared" si="27"/>
        <v>119.25016500126186</v>
      </c>
      <c r="P229" s="15">
        <f t="shared" si="26"/>
        <v>4.454081117827843</v>
      </c>
      <c r="Q229" s="14">
        <f>B229/B222-1</f>
        <v>1.2715824692025146E-2</v>
      </c>
      <c r="S229" s="14"/>
    </row>
    <row r="230" spans="1:19" ht="14.45" customHeight="1">
      <c r="A230" s="23">
        <v>43243</v>
      </c>
      <c r="B230" s="44">
        <v>1.291246632</v>
      </c>
      <c r="C230" s="13">
        <f>MAX(B$3:B230)</f>
        <v>1.2953541900000001</v>
      </c>
      <c r="D230" s="14">
        <f t="shared" si="22"/>
        <v>-3.1709921747349323E-3</v>
      </c>
      <c r="E230" s="14">
        <f>ABS(MIN(D$3:D230))</f>
        <v>3.0829213484824147E-2</v>
      </c>
      <c r="F230" s="25">
        <f t="shared" si="23"/>
        <v>1</v>
      </c>
      <c r="G230" s="25">
        <f>MAX(F$4:F230)</f>
        <v>34</v>
      </c>
      <c r="H230" s="14">
        <f>IF(J230&lt;AVERAGE(J$3:J230),J230,"")</f>
        <v>-3.1709921747349323E-3</v>
      </c>
      <c r="I230" s="14">
        <f>STDEV(H$4:H230)</f>
        <v>3.114140743583902E-3</v>
      </c>
      <c r="J230" s="14">
        <f t="shared" si="24"/>
        <v>-3.1709921747349323E-3</v>
      </c>
      <c r="K230" s="14">
        <f>STDEV($J$4:J230)*SQRT(252)</f>
        <v>8.3672924137954283E-2</v>
      </c>
      <c r="L230" s="14">
        <f t="shared" si="28"/>
        <v>0.36619567184204405</v>
      </c>
      <c r="M230" s="14">
        <f>COUNTIF(J$3:J230,"&gt;0")/COUNT(J$3:J230)</f>
        <v>0.64757709251101325</v>
      </c>
      <c r="N230" s="15">
        <f t="shared" si="25"/>
        <v>11.878203510521146</v>
      </c>
      <c r="O230" s="15">
        <f t="shared" si="27"/>
        <v>117.59124008653782</v>
      </c>
      <c r="P230" s="15">
        <f t="shared" si="26"/>
        <v>4.3765133777120697</v>
      </c>
      <c r="S230" s="14"/>
    </row>
    <row r="231" spans="1:19" ht="14.45" customHeight="1">
      <c r="A231" s="23">
        <v>43244</v>
      </c>
      <c r="B231" s="44">
        <v>1.3080325749999999</v>
      </c>
      <c r="C231" s="13">
        <f>MAX(B$3:B231)</f>
        <v>1.3080325749999999</v>
      </c>
      <c r="D231" s="14">
        <f t="shared" si="22"/>
        <v>0</v>
      </c>
      <c r="E231" s="14">
        <f>ABS(MIN(D$3:D231))</f>
        <v>3.0829213484824147E-2</v>
      </c>
      <c r="F231" s="25">
        <f t="shared" si="23"/>
        <v>0</v>
      </c>
      <c r="G231" s="25">
        <f>MAX(F$4:F231)</f>
        <v>34</v>
      </c>
      <c r="H231" s="14" t="str">
        <f>IF(J231&lt;AVERAGE(J$3:J231),J231,"")</f>
        <v/>
      </c>
      <c r="I231" s="14">
        <f>STDEV(H$4:H231)</f>
        <v>3.114140743583902E-3</v>
      </c>
      <c r="J231" s="14">
        <f t="shared" si="24"/>
        <v>1.2999796153582377E-2</v>
      </c>
      <c r="K231" s="14">
        <f>STDEV($J$4:J231)*SQRT(252)</f>
        <v>8.4414247029294537E-2</v>
      </c>
      <c r="L231" s="14">
        <f t="shared" si="28"/>
        <v>0.38639158706061916</v>
      </c>
      <c r="M231" s="14">
        <f>COUNTIF(J$3:J231,"&gt;0")/COUNT(J$3:J231)</f>
        <v>0.64912280701754388</v>
      </c>
      <c r="N231" s="15">
        <f t="shared" si="25"/>
        <v>12.533293697253178</v>
      </c>
      <c r="O231" s="15">
        <f t="shared" si="27"/>
        <v>124.0764688804467</v>
      </c>
      <c r="P231" s="15">
        <f t="shared" si="26"/>
        <v>4.5773267032344496</v>
      </c>
      <c r="S231" s="14"/>
    </row>
    <row r="232" spans="1:19" ht="14.45" customHeight="1">
      <c r="A232" s="23">
        <v>43245</v>
      </c>
      <c r="B232" s="44">
        <v>1.3081042329999999</v>
      </c>
      <c r="C232" s="13">
        <f>MAX(B$3:B232)</f>
        <v>1.3081042329999999</v>
      </c>
      <c r="D232" s="14">
        <f t="shared" si="22"/>
        <v>0</v>
      </c>
      <c r="E232" s="14">
        <f>ABS(MIN(D$3:D232))</f>
        <v>3.0829213484824147E-2</v>
      </c>
      <c r="F232" s="25">
        <f t="shared" si="23"/>
        <v>0</v>
      </c>
      <c r="G232" s="25">
        <f>MAX(F$4:F232)</f>
        <v>34</v>
      </c>
      <c r="H232" s="14">
        <f>IF(J232&lt;AVERAGE(J$3:J232),J232,"")</f>
        <v>5.4783039329153738E-5</v>
      </c>
      <c r="I232" s="14">
        <f>STDEV(H$4:H232)</f>
        <v>3.1096982161023779E-3</v>
      </c>
      <c r="J232" s="14">
        <f t="shared" si="24"/>
        <v>5.4783039329153738E-5</v>
      </c>
      <c r="K232" s="14">
        <f>STDEV($J$4:J232)*SQRT(252)</f>
        <v>8.4237379110779748E-2</v>
      </c>
      <c r="L232" s="14">
        <f t="shared" si="28"/>
        <v>0.3849796189929704</v>
      </c>
      <c r="M232" s="14">
        <f>COUNTIF(J$3:J232,"&gt;0")/COUNT(J$3:J232)</f>
        <v>0.6506550218340611</v>
      </c>
      <c r="N232" s="15">
        <f>L232/E232</f>
        <v>12.487494018700113</v>
      </c>
      <c r="O232" s="15">
        <f t="shared" si="27"/>
        <v>123.79967194228087</v>
      </c>
      <c r="P232" s="15">
        <f t="shared" si="26"/>
        <v>4.5701756519120504</v>
      </c>
      <c r="S232" s="14"/>
    </row>
    <row r="233" spans="1:19" ht="14.45" customHeight="1">
      <c r="A233" s="23">
        <v>43248</v>
      </c>
      <c r="B233" s="44">
        <v>1.3010056480000001</v>
      </c>
      <c r="C233" s="13">
        <f>MAX(B$3:B233)</f>
        <v>1.3081042329999999</v>
      </c>
      <c r="D233" s="14">
        <f t="shared" si="22"/>
        <v>-5.4266203112269817E-3</v>
      </c>
      <c r="E233" s="14">
        <f>ABS(MIN(D$3:D233))</f>
        <v>3.0829213484824147E-2</v>
      </c>
      <c r="F233" s="25">
        <f t="shared" si="23"/>
        <v>1</v>
      </c>
      <c r="G233" s="25">
        <f>MAX(F$4:F233)</f>
        <v>34</v>
      </c>
      <c r="H233" s="14">
        <f>IF(J233&lt;AVERAGE(J$3:J233),J233,"")</f>
        <v>-5.4266203112269817E-3</v>
      </c>
      <c r="I233" s="14">
        <f>STDEV(H$4:H233)</f>
        <v>3.1080518658718162E-3</v>
      </c>
      <c r="J233" s="14">
        <f t="shared" si="24"/>
        <v>-5.4266203112269817E-3</v>
      </c>
      <c r="K233" s="14">
        <f>STDEV($J$4:J233)*SQRT(252)</f>
        <v>8.4337893508241057E-2</v>
      </c>
      <c r="L233" s="14">
        <f t="shared" si="28"/>
        <v>0.37154544453297089</v>
      </c>
      <c r="M233" s="14">
        <f>COUNTIF(J$3:J233,"&gt;0")/COUNT(J$3:J233)</f>
        <v>0.64782608695652177</v>
      </c>
      <c r="N233" s="15">
        <f t="shared" si="25"/>
        <v>12.051732838266089</v>
      </c>
      <c r="O233" s="15">
        <f>L233/I233</f>
        <v>119.54287140853471</v>
      </c>
      <c r="P233" s="15">
        <f>L233/K233</f>
        <v>4.4054389916279497</v>
      </c>
      <c r="S233" s="14"/>
    </row>
    <row r="234" spans="1:19" ht="14.45" customHeight="1">
      <c r="A234" s="23">
        <v>43249</v>
      </c>
      <c r="B234" s="44">
        <v>1.3063018740000001</v>
      </c>
      <c r="C234" s="13">
        <f>MAX(B$3:B234)</f>
        <v>1.3081042329999999</v>
      </c>
      <c r="D234" s="14">
        <f>B234/C234-1</f>
        <v>-1.3778405073013866E-3</v>
      </c>
      <c r="E234" s="14">
        <f>ABS(MIN(D$3:D234))</f>
        <v>3.0829213484824147E-2</v>
      </c>
      <c r="F234" s="25">
        <f>IF(B234&lt;C234,F233+1,0)</f>
        <v>2</v>
      </c>
      <c r="G234" s="25">
        <f>MAX(F$4:F234)</f>
        <v>34</v>
      </c>
      <c r="H234" s="14" t="str">
        <f>IF(J234&lt;AVERAGE(J$3:J234),J234,"")</f>
        <v/>
      </c>
      <c r="I234" s="14">
        <f>STDEV(H$4:H234)</f>
        <v>3.1080518658718162E-3</v>
      </c>
      <c r="J234" s="14">
        <f>B234/B233-1</f>
        <v>4.0708708744976452E-3</v>
      </c>
      <c r="K234" s="14">
        <f>STDEV($J$4:J234)*SQRT(252)</f>
        <v>8.4209300179618238E-2</v>
      </c>
      <c r="L234" s="14">
        <f t="shared" si="28"/>
        <v>0.37680295425825294</v>
      </c>
      <c r="M234" s="14">
        <f>COUNTIF(J$3:J234,"&gt;0")/COUNT(J$3:J234)</f>
        <v>0.64935064935064934</v>
      </c>
      <c r="N234" s="15">
        <f t="shared" si="25"/>
        <v>12.222269453735377</v>
      </c>
      <c r="O234" s="15">
        <f t="shared" si="27"/>
        <v>121.23444862544429</v>
      </c>
      <c r="P234" s="15">
        <f t="shared" si="26"/>
        <v>4.4746002336384834</v>
      </c>
      <c r="Q234" s="14">
        <f>B234/B229-1</f>
        <v>8.4514985048220748E-3</v>
      </c>
      <c r="S234" s="14"/>
    </row>
    <row r="235" spans="1:19" ht="14.45" customHeight="1">
      <c r="A235" s="23">
        <v>43250</v>
      </c>
      <c r="B235" s="44">
        <v>1.294877995</v>
      </c>
      <c r="C235" s="13">
        <f>MAX(B$3:B235)</f>
        <v>1.3081042329999999</v>
      </c>
      <c r="D235" s="14">
        <f t="shared" ref="D235:D279" si="29">B235/C235-1</f>
        <v>-1.0110997018690893E-2</v>
      </c>
      <c r="E235" s="14">
        <f>ABS(MIN(D$3:D235))</f>
        <v>3.0829213484824147E-2</v>
      </c>
      <c r="F235" s="25">
        <f t="shared" ref="F235:F279" si="30">IF(B235&lt;C235,F234+1,0)</f>
        <v>3</v>
      </c>
      <c r="G235" s="25">
        <f>MAX(F$4:F235)</f>
        <v>34</v>
      </c>
      <c r="H235" s="14">
        <f>IF(J235&lt;AVERAGE(J$3:J235),J235,"")</f>
        <v>-8.7452060104753482E-3</v>
      </c>
      <c r="I235" s="14">
        <f>STDEV(H$4:H235)</f>
        <v>3.1479695682629454E-3</v>
      </c>
      <c r="J235" s="14">
        <f t="shared" ref="J235:J279" si="31">B235/B234-1</f>
        <v>-8.7452060104753482E-3</v>
      </c>
      <c r="K235" s="14">
        <f>STDEV($J$4:J235)*SQRT(252)</f>
        <v>8.4660047257467397E-2</v>
      </c>
      <c r="L235" s="14">
        <f t="shared" si="28"/>
        <v>0.36103015207861588</v>
      </c>
      <c r="M235" s="14">
        <f>COUNTIF(J$3:J235,"&gt;0")/COUNT(J$3:J235)</f>
        <v>0.64655172413793105</v>
      </c>
      <c r="N235" s="15">
        <f t="shared" si="25"/>
        <v>11.710650751967286</v>
      </c>
      <c r="O235" s="15">
        <f t="shared" si="27"/>
        <v>114.68667159887219</v>
      </c>
      <c r="P235" s="15">
        <f t="shared" si="26"/>
        <v>4.2644690591850738</v>
      </c>
      <c r="S235" s="14"/>
    </row>
    <row r="236" spans="1:19" ht="14.45" customHeight="1">
      <c r="A236" s="23">
        <v>43251</v>
      </c>
      <c r="B236" s="44">
        <v>1.2980842459999999</v>
      </c>
      <c r="C236" s="13">
        <f>MAX(B$3:B236)</f>
        <v>1.3081042329999999</v>
      </c>
      <c r="D236" s="14">
        <f t="shared" si="29"/>
        <v>-7.6599301089487204E-3</v>
      </c>
      <c r="E236" s="14">
        <f>ABS(MIN(D$3:D236))</f>
        <v>3.0829213484824147E-2</v>
      </c>
      <c r="F236" s="25">
        <f t="shared" si="30"/>
        <v>4</v>
      </c>
      <c r="G236" s="25">
        <f>MAX(F$4:F236)</f>
        <v>34</v>
      </c>
      <c r="H236" s="14" t="str">
        <f>IF(J236&lt;AVERAGE(J$3:J236),J236,"")</f>
        <v/>
      </c>
      <c r="I236" s="14">
        <f>STDEV(H$4:H236)</f>
        <v>3.1479695682629454E-3</v>
      </c>
      <c r="J236" s="14">
        <f t="shared" si="31"/>
        <v>2.4761027775439537E-3</v>
      </c>
      <c r="K236" s="14">
        <f>STDEV($J$4:J236)*SQRT(252)</f>
        <v>8.4489015942074197E-2</v>
      </c>
      <c r="L236" s="14">
        <f t="shared" si="28"/>
        <v>0.36366795437459665</v>
      </c>
      <c r="M236" s="14">
        <f>COUNTIF(J$3:J236,"&gt;0")/COUNT(J$3:J236)</f>
        <v>0.64806866952789699</v>
      </c>
      <c r="N236" s="15">
        <f t="shared" si="25"/>
        <v>11.796212529184833</v>
      </c>
      <c r="O236" s="15">
        <f t="shared" si="27"/>
        <v>115.52460927227743</v>
      </c>
      <c r="P236" s="15">
        <f t="shared" si="26"/>
        <v>4.304322287573191</v>
      </c>
      <c r="R236" s="14">
        <f>B236/B214-1</f>
        <v>2.7966291850028302E-2</v>
      </c>
      <c r="S236" s="14"/>
    </row>
    <row r="237" spans="1:19" ht="14.45" customHeight="1">
      <c r="A237" s="23">
        <v>43252</v>
      </c>
      <c r="B237" s="44">
        <v>1.3221939869999999</v>
      </c>
      <c r="C237" s="13">
        <f>MAX(B$3:B237)</f>
        <v>1.3221939869999999</v>
      </c>
      <c r="D237" s="14">
        <f t="shared" si="29"/>
        <v>0</v>
      </c>
      <c r="E237" s="14">
        <f>ABS(MIN(D$3:D237))</f>
        <v>3.0829213484824147E-2</v>
      </c>
      <c r="F237" s="25">
        <f t="shared" si="30"/>
        <v>0</v>
      </c>
      <c r="G237" s="25">
        <f>MAX(F$4:F237)</f>
        <v>34</v>
      </c>
      <c r="H237" s="14" t="str">
        <f>IF(J237&lt;AVERAGE(J$3:J237),J237,"")</f>
        <v/>
      </c>
      <c r="I237" s="14">
        <f>STDEV(H$4:H237)</f>
        <v>3.1479695682629454E-3</v>
      </c>
      <c r="J237" s="14">
        <f t="shared" si="31"/>
        <v>1.8573325324834133E-2</v>
      </c>
      <c r="K237" s="14">
        <f>STDEV($J$4:J237)*SQRT(252)</f>
        <v>8.6227997014698077E-2</v>
      </c>
      <c r="L237" s="14">
        <f t="shared" si="28"/>
        <v>0.39233154255028024</v>
      </c>
      <c r="M237" s="14">
        <f>COUNTIF(J$3:J237,"&gt;0")/COUNT(J$3:J237)</f>
        <v>0.6495726495726496</v>
      </c>
      <c r="N237" s="15">
        <f t="shared" si="25"/>
        <v>12.725966646648564</v>
      </c>
      <c r="O237" s="15">
        <f t="shared" si="27"/>
        <v>124.63003026003501</v>
      </c>
      <c r="P237" s="15">
        <f t="shared" si="26"/>
        <v>4.5499322277357894</v>
      </c>
      <c r="S237" s="14"/>
    </row>
    <row r="238" spans="1:19" ht="14.45" customHeight="1">
      <c r="A238" s="23">
        <v>43255</v>
      </c>
      <c r="B238" s="44">
        <v>1.321366099</v>
      </c>
      <c r="C238" s="13">
        <f>MAX(B$3:B238)</f>
        <v>1.3221939869999999</v>
      </c>
      <c r="D238" s="14">
        <f t="shared" si="29"/>
        <v>-6.2614715249031949E-4</v>
      </c>
      <c r="E238" s="14">
        <f>ABS(MIN(D$3:D238))</f>
        <v>3.0829213484824147E-2</v>
      </c>
      <c r="F238" s="25">
        <f t="shared" si="30"/>
        <v>1</v>
      </c>
      <c r="G238" s="25">
        <f>MAX(F$4:F238)</f>
        <v>34</v>
      </c>
      <c r="H238" s="14">
        <f>IF(J238&lt;AVERAGE(J$3:J238),J238,"")</f>
        <v>-6.2614715249031949E-4</v>
      </c>
      <c r="I238" s="14">
        <f>STDEV(H$4:H238)</f>
        <v>3.1395556932650942E-3</v>
      </c>
      <c r="J238" s="14">
        <f t="shared" si="31"/>
        <v>-6.2614715249031949E-4</v>
      </c>
      <c r="K238" s="14">
        <f>STDEV($J$4:J238)*SQRT(252)</f>
        <v>8.6064532923975881E-2</v>
      </c>
      <c r="L238" s="14">
        <f t="shared" si="28"/>
        <v>0.38687343038960975</v>
      </c>
      <c r="M238" s="14">
        <f>COUNTIF(J$3:J238,"&gt;0")/COUNT(J$3:J238)</f>
        <v>0.64680851063829792</v>
      </c>
      <c r="N238" s="15">
        <f t="shared" si="25"/>
        <v>12.548923136817953</v>
      </c>
      <c r="O238" s="15">
        <f t="shared" si="27"/>
        <v>123.22553513528112</v>
      </c>
      <c r="P238" s="15">
        <f t="shared" si="26"/>
        <v>4.4951551730531083</v>
      </c>
      <c r="S238" s="14"/>
    </row>
    <row r="239" spans="1:19" ht="14.45" customHeight="1">
      <c r="A239" s="23">
        <v>43256</v>
      </c>
      <c r="B239" s="44">
        <v>1.320393141</v>
      </c>
      <c r="C239" s="13">
        <f>MAX(B$3:B239)</f>
        <v>1.3221939869999999</v>
      </c>
      <c r="D239" s="14">
        <f t="shared" si="29"/>
        <v>-1.3620134546866725E-3</v>
      </c>
      <c r="E239" s="14">
        <f>ABS(MIN(D$3:D239))</f>
        <v>3.0829213484824147E-2</v>
      </c>
      <c r="F239" s="25">
        <f t="shared" si="30"/>
        <v>2</v>
      </c>
      <c r="G239" s="25">
        <f>MAX(F$4:F239)</f>
        <v>34</v>
      </c>
      <c r="H239" s="14">
        <f>IF(J239&lt;AVERAGE(J$3:J239),J239,"")</f>
        <v>-7.3632735147077799E-4</v>
      </c>
      <c r="I239" s="14">
        <f>STDEV(H$4:H239)</f>
        <v>3.1306159523800427E-3</v>
      </c>
      <c r="J239" s="14">
        <f t="shared" si="31"/>
        <v>-7.3632735147077799E-4</v>
      </c>
      <c r="K239" s="14">
        <f>STDEV($J$4:J239)*SQRT(252)</f>
        <v>8.5904553530631325E-2</v>
      </c>
      <c r="L239" s="14">
        <f t="shared" si="28"/>
        <v>0.38422707301304815</v>
      </c>
      <c r="M239" s="14">
        <f>COUNTIF(J$3:J239,"&gt;0")/COUNT(J$3:J239)</f>
        <v>0.64406779661016944</v>
      </c>
      <c r="N239" s="15">
        <f t="shared" si="25"/>
        <v>12.463083860448988</v>
      </c>
      <c r="O239" s="15">
        <f t="shared" si="27"/>
        <v>122.73210092120706</v>
      </c>
      <c r="P239" s="15">
        <f t="shared" si="26"/>
        <v>4.4727206791901057</v>
      </c>
      <c r="Q239" s="14">
        <f>B239/B234-1</f>
        <v>1.078714444223472E-2</v>
      </c>
      <c r="S239" s="14"/>
    </row>
    <row r="240" spans="1:19" ht="14.45" customHeight="1">
      <c r="A240" s="23">
        <v>43257</v>
      </c>
      <c r="B240" s="44">
        <v>1.3236018430000001</v>
      </c>
      <c r="C240" s="13">
        <f>MAX(B$3:B240)</f>
        <v>1.3236018430000001</v>
      </c>
      <c r="D240" s="14">
        <f t="shared" si="29"/>
        <v>0</v>
      </c>
      <c r="E240" s="14">
        <f>ABS(MIN(D$3:D240))</f>
        <v>3.0829213484824147E-2</v>
      </c>
      <c r="F240" s="25">
        <f t="shared" si="30"/>
        <v>0</v>
      </c>
      <c r="G240" s="25">
        <f>MAX(F$4:F240)</f>
        <v>34</v>
      </c>
      <c r="H240" s="14" t="str">
        <f>IF(J240&lt;AVERAGE(J$3:J240),J240,"")</f>
        <v/>
      </c>
      <c r="I240" s="14">
        <f>STDEV(H$4:H240)</f>
        <v>3.1306159523800427E-3</v>
      </c>
      <c r="J240" s="14">
        <f t="shared" si="31"/>
        <v>2.4301110785609481E-3</v>
      </c>
      <c r="K240" s="14">
        <f>STDEV($J$4:J240)*SQRT(252)</f>
        <v>8.5731852136717121E-2</v>
      </c>
      <c r="L240" s="14">
        <f t="shared" si="28"/>
        <v>0.38670928523877302</v>
      </c>
      <c r="M240" s="14">
        <f>COUNTIF(J$3:J240,"&gt;0")/COUNT(J$3:J240)</f>
        <v>0.64556962025316456</v>
      </c>
      <c r="N240" s="15">
        <f t="shared" si="25"/>
        <v>12.543598798883819</v>
      </c>
      <c r="O240" s="15">
        <f t="shared" si="27"/>
        <v>123.52498393959128</v>
      </c>
      <c r="P240" s="15">
        <f t="shared" si="26"/>
        <v>4.5106839010323174</v>
      </c>
      <c r="S240" s="14"/>
    </row>
    <row r="241" spans="1:19" ht="14.45" customHeight="1">
      <c r="A241" s="23">
        <v>43258</v>
      </c>
      <c r="B241" s="44">
        <v>1.3247198870000001</v>
      </c>
      <c r="C241" s="13">
        <f>MAX(B$3:B241)</f>
        <v>1.3247198870000001</v>
      </c>
      <c r="D241" s="14">
        <f t="shared" si="29"/>
        <v>0</v>
      </c>
      <c r="E241" s="14">
        <f>ABS(MIN(D$3:D241))</f>
        <v>3.0829213484824147E-2</v>
      </c>
      <c r="F241" s="25">
        <f t="shared" si="30"/>
        <v>0</v>
      </c>
      <c r="G241" s="25">
        <f>MAX(F$4:F241)</f>
        <v>34</v>
      </c>
      <c r="H241" s="14">
        <f>IF(J241&lt;AVERAGE(J$3:J241),J241,"")</f>
        <v>8.4469812875598294E-4</v>
      </c>
      <c r="I241" s="14">
        <f>STDEV(H$4:H241)</f>
        <v>3.1327691657462011E-3</v>
      </c>
      <c r="J241" s="14">
        <f t="shared" si="31"/>
        <v>8.4469812875598294E-4</v>
      </c>
      <c r="K241" s="14">
        <f>STDEV($J$4:J241)*SQRT(252)</f>
        <v>8.5551564943962349E-2</v>
      </c>
      <c r="L241" s="14">
        <f t="shared" si="28"/>
        <v>0.38662648771496122</v>
      </c>
      <c r="M241" s="14">
        <f>COUNTIF(J$3:J241,"&gt;0")/COUNT(J$3:J241)</f>
        <v>0.6470588235294118</v>
      </c>
      <c r="N241" s="15">
        <f t="shared" si="25"/>
        <v>12.540913114934972</v>
      </c>
      <c r="O241" s="15">
        <f t="shared" si="27"/>
        <v>123.41365330786184</v>
      </c>
      <c r="P241" s="15">
        <f t="shared" si="26"/>
        <v>4.5192216877412799</v>
      </c>
      <c r="S241" s="14"/>
    </row>
    <row r="242" spans="1:19" ht="14.45" customHeight="1">
      <c r="A242" s="23">
        <v>43259</v>
      </c>
      <c r="B242" s="44">
        <v>1.3247924529999999</v>
      </c>
      <c r="C242" s="13">
        <f>MAX(B$3:B242)</f>
        <v>1.3247924529999999</v>
      </c>
      <c r="D242" s="14">
        <f t="shared" si="29"/>
        <v>0</v>
      </c>
      <c r="E242" s="14">
        <f>ABS(MIN(D$3:D242))</f>
        <v>3.0829213484824147E-2</v>
      </c>
      <c r="F242" s="25">
        <f t="shared" si="30"/>
        <v>0</v>
      </c>
      <c r="G242" s="25">
        <f>MAX(F$4:F242)</f>
        <v>34</v>
      </c>
      <c r="H242" s="14">
        <f>IF(J242&lt;AVERAGE(J$3:J242),J242,"")</f>
        <v>5.4778372931441055E-5</v>
      </c>
      <c r="I242" s="14">
        <f>STDEV(H$4:H242)</f>
        <v>3.1283953971170592E-3</v>
      </c>
      <c r="J242" s="14">
        <f t="shared" si="31"/>
        <v>5.4778372931441055E-5</v>
      </c>
      <c r="K242" s="14">
        <f>STDEV($J$4:J242)*SQRT(252)</f>
        <v>8.5379696576510497E-2</v>
      </c>
      <c r="L242" s="14">
        <f t="shared" si="28"/>
        <v>0.38527626208701204</v>
      </c>
      <c r="M242" s="14">
        <f>COUNTIF(J$3:J242,"&gt;0")/COUNT(J$3:J242)</f>
        <v>0.64853556485355646</v>
      </c>
      <c r="N242" s="15">
        <f t="shared" si="25"/>
        <v>12.497116161483213</v>
      </c>
      <c r="O242" s="15">
        <f t="shared" si="27"/>
        <v>123.15459306776229</v>
      </c>
      <c r="P242" s="15">
        <f t="shared" si="26"/>
        <v>4.5125044657632163</v>
      </c>
      <c r="S242" s="14"/>
    </row>
    <row r="243" spans="1:19" ht="14.45" customHeight="1">
      <c r="A243" s="17">
        <v>43262</v>
      </c>
      <c r="B243" s="44">
        <v>1.330238324</v>
      </c>
      <c r="C243" s="13">
        <f>MAX(B$3:B243)</f>
        <v>1.330238324</v>
      </c>
      <c r="D243" s="14">
        <f t="shared" si="29"/>
        <v>0</v>
      </c>
      <c r="E243" s="14">
        <f>ABS(MIN(D$3:D243))</f>
        <v>3.0829213484824147E-2</v>
      </c>
      <c r="F243" s="25">
        <f t="shared" si="30"/>
        <v>0</v>
      </c>
      <c r="G243" s="25">
        <f>MAX(F$4:F243)</f>
        <v>34</v>
      </c>
      <c r="H243" s="14" t="str">
        <f>IF(J243&lt;AVERAGE(J$3:J243),J243,"")</f>
        <v/>
      </c>
      <c r="I243" s="14">
        <f>STDEV(H$4:H243)</f>
        <v>3.1283953971170592E-3</v>
      </c>
      <c r="J243" s="14">
        <f t="shared" si="31"/>
        <v>4.1107352232176986E-3</v>
      </c>
      <c r="K243" s="14">
        <f>STDEV($J$4:J243)*SQRT(252)</f>
        <v>8.5253373638373889E-2</v>
      </c>
      <c r="L243" s="14">
        <f t="shared" si="28"/>
        <v>0.38754179392603061</v>
      </c>
      <c r="M243" s="14">
        <f>COUNTIF(J$3:J243,"&gt;0")/COUNT(J$3:J243)</f>
        <v>0.65</v>
      </c>
      <c r="N243" s="15">
        <f t="shared" si="25"/>
        <v>12.5706026888036</v>
      </c>
      <c r="O243" s="15">
        <f t="shared" si="27"/>
        <v>123.87877641143629</v>
      </c>
      <c r="P243" s="15">
        <f t="shared" si="26"/>
        <v>4.5457649050921773</v>
      </c>
      <c r="S243" s="14"/>
    </row>
    <row r="244" spans="1:19" ht="14.45" customHeight="1">
      <c r="A244" s="17">
        <v>43263</v>
      </c>
      <c r="B244" s="44">
        <v>1.337631697</v>
      </c>
      <c r="C244" s="13">
        <f>MAX(B$3:B244)</f>
        <v>1.337631697</v>
      </c>
      <c r="D244" s="14">
        <f t="shared" si="29"/>
        <v>0</v>
      </c>
      <c r="E244" s="14">
        <f>ABS(MIN(D$3:D244))</f>
        <v>3.0829213484824147E-2</v>
      </c>
      <c r="F244" s="25">
        <f t="shared" si="30"/>
        <v>0</v>
      </c>
      <c r="G244" s="25">
        <f>MAX(F$4:F244)</f>
        <v>34</v>
      </c>
      <c r="H244" s="14" t="str">
        <f>IF(J244&lt;AVERAGE(J$3:J244),J244,"")</f>
        <v/>
      </c>
      <c r="I244" s="14">
        <f>STDEV(H$4:H244)</f>
        <v>3.1283953971170592E-3</v>
      </c>
      <c r="J244" s="14">
        <f t="shared" si="31"/>
        <v>5.5579311365563377E-3</v>
      </c>
      <c r="K244" s="14">
        <f>STDEV($J$4:J244)*SQRT(252)</f>
        <v>8.5191993368194677E-2</v>
      </c>
      <c r="L244" s="14">
        <f t="shared" si="28"/>
        <v>0.39493625311916025</v>
      </c>
      <c r="M244" s="14">
        <f>COUNTIF(J$3:J244,"&gt;0")/COUNT(J$3:J244)</f>
        <v>0.65145228215767637</v>
      </c>
      <c r="N244" s="15">
        <f t="shared" si="25"/>
        <v>12.81045503524019</v>
      </c>
      <c r="O244" s="15">
        <f t="shared" si="27"/>
        <v>126.24243517399039</v>
      </c>
      <c r="P244" s="15">
        <f t="shared" si="26"/>
        <v>4.6358376826830368</v>
      </c>
      <c r="Q244" s="14">
        <f>B244/B239-1</f>
        <v>1.3055623711392794E-2</v>
      </c>
      <c r="S244" s="14"/>
    </row>
    <row r="245" spans="1:19" ht="14.45" customHeight="1">
      <c r="A245" s="17">
        <v>43264</v>
      </c>
      <c r="B245" s="44">
        <v>1.3397967</v>
      </c>
      <c r="C245" s="13">
        <f>MAX(B$3:B245)</f>
        <v>1.3397967</v>
      </c>
      <c r="D245" s="14">
        <f t="shared" si="29"/>
        <v>0</v>
      </c>
      <c r="E245" s="14">
        <f>ABS(MIN(D$3:D245))</f>
        <v>3.0829213484824147E-2</v>
      </c>
      <c r="F245" s="25">
        <f t="shared" si="30"/>
        <v>0</v>
      </c>
      <c r="G245" s="25">
        <f>MAX(F$4:F245)</f>
        <v>34</v>
      </c>
      <c r="H245" s="14" t="str">
        <f>IF(J245&lt;AVERAGE(J$3:J245),J245,"")</f>
        <v/>
      </c>
      <c r="I245" s="14">
        <f>STDEV(H$4:H245)</f>
        <v>3.1283953971170592E-3</v>
      </c>
      <c r="J245" s="14">
        <f t="shared" si="31"/>
        <v>1.6185344627042131E-3</v>
      </c>
      <c r="K245" s="14">
        <f>STDEV($J$4:J245)*SQRT(252)</f>
        <v>8.5016025408182816E-2</v>
      </c>
      <c r="L245" s="14">
        <f t="shared" si="28"/>
        <v>0.39605892559150924</v>
      </c>
      <c r="M245" s="14">
        <f>COUNTIF(J$3:J245,"&gt;0")/COUNT(J$3:J245)</f>
        <v>0.65289256198347112</v>
      </c>
      <c r="N245" s="15">
        <f t="shared" si="25"/>
        <v>12.846870900111398</v>
      </c>
      <c r="O245" s="15">
        <f t="shared" si="27"/>
        <v>126.60130044830436</v>
      </c>
      <c r="P245" s="15">
        <f t="shared" si="26"/>
        <v>4.6586384589250445</v>
      </c>
      <c r="S245" s="14"/>
    </row>
    <row r="246" spans="1:19" ht="14.45" customHeight="1">
      <c r="A246" s="17">
        <v>43265</v>
      </c>
      <c r="B246" s="44">
        <v>1.340915992</v>
      </c>
      <c r="C246" s="13">
        <f>MAX(B$3:B246)</f>
        <v>1.340915992</v>
      </c>
      <c r="D246" s="14">
        <f t="shared" si="29"/>
        <v>0</v>
      </c>
      <c r="E246" s="14">
        <f>ABS(MIN(D$3:D246))</f>
        <v>3.0829213484824147E-2</v>
      </c>
      <c r="F246" s="25">
        <f t="shared" si="30"/>
        <v>0</v>
      </c>
      <c r="G246" s="25">
        <f>MAX(F$4:F246)</f>
        <v>34</v>
      </c>
      <c r="H246" s="14">
        <f>IF(J246&lt;AVERAGE(J$3:J246),J246,"")</f>
        <v>8.3541928413466415E-4</v>
      </c>
      <c r="I246" s="14">
        <f>STDEV(H$4:H246)</f>
        <v>3.1300098210430643E-3</v>
      </c>
      <c r="J246" s="14">
        <f t="shared" si="31"/>
        <v>8.3541928413466415E-4</v>
      </c>
      <c r="K246" s="14">
        <f>STDEV($J$4:J246)*SQRT(252)</f>
        <v>8.4841112075062147E-2</v>
      </c>
      <c r="L246" s="14">
        <f t="shared" si="28"/>
        <v>0.39593344912478701</v>
      </c>
      <c r="M246" s="14">
        <f>COUNTIF(J$3:J246,"&gt;0")/COUNT(J$3:J246)</f>
        <v>0.65432098765432101</v>
      </c>
      <c r="N246" s="15">
        <f t="shared" si="25"/>
        <v>12.84280084925577</v>
      </c>
      <c r="O246" s="15">
        <f t="shared" si="27"/>
        <v>126.49591271660728</v>
      </c>
      <c r="P246" s="15">
        <f t="shared" si="26"/>
        <v>4.6667640185396166</v>
      </c>
      <c r="S246" s="14"/>
    </row>
    <row r="247" spans="1:19" ht="14.45" customHeight="1">
      <c r="A247" s="17">
        <v>43266</v>
      </c>
      <c r="B247" s="44">
        <v>1.3518674230000001</v>
      </c>
      <c r="C247" s="13">
        <f>MAX(B$3:B247)</f>
        <v>1.3518674230000001</v>
      </c>
      <c r="D247" s="14">
        <f t="shared" si="29"/>
        <v>0</v>
      </c>
      <c r="E247" s="14">
        <f>ABS(MIN(D$3:D247))</f>
        <v>3.0829213484824147E-2</v>
      </c>
      <c r="F247" s="25">
        <f t="shared" si="30"/>
        <v>0</v>
      </c>
      <c r="G247" s="25">
        <f>MAX(F$4:F247)</f>
        <v>34</v>
      </c>
      <c r="H247" s="14" t="str">
        <f>IF(J247&lt;AVERAGE(J$3:J247),J247,"")</f>
        <v/>
      </c>
      <c r="I247" s="14">
        <f>STDEV(H$4:H247)</f>
        <v>3.1300098210430643E-3</v>
      </c>
      <c r="J247" s="14">
        <f t="shared" si="31"/>
        <v>8.1671268486147586E-3</v>
      </c>
      <c r="K247" s="14">
        <f>STDEV($J$4:J247)*SQRT(252)</f>
        <v>8.4960034787330982E-2</v>
      </c>
      <c r="L247" s="14">
        <f t="shared" si="28"/>
        <v>0.40740500620845888</v>
      </c>
      <c r="M247" s="14">
        <f>COUNTIF(J$3:J247,"&gt;0")/COUNT(J$3:J247)</f>
        <v>0.65573770491803274</v>
      </c>
      <c r="N247" s="15">
        <f t="shared" si="25"/>
        <v>13.214901068073186</v>
      </c>
      <c r="O247" s="15">
        <f t="shared" si="27"/>
        <v>130.16093542885199</v>
      </c>
      <c r="P247" s="15">
        <f t="shared" si="26"/>
        <v>4.7952547009692381</v>
      </c>
      <c r="S247" s="14"/>
    </row>
    <row r="248" spans="1:19" ht="14.45" customHeight="1">
      <c r="A248" s="23">
        <v>43270</v>
      </c>
      <c r="B248" s="44">
        <v>1.353517589</v>
      </c>
      <c r="C248" s="13">
        <f>MAX(B$3:B248)</f>
        <v>1.353517589</v>
      </c>
      <c r="D248" s="14">
        <f t="shared" si="29"/>
        <v>0</v>
      </c>
      <c r="E248" s="14">
        <f>ABS(MIN(D$3:D248))</f>
        <v>3.0829213484824147E-2</v>
      </c>
      <c r="F248" s="25">
        <f t="shared" si="30"/>
        <v>0</v>
      </c>
      <c r="G248" s="25">
        <f>MAX(F$4:F248)</f>
        <v>34</v>
      </c>
      <c r="H248" s="14">
        <f>IF(J248&lt;AVERAGE(J$3:J248),J248,"")</f>
        <v>1.2206566797341445E-3</v>
      </c>
      <c r="I248" s="14">
        <f>STDEV(H$4:H248)</f>
        <v>3.1348816159054468E-3</v>
      </c>
      <c r="J248" s="14">
        <f t="shared" si="31"/>
        <v>1.2206566797341445E-3</v>
      </c>
      <c r="K248" s="14">
        <f>STDEV($J$4:J248)*SQRT(252)</f>
        <v>8.4785763038331713E-2</v>
      </c>
      <c r="L248" s="14">
        <f t="shared" si="28"/>
        <v>0.40343137272107077</v>
      </c>
      <c r="M248" s="14">
        <f>COUNTIF(J$3:J248,"&gt;0")/COUNT(J$3:J248)</f>
        <v>0.65714285714285714</v>
      </c>
      <c r="N248" s="15">
        <f t="shared" si="25"/>
        <v>13.086009246381265</v>
      </c>
      <c r="O248" s="15">
        <f t="shared" si="27"/>
        <v>128.69110293485446</v>
      </c>
      <c r="P248" s="15">
        <f t="shared" si="26"/>
        <v>4.7582442884742235</v>
      </c>
      <c r="S248" s="14"/>
    </row>
    <row r="249" spans="1:19" ht="14.45" customHeight="1">
      <c r="A249" s="23">
        <v>43271</v>
      </c>
      <c r="B249" s="44">
        <v>1.366290926</v>
      </c>
      <c r="C249" s="13">
        <f>MAX(B$3:B249)</f>
        <v>1.366290926</v>
      </c>
      <c r="D249" s="14">
        <f t="shared" si="29"/>
        <v>0</v>
      </c>
      <c r="E249" s="14">
        <f>ABS(MIN(D$3:D249))</f>
        <v>3.0829213484824147E-2</v>
      </c>
      <c r="F249" s="25">
        <f t="shared" si="30"/>
        <v>0</v>
      </c>
      <c r="G249" s="25">
        <f>MAX(F$4:F249)</f>
        <v>34</v>
      </c>
      <c r="H249" s="14" t="str">
        <f>IF(J249&lt;AVERAGE(J$3:J249),J249,"")</f>
        <v/>
      </c>
      <c r="I249" s="14">
        <f>STDEV(H$4:H249)</f>
        <v>3.1348816159054468E-3</v>
      </c>
      <c r="J249" s="14">
        <f t="shared" si="31"/>
        <v>9.4371414925145114E-3</v>
      </c>
      <c r="K249" s="14">
        <f>STDEV($J$4:J249)*SQRT(252)</f>
        <v>8.5017297404667014E-2</v>
      </c>
      <c r="L249" s="14">
        <f t="shared" si="28"/>
        <v>0.4167537790352267</v>
      </c>
      <c r="M249" s="14">
        <f>COUNTIF(J$3:J249,"&gt;0")/COUNT(J$3:J249)</f>
        <v>0.65853658536585369</v>
      </c>
      <c r="N249" s="15">
        <f t="shared" si="25"/>
        <v>13.518145029563472</v>
      </c>
      <c r="O249" s="15">
        <f t="shared" si="27"/>
        <v>132.94083480560903</v>
      </c>
      <c r="P249" s="15">
        <f t="shared" si="26"/>
        <v>4.9019880866308156</v>
      </c>
      <c r="Q249" s="14">
        <f>B249/B244-1</f>
        <v>2.1425351286363803E-2</v>
      </c>
      <c r="S249" s="14"/>
    </row>
    <row r="250" spans="1:19" ht="14.45" customHeight="1">
      <c r="A250" s="23">
        <v>43272</v>
      </c>
      <c r="B250" s="44">
        <v>1.3832988879999999</v>
      </c>
      <c r="C250" s="13">
        <f>MAX(B$3:B250)</f>
        <v>1.3832988879999999</v>
      </c>
      <c r="D250" s="14">
        <f t="shared" si="29"/>
        <v>0</v>
      </c>
      <c r="E250" s="14">
        <f>ABS(MIN(D$3:D250))</f>
        <v>3.0829213484824147E-2</v>
      </c>
      <c r="F250" s="25">
        <f t="shared" si="30"/>
        <v>0</v>
      </c>
      <c r="G250" s="25">
        <f>MAX(F$4:F250)</f>
        <v>34</v>
      </c>
      <c r="H250" s="14" t="str">
        <f>IF(J250&lt;AVERAGE(J$3:J250),J250,"")</f>
        <v/>
      </c>
      <c r="I250" s="14">
        <f>STDEV(H$4:H250)</f>
        <v>3.1348816159054468E-3</v>
      </c>
      <c r="J250" s="14">
        <f t="shared" si="31"/>
        <v>1.2448272674834282E-2</v>
      </c>
      <c r="K250" s="14">
        <f>STDEV($J$4:J250)*SQRT(252)</f>
        <v>8.5590473766741226E-2</v>
      </c>
      <c r="L250" s="14">
        <f t="shared" si="28"/>
        <v>0.43486830713403601</v>
      </c>
      <c r="M250" s="14">
        <f>COUNTIF(J$3:J250,"&gt;0")/COUNT(J$3:J250)</f>
        <v>0.65991902834008098</v>
      </c>
      <c r="N250" s="15">
        <f t="shared" si="25"/>
        <v>14.105721748240589</v>
      </c>
      <c r="O250" s="15">
        <f t="shared" si="27"/>
        <v>138.71921189229124</v>
      </c>
      <c r="P250" s="15">
        <f t="shared" si="26"/>
        <v>5.0808026640812596</v>
      </c>
      <c r="S250" s="14"/>
    </row>
    <row r="251" spans="1:19" ht="14.45" customHeight="1">
      <c r="A251" s="23">
        <v>43273</v>
      </c>
      <c r="B251" s="44">
        <v>1.3759660199999999</v>
      </c>
      <c r="C251" s="13">
        <f>MAX(B$3:B251)</f>
        <v>1.3832988879999999</v>
      </c>
      <c r="D251" s="14">
        <f t="shared" si="29"/>
        <v>-5.3010004299229863E-3</v>
      </c>
      <c r="E251" s="14">
        <f>ABS(MIN(D$3:D251))</f>
        <v>3.0829213484824147E-2</v>
      </c>
      <c r="F251" s="25">
        <f t="shared" si="30"/>
        <v>1</v>
      </c>
      <c r="G251" s="25">
        <f>MAX(F$4:F251)</f>
        <v>34</v>
      </c>
      <c r="H251" s="14">
        <f>IF(J251&lt;AVERAGE(J$3:J251),J251,"")</f>
        <v>-5.3010004299229863E-3</v>
      </c>
      <c r="I251" s="14">
        <f>STDEV(H$4:H251)</f>
        <v>3.132668218924464E-3</v>
      </c>
      <c r="J251" s="14">
        <f t="shared" si="31"/>
        <v>-5.3010004299229863E-3</v>
      </c>
      <c r="K251" s="14">
        <f>STDEV($J$4:J251)*SQRT(252)</f>
        <v>8.5678091363112538E-2</v>
      </c>
      <c r="L251" s="14">
        <f t="shared" si="28"/>
        <v>0.42486759595750234</v>
      </c>
      <c r="M251" s="14">
        <f>COUNTIF(J$3:J251,"&gt;0")/COUNT(J$3:J251)</f>
        <v>0.657258064516129</v>
      </c>
      <c r="N251" s="15">
        <f t="shared" si="25"/>
        <v>13.781331014709338</v>
      </c>
      <c r="O251" s="15">
        <f t="shared" si="27"/>
        <v>135.62483042119658</v>
      </c>
      <c r="P251" s="15">
        <f t="shared" si="26"/>
        <v>4.9588825941146366</v>
      </c>
      <c r="S251" s="14"/>
    </row>
    <row r="252" spans="1:19" ht="14.45" customHeight="1">
      <c r="A252" s="23">
        <v>43279</v>
      </c>
      <c r="B252" s="44">
        <v>1.421930398</v>
      </c>
      <c r="C252" s="13">
        <f>MAX(B$3:B252)</f>
        <v>1.421930398</v>
      </c>
      <c r="D252" s="14">
        <f t="shared" si="29"/>
        <v>0</v>
      </c>
      <c r="E252" s="14">
        <f>ABS(MIN(D$3:D252))</f>
        <v>3.0829213484824147E-2</v>
      </c>
      <c r="F252" s="25">
        <f t="shared" si="30"/>
        <v>0</v>
      </c>
      <c r="G252" s="25">
        <f>MAX(F$4:F252)</f>
        <v>34</v>
      </c>
      <c r="H252" s="14" t="str">
        <f>IF(J252&lt;AVERAGE(J$3:J252),J252,"")</f>
        <v/>
      </c>
      <c r="I252" s="14">
        <f>STDEV(H$4:H252)</f>
        <v>3.132668218924464E-3</v>
      </c>
      <c r="J252" s="14">
        <f t="shared" si="31"/>
        <v>3.3405169409634228E-2</v>
      </c>
      <c r="K252" s="14">
        <f>STDEV($J$4:J252)*SQRT(252)</f>
        <v>9.1401057260482213E-2</v>
      </c>
      <c r="L252" s="14">
        <f t="shared" si="28"/>
        <v>0.46746900174814043</v>
      </c>
      <c r="M252" s="14">
        <f>COUNTIF(J$3:J252,"&gt;0")/COUNT(J$3:J252)</f>
        <v>0.65863453815261042</v>
      </c>
      <c r="N252" s="15">
        <f t="shared" si="25"/>
        <v>15.163182868036989</v>
      </c>
      <c r="O252" s="15">
        <f t="shared" si="27"/>
        <v>149.22391044291186</v>
      </c>
      <c r="P252" s="15">
        <f t="shared" si="26"/>
        <v>5.1144813392684183</v>
      </c>
      <c r="S252" s="14"/>
    </row>
    <row r="253" spans="1:19" ht="14.45" customHeight="1">
      <c r="A253" s="23">
        <v>43281</v>
      </c>
      <c r="B253" s="44">
        <v>1.444321645</v>
      </c>
      <c r="C253" s="13">
        <f>MAX(B$3:B253)</f>
        <v>1.444321645</v>
      </c>
      <c r="D253" s="14">
        <f t="shared" si="29"/>
        <v>0</v>
      </c>
      <c r="E253" s="14">
        <f>ABS(MIN(D$3:D253))</f>
        <v>3.0829213484824147E-2</v>
      </c>
      <c r="F253" s="25">
        <f t="shared" si="30"/>
        <v>0</v>
      </c>
      <c r="G253" s="25">
        <f>MAX(F$4:F253)</f>
        <v>34</v>
      </c>
      <c r="H253" s="14" t="str">
        <f>IF(J253&lt;AVERAGE(J$3:J253),J253,"")</f>
        <v/>
      </c>
      <c r="I253" s="14">
        <f>STDEV(H$4:H253)</f>
        <v>3.132668218924464E-3</v>
      </c>
      <c r="J253" s="14">
        <f t="shared" si="31"/>
        <v>1.5747076672314009E-2</v>
      </c>
      <c r="K253" s="14">
        <f>STDEV($J$4:J253)*SQRT(252)</f>
        <v>9.2342777122843417E-2</v>
      </c>
      <c r="L253" s="14">
        <f t="shared" si="28"/>
        <v>0.48912023366908075</v>
      </c>
      <c r="M253" s="14">
        <f>COUNTIF(J$3:J253,"&gt;0")/COUNT(J$3:J253)</f>
        <v>0.66</v>
      </c>
      <c r="N253" s="15">
        <f t="shared" si="25"/>
        <v>15.865478822865621</v>
      </c>
      <c r="O253" s="15">
        <f t="shared" si="27"/>
        <v>156.13534517134724</v>
      </c>
      <c r="P253" s="15">
        <f t="shared" si="26"/>
        <v>5.2967892986194798</v>
      </c>
      <c r="R253" s="14">
        <f>B253/B236-1</f>
        <v>0.11265632369441758</v>
      </c>
      <c r="S253" s="14"/>
    </row>
    <row r="254" spans="1:19" ht="14.45" customHeight="1">
      <c r="A254" s="23">
        <v>43283</v>
      </c>
      <c r="B254" s="44">
        <v>1.4794232220000001</v>
      </c>
      <c r="C254" s="13">
        <f>MAX(B$3:B254)</f>
        <v>1.4794232220000001</v>
      </c>
      <c r="D254" s="14">
        <f t="shared" si="29"/>
        <v>0</v>
      </c>
      <c r="E254" s="14">
        <f>ABS(MIN(D$3:D254))</f>
        <v>3.0829213484824147E-2</v>
      </c>
      <c r="F254" s="25">
        <f t="shared" si="30"/>
        <v>0</v>
      </c>
      <c r="G254" s="25">
        <f>MAX(F$4:F254)</f>
        <v>34</v>
      </c>
      <c r="H254" s="14" t="str">
        <f>IF(J254&lt;AVERAGE(J$3:J254),J254,"")</f>
        <v/>
      </c>
      <c r="I254" s="14">
        <f>STDEV(H$4:H254)</f>
        <v>3.132668218924464E-3</v>
      </c>
      <c r="J254" s="14">
        <f t="shared" si="31"/>
        <v>2.4303157902199946E-2</v>
      </c>
      <c r="K254" s="14">
        <f>STDEV($J$4:J254)*SQRT(252)</f>
        <v>9.4950867119314733E-2</v>
      </c>
      <c r="L254" s="14">
        <f t="shared" si="28"/>
        <v>0.52453664754719376</v>
      </c>
      <c r="M254" s="14">
        <f>COUNTIF(J$3:J254,"&gt;0")/COUNT(J$3:J254)</f>
        <v>0.66135458167330674</v>
      </c>
      <c r="N254" s="15">
        <f t="shared" si="25"/>
        <v>17.014272771032573</v>
      </c>
      <c r="O254" s="15">
        <f t="shared" si="27"/>
        <v>167.44085581054046</v>
      </c>
      <c r="P254" s="15">
        <f t="shared" si="26"/>
        <v>5.5242954957753456</v>
      </c>
      <c r="Q254" s="14">
        <f>B254/B249-1</f>
        <v>8.2802493851884096E-2</v>
      </c>
      <c r="S254" s="14"/>
    </row>
    <row r="255" spans="1:19" ht="14.45" customHeight="1">
      <c r="A255" s="23">
        <v>43284</v>
      </c>
      <c r="B255" s="44">
        <v>1.4869172669999999</v>
      </c>
      <c r="C255" s="13">
        <f>MAX(B$3:B255)</f>
        <v>1.4869172669999999</v>
      </c>
      <c r="D255" s="14">
        <f t="shared" si="29"/>
        <v>0</v>
      </c>
      <c r="E255" s="14">
        <f>ABS(MIN(D$3:D255))</f>
        <v>3.0829213484824147E-2</v>
      </c>
      <c r="F255" s="25">
        <f t="shared" si="30"/>
        <v>0</v>
      </c>
      <c r="G255" s="25">
        <f>MAX(F$4:F255)</f>
        <v>34</v>
      </c>
      <c r="H255" s="14" t="str">
        <f>IF(J255&lt;AVERAGE(J$3:J255),J255,"")</f>
        <v/>
      </c>
      <c r="I255" s="14">
        <f>STDEV(H$4:H255)</f>
        <v>3.132668218924464E-3</v>
      </c>
      <c r="J255" s="14">
        <f t="shared" si="31"/>
        <v>5.0655180265919419E-3</v>
      </c>
      <c r="K255" s="14">
        <f>STDEV($J$4:J255)*SQRT(252)</f>
        <v>9.4825639978721024E-2</v>
      </c>
      <c r="L255" s="14">
        <f t="shared" si="28"/>
        <v>0.53092865570306369</v>
      </c>
      <c r="M255" s="14">
        <f>COUNTIF(J$3:J255,"&gt;0")/COUNT(J$3:J255)</f>
        <v>0.66269841269841268</v>
      </c>
      <c r="N255" s="15">
        <f t="shared" si="25"/>
        <v>17.221608847219418</v>
      </c>
      <c r="O255" s="15">
        <f t="shared" si="27"/>
        <v>169.48129153790404</v>
      </c>
      <c r="P255" s="15">
        <f t="shared" si="26"/>
        <v>5.598998918670147</v>
      </c>
      <c r="S255" s="14"/>
    </row>
    <row r="256" spans="1:19" ht="14.45" customHeight="1">
      <c r="A256" s="23">
        <v>43285</v>
      </c>
      <c r="B256" s="44">
        <v>1.495471201</v>
      </c>
      <c r="C256" s="13">
        <f>MAX(B$3:B256)</f>
        <v>1.495471201</v>
      </c>
      <c r="D256" s="14">
        <f t="shared" si="29"/>
        <v>0</v>
      </c>
      <c r="E256" s="14">
        <f>ABS(MIN(D$3:D256))</f>
        <v>3.0829213484824147E-2</v>
      </c>
      <c r="F256" s="25">
        <f t="shared" si="30"/>
        <v>0</v>
      </c>
      <c r="G256" s="25">
        <f>MAX(F$4:F256)</f>
        <v>34</v>
      </c>
      <c r="H256" s="14" t="str">
        <f>IF(J256&lt;AVERAGE(J$3:J256),J256,"")</f>
        <v/>
      </c>
      <c r="I256" s="14">
        <f>STDEV(H$4:H256)</f>
        <v>3.132668218924464E-3</v>
      </c>
      <c r="J256" s="14">
        <f t="shared" si="31"/>
        <v>5.7527975428373068E-3</v>
      </c>
      <c r="K256" s="14">
        <f>STDEV($J$4:J256)*SQRT(252)</f>
        <v>9.4728318797245636E-2</v>
      </c>
      <c r="L256" s="14">
        <f t="shared" si="28"/>
        <v>0.53843498948542545</v>
      </c>
      <c r="M256" s="14">
        <f>COUNTIF(J$3:J256,"&gt;0")/COUNT(J$3:J256)</f>
        <v>0.66403162055335974</v>
      </c>
      <c r="N256" s="15">
        <f t="shared" si="25"/>
        <v>17.465090043587168</v>
      </c>
      <c r="O256" s="15">
        <f t="shared" si="27"/>
        <v>171.87743861055475</v>
      </c>
      <c r="P256" s="15">
        <f t="shared" si="26"/>
        <v>5.6839918233731099</v>
      </c>
      <c r="S256" s="14"/>
    </row>
    <row r="257" spans="1:19" ht="14.45" customHeight="1">
      <c r="A257" s="23">
        <v>43286</v>
      </c>
      <c r="B257" s="44">
        <v>1.4987305099999999</v>
      </c>
      <c r="C257" s="13">
        <f>MAX(B$3:B257)</f>
        <v>1.4987305099999999</v>
      </c>
      <c r="D257" s="14">
        <f t="shared" si="29"/>
        <v>0</v>
      </c>
      <c r="E257" s="14">
        <f>ABS(MIN(D$3:D257))</f>
        <v>3.0829213484824147E-2</v>
      </c>
      <c r="F257" s="25">
        <f t="shared" si="30"/>
        <v>0</v>
      </c>
      <c r="G257" s="25">
        <f>MAX(F$4:F257)</f>
        <v>34</v>
      </c>
      <c r="H257" s="14" t="str">
        <f>IF(J257&lt;AVERAGE(J$3:J257),J257,"")</f>
        <v/>
      </c>
      <c r="I257" s="14">
        <f>STDEV(H$4:H257)</f>
        <v>3.132668218924464E-3</v>
      </c>
      <c r="J257" s="14">
        <f t="shared" si="31"/>
        <v>2.1794528693166448E-3</v>
      </c>
      <c r="K257" s="14">
        <f>STDEV($J$4:J257)*SQRT(252)</f>
        <v>9.4542627439970883E-2</v>
      </c>
      <c r="L257" s="14">
        <f t="shared" si="28"/>
        <v>0.54007266997259196</v>
      </c>
      <c r="M257" s="14">
        <f>COUNTIF(J$3:J257,"&gt;0")/COUNT(J$3:J257)</f>
        <v>0.66535433070866146</v>
      </c>
      <c r="N257" s="15">
        <f t="shared" si="25"/>
        <v>17.51821110319424</v>
      </c>
      <c r="O257" s="15">
        <f t="shared" si="27"/>
        <v>172.40021356555104</v>
      </c>
      <c r="P257" s="15">
        <f t="shared" si="26"/>
        <v>5.7124779012039513</v>
      </c>
      <c r="S257" s="14"/>
    </row>
    <row r="258" spans="1:19" ht="14.45" customHeight="1">
      <c r="A258" s="23">
        <v>43287</v>
      </c>
      <c r="B258" s="44">
        <v>1.49555299</v>
      </c>
      <c r="C258" s="13">
        <f>MAX(B$3:B258)</f>
        <v>1.4987305099999999</v>
      </c>
      <c r="D258" s="14">
        <f t="shared" si="29"/>
        <v>-2.1201409985307507E-3</v>
      </c>
      <c r="E258" s="14">
        <f>ABS(MIN(D$3:D258))</f>
        <v>3.0829213484824147E-2</v>
      </c>
      <c r="F258" s="25">
        <f t="shared" si="30"/>
        <v>1</v>
      </c>
      <c r="G258" s="25">
        <f>MAX(F$4:F258)</f>
        <v>34</v>
      </c>
      <c r="H258" s="14">
        <f>IF(J258&lt;AVERAGE(J$3:J258),J258,"")</f>
        <v>-2.1201409985307507E-3</v>
      </c>
      <c r="I258" s="14">
        <f>STDEV(H$4:H258)</f>
        <v>3.1200574541049683E-3</v>
      </c>
      <c r="J258" s="14">
        <f t="shared" si="31"/>
        <v>-2.1201409985307507E-3</v>
      </c>
      <c r="K258" s="14">
        <f>STDEV($J$4:J258)*SQRT(252)</f>
        <v>9.4429242155237833E-2</v>
      </c>
      <c r="L258" s="14">
        <f t="shared" si="28"/>
        <v>0.53466498040756227</v>
      </c>
      <c r="M258" s="14">
        <f>COUNTIF(J$3:J258,"&gt;0")/COUNT(J$3:J258)</f>
        <v>0.66274509803921566</v>
      </c>
      <c r="N258" s="15">
        <f t="shared" si="25"/>
        <v>17.342803139326083</v>
      </c>
      <c r="O258" s="15">
        <f t="shared" si="27"/>
        <v>171.36382527319142</v>
      </c>
      <c r="P258" s="15">
        <f t="shared" si="26"/>
        <v>5.6620700135302879</v>
      </c>
      <c r="S258" s="14"/>
    </row>
    <row r="259" spans="1:19" ht="14.45" customHeight="1">
      <c r="A259" s="23">
        <v>43290</v>
      </c>
      <c r="B259" s="44">
        <v>1.4947396289999999</v>
      </c>
      <c r="C259" s="13">
        <f>MAX(B$3:B259)</f>
        <v>1.4987305099999999</v>
      </c>
      <c r="D259" s="14">
        <f t="shared" si="29"/>
        <v>-2.6628409666524799E-3</v>
      </c>
      <c r="E259" s="14">
        <f>ABS(MIN(D$3:D259))</f>
        <v>3.0829213484824147E-2</v>
      </c>
      <c r="F259" s="25">
        <f t="shared" si="30"/>
        <v>2</v>
      </c>
      <c r="G259" s="25">
        <f>MAX(F$4:F259)</f>
        <v>34</v>
      </c>
      <c r="H259" s="14">
        <f>IF(J259&lt;AVERAGE(J$3:J259),J259,"")</f>
        <v>-5.4385301319215262E-4</v>
      </c>
      <c r="I259" s="14">
        <f>STDEV(H$4:H259)</f>
        <v>3.1121622997047119E-3</v>
      </c>
      <c r="J259" s="14">
        <f t="shared" si="31"/>
        <v>-5.4385301319215262E-4</v>
      </c>
      <c r="K259" s="14">
        <f>STDEV($J$4:J259)*SQRT(252)</f>
        <v>9.4267841602433539E-2</v>
      </c>
      <c r="L259" s="14">
        <f t="shared" si="28"/>
        <v>0.5280990941204482</v>
      </c>
      <c r="M259" s="14">
        <f>COUNTIF(J$3:J259,"&gt;0")/COUNT(J$3:J259)</f>
        <v>0.66015625</v>
      </c>
      <c r="N259" s="15">
        <f t="shared" si="25"/>
        <v>17.129827018792028</v>
      </c>
      <c r="O259" s="15">
        <f t="shared" si="27"/>
        <v>169.6888025957243</v>
      </c>
      <c r="P259" s="15">
        <f t="shared" si="26"/>
        <v>5.6021129278387471</v>
      </c>
      <c r="Q259" s="14">
        <f>B259/B254-1</f>
        <v>1.0352958350412944E-2</v>
      </c>
      <c r="S259" s="14"/>
    </row>
    <row r="260" spans="1:19" ht="14.45" customHeight="1">
      <c r="A260" s="23">
        <v>43291</v>
      </c>
      <c r="B260" s="44">
        <v>1.4969402380000001</v>
      </c>
      <c r="C260" s="13">
        <f>MAX(B$3:B260)</f>
        <v>1.4987305099999999</v>
      </c>
      <c r="D260" s="14">
        <f t="shared" si="29"/>
        <v>-1.194525625557441E-3</v>
      </c>
      <c r="E260" s="14">
        <f>ABS(MIN(D$3:D260))</f>
        <v>3.0829213484824147E-2</v>
      </c>
      <c r="F260" s="25">
        <f t="shared" si="30"/>
        <v>3</v>
      </c>
      <c r="G260" s="25">
        <f>MAX(F$4:F260)</f>
        <v>34</v>
      </c>
      <c r="H260" s="14">
        <f>IF(J260&lt;AVERAGE(J$3:J260),J260,"")</f>
        <v>1.4722356705512141E-3</v>
      </c>
      <c r="I260" s="14">
        <f>STDEV(H$4:H260)</f>
        <v>3.1192450474614823E-3</v>
      </c>
      <c r="J260" s="14">
        <f t="shared" si="31"/>
        <v>1.4722356705512141E-3</v>
      </c>
      <c r="K260" s="14">
        <f>STDEV($J$4:J260)*SQRT(252)</f>
        <v>9.4083615380874161E-2</v>
      </c>
      <c r="L260" s="14">
        <f t="shared" si="28"/>
        <v>0.52859656165320579</v>
      </c>
      <c r="M260" s="14">
        <f>COUNTIF(J$3:J260,"&gt;0")/COUNT(J$3:J260)</f>
        <v>0.66147859922178986</v>
      </c>
      <c r="N260" s="15">
        <f t="shared" si="25"/>
        <v>17.145963257006553</v>
      </c>
      <c r="O260" s="15">
        <f t="shared" si="27"/>
        <v>169.46298017957599</v>
      </c>
      <c r="P260" s="15">
        <f t="shared" si="26"/>
        <v>5.6183699947468408</v>
      </c>
      <c r="S260" s="14"/>
    </row>
    <row r="261" spans="1:19" ht="14.45" customHeight="1">
      <c r="A261" s="23">
        <v>43292</v>
      </c>
      <c r="B261" s="44">
        <v>1.5224479980000001</v>
      </c>
      <c r="C261" s="13">
        <f>MAX(B$3:B261)</f>
        <v>1.5224479980000001</v>
      </c>
      <c r="D261" s="14">
        <f t="shared" si="29"/>
        <v>0</v>
      </c>
      <c r="E261" s="14">
        <f>ABS(MIN(D$3:D261))</f>
        <v>3.0829213484824147E-2</v>
      </c>
      <c r="F261" s="25">
        <f t="shared" si="30"/>
        <v>0</v>
      </c>
      <c r="G261" s="25">
        <f>MAX(F$4:F261)</f>
        <v>34</v>
      </c>
      <c r="H261" s="14" t="str">
        <f>IF(J261&lt;AVERAGE(J$3:J261),J261,"")</f>
        <v/>
      </c>
      <c r="I261" s="14">
        <f>STDEV(H$4:H261)</f>
        <v>3.1192450474614823E-3</v>
      </c>
      <c r="J261" s="14">
        <f t="shared" si="31"/>
        <v>1.7039932091130083E-2</v>
      </c>
      <c r="K261" s="14">
        <f>STDEV($J$4:J261)*SQRT(252)</f>
        <v>9.5134027242514935E-2</v>
      </c>
      <c r="L261" s="14">
        <f t="shared" si="28"/>
        <v>0.55403133624382384</v>
      </c>
      <c r="M261" s="14">
        <f>COUNTIF(J$3:J261,"&gt;0")/COUNT(J$3:J261)</f>
        <v>0.66279069767441856</v>
      </c>
      <c r="N261" s="15">
        <f t="shared" ref="N261:N279" si="32">L261/E261</f>
        <v>17.970985102054222</v>
      </c>
      <c r="O261" s="15">
        <f t="shared" si="27"/>
        <v>177.61712459709059</v>
      </c>
      <c r="P261" s="15">
        <f t="shared" ref="P261:P279" si="33">L261/K261</f>
        <v>5.8236926607920356</v>
      </c>
      <c r="S261" s="14"/>
    </row>
    <row r="262" spans="1:19" ht="14.45" customHeight="1">
      <c r="A262" s="23">
        <v>43293</v>
      </c>
      <c r="B262" s="44">
        <v>1.5257098339999999</v>
      </c>
      <c r="C262" s="13">
        <f>MAX(B$3:B262)</f>
        <v>1.5257098339999999</v>
      </c>
      <c r="D262" s="14">
        <f t="shared" si="29"/>
        <v>0</v>
      </c>
      <c r="E262" s="14">
        <f>ABS(MIN(D$3:D262))</f>
        <v>3.0829213484824147E-2</v>
      </c>
      <c r="F262" s="25">
        <f t="shared" si="30"/>
        <v>0</v>
      </c>
      <c r="G262" s="25">
        <f>MAX(F$4:F262)</f>
        <v>34</v>
      </c>
      <c r="H262" s="14" t="str">
        <f>IF(J262&lt;AVERAGE(J$3:J262),J262,"")</f>
        <v/>
      </c>
      <c r="I262" s="14">
        <f>STDEV(H$4:H262)</f>
        <v>3.1192450474614823E-3</v>
      </c>
      <c r="J262" s="14">
        <f t="shared" si="31"/>
        <v>2.1424941963763544E-3</v>
      </c>
      <c r="K262" s="14">
        <f>STDEV($J$4:J262)*SQRT(252)</f>
        <v>9.4950731595379728E-2</v>
      </c>
      <c r="L262" s="14">
        <f t="shared" si="28"/>
        <v>0.55554746264783983</v>
      </c>
      <c r="M262" s="14">
        <f>COUNTIF(J$3:J262,"&gt;0")/COUNT(J$3:J262)</f>
        <v>0.6640926640926641</v>
      </c>
      <c r="N262" s="15">
        <f t="shared" si="32"/>
        <v>18.020163340245809</v>
      </c>
      <c r="O262" s="15">
        <f t="shared" si="27"/>
        <v>178.1031801589163</v>
      </c>
      <c r="P262" s="15">
        <f t="shared" si="33"/>
        <v>5.850902392361057</v>
      </c>
      <c r="S262" s="14"/>
    </row>
    <row r="263" spans="1:19" ht="14.45" customHeight="1">
      <c r="A263" s="23">
        <v>43294</v>
      </c>
      <c r="B263" s="44">
        <v>1.5300314960000001</v>
      </c>
      <c r="C263" s="13">
        <f>MAX(B$3:B263)</f>
        <v>1.5300314960000001</v>
      </c>
      <c r="D263" s="14">
        <f t="shared" si="29"/>
        <v>0</v>
      </c>
      <c r="E263" s="14">
        <f>ABS(MIN(D$3:D263))</f>
        <v>3.0829213484824147E-2</v>
      </c>
      <c r="F263" s="25">
        <f t="shared" si="30"/>
        <v>0</v>
      </c>
      <c r="G263" s="25">
        <f>MAX(F$4:F263)</f>
        <v>34</v>
      </c>
      <c r="H263" s="14" t="str">
        <f>IF(J263&lt;AVERAGE(J$3:J263),J263,"")</f>
        <v/>
      </c>
      <c r="I263" s="14">
        <f>STDEV(H$4:H263)</f>
        <v>3.1192450474614823E-3</v>
      </c>
      <c r="J263" s="14">
        <f t="shared" si="31"/>
        <v>2.8325582648109915E-3</v>
      </c>
      <c r="K263" s="14">
        <f>STDEV($J$4:J263)*SQRT(252)</f>
        <v>9.4774400948071408E-2</v>
      </c>
      <c r="L263" s="14">
        <f t="shared" si="28"/>
        <v>0.55817453021272367</v>
      </c>
      <c r="M263" s="14">
        <f>COUNTIF(J$3:J263,"&gt;0")/COUNT(J$3:J263)</f>
        <v>0.66538461538461535</v>
      </c>
      <c r="N263" s="15">
        <f t="shared" si="32"/>
        <v>18.105376917497043</v>
      </c>
      <c r="O263" s="15">
        <f t="shared" si="27"/>
        <v>178.94539278566131</v>
      </c>
      <c r="P263" s="15">
        <f t="shared" si="33"/>
        <v>5.8895073419515205</v>
      </c>
      <c r="S263" s="14"/>
    </row>
    <row r="264" spans="1:19" ht="14.45" customHeight="1">
      <c r="A264" s="23">
        <v>43298</v>
      </c>
      <c r="B264" s="44">
        <v>1.539900936</v>
      </c>
      <c r="C264" s="13">
        <f>MAX(B$3:B264)</f>
        <v>1.539900936</v>
      </c>
      <c r="D264" s="14">
        <f t="shared" si="29"/>
        <v>0</v>
      </c>
      <c r="E264" s="14">
        <f>ABS(MIN(D$3:D264))</f>
        <v>3.0829213484824147E-2</v>
      </c>
      <c r="F264" s="25">
        <f t="shared" si="30"/>
        <v>0</v>
      </c>
      <c r="G264" s="25">
        <f>MAX(F$4:F264)</f>
        <v>34</v>
      </c>
      <c r="H264" s="14" t="str">
        <f>IF(J264&lt;AVERAGE(J$3:J264),J264,"")</f>
        <v/>
      </c>
      <c r="I264" s="14">
        <f>STDEV(H$4:H264)</f>
        <v>3.1192450474614823E-3</v>
      </c>
      <c r="J264" s="14">
        <f t="shared" si="31"/>
        <v>6.4504815919161906E-3</v>
      </c>
      <c r="K264" s="14">
        <f>STDEV($J$4:J264)*SQRT(252)</f>
        <v>9.470927439268019E-2</v>
      </c>
      <c r="L264" s="14">
        <f t="shared" si="28"/>
        <v>0.56069784206067896</v>
      </c>
      <c r="M264" s="14">
        <f>COUNTIF(J$3:J264,"&gt;0")/COUNT(J$3:J264)</f>
        <v>0.66666666666666663</v>
      </c>
      <c r="N264" s="15">
        <f t="shared" si="32"/>
        <v>18.187224994782486</v>
      </c>
      <c r="O264" s="15">
        <f t="shared" ref="O264:O279" si="34">L264/I264</f>
        <v>179.75434232619477</v>
      </c>
      <c r="P264" s="15">
        <f t="shared" si="33"/>
        <v>5.9201999556657325</v>
      </c>
      <c r="Q264" s="14">
        <f>B264/B259-1</f>
        <v>3.0213494125537865E-2</v>
      </c>
      <c r="S264" s="14"/>
    </row>
    <row r="265" spans="1:19" ht="14.45" customHeight="1">
      <c r="A265" s="23">
        <v>43299</v>
      </c>
      <c r="B265" s="44">
        <v>1.5529893880000001</v>
      </c>
      <c r="C265" s="13">
        <f>MAX(B$3:B265)</f>
        <v>1.5529893880000001</v>
      </c>
      <c r="D265" s="14">
        <f t="shared" si="29"/>
        <v>0</v>
      </c>
      <c r="E265" s="14">
        <f>ABS(MIN(D$3:D265))</f>
        <v>3.0829213484824147E-2</v>
      </c>
      <c r="F265" s="25">
        <f t="shared" si="30"/>
        <v>0</v>
      </c>
      <c r="G265" s="25">
        <f>MAX(F$4:F265)</f>
        <v>34</v>
      </c>
      <c r="H265" s="14" t="str">
        <f>IF(J265&lt;AVERAGE(J$3:J265),J265,"")</f>
        <v/>
      </c>
      <c r="I265" s="14">
        <f>STDEV(H$4:H265)</f>
        <v>3.1192450474614823E-3</v>
      </c>
      <c r="J265" s="14">
        <f t="shared" si="31"/>
        <v>8.4995415575226385E-3</v>
      </c>
      <c r="K265" s="14">
        <f>STDEV($J$4:J265)*SQRT(252)</f>
        <v>9.4764452489521908E-2</v>
      </c>
      <c r="L265" s="14">
        <f t="shared" si="28"/>
        <v>0.57236553520343225</v>
      </c>
      <c r="M265" s="14">
        <f>COUNTIF(J$3:J265,"&gt;0")/COUNT(J$3:J265)</f>
        <v>0.66793893129770987</v>
      </c>
      <c r="N265" s="15">
        <f t="shared" si="32"/>
        <v>18.565687233155735</v>
      </c>
      <c r="O265" s="15">
        <f t="shared" si="34"/>
        <v>183.49489267258349</v>
      </c>
      <c r="P265" s="15">
        <f t="shared" si="33"/>
        <v>6.0398759256981789</v>
      </c>
      <c r="S265" s="14"/>
    </row>
    <row r="266" spans="1:19" ht="14.45" customHeight="1">
      <c r="A266" s="23">
        <v>43300</v>
      </c>
      <c r="B266" s="44">
        <v>1.5725816889999999</v>
      </c>
      <c r="C266" s="13">
        <f>MAX(B$3:B266)</f>
        <v>1.5725816889999999</v>
      </c>
      <c r="D266" s="14">
        <f t="shared" si="29"/>
        <v>0</v>
      </c>
      <c r="E266" s="14">
        <f>ABS(MIN(D$3:D266))</f>
        <v>3.0829213484824147E-2</v>
      </c>
      <c r="F266" s="25">
        <f t="shared" si="30"/>
        <v>0</v>
      </c>
      <c r="G266" s="25">
        <f>MAX(F$4:F266)</f>
        <v>34</v>
      </c>
      <c r="H266" s="14" t="str">
        <f>IF(J266&lt;AVERAGE(J$3:J266),J266,"")</f>
        <v/>
      </c>
      <c r="I266" s="14">
        <f>STDEV(H$4:H266)</f>
        <v>3.1192450474614823E-3</v>
      </c>
      <c r="J266" s="14">
        <f t="shared" si="31"/>
        <v>1.2615862768535546E-2</v>
      </c>
      <c r="K266" s="14">
        <f>STDEV($J$4:J266)*SQRT(252)</f>
        <v>9.5185167386252378E-2</v>
      </c>
      <c r="L266" s="14">
        <f t="shared" si="28"/>
        <v>0.59068348924164438</v>
      </c>
      <c r="M266" s="14">
        <f>COUNTIF(J$3:J266,"&gt;0")/COUNT(J$3:J266)</f>
        <v>0.66920152091254748</v>
      </c>
      <c r="N266" s="15">
        <f t="shared" si="32"/>
        <v>19.159862431534673</v>
      </c>
      <c r="O266" s="15">
        <f t="shared" si="34"/>
        <v>189.36745278231891</v>
      </c>
      <c r="P266" s="15">
        <f t="shared" si="33"/>
        <v>6.2056253664471361</v>
      </c>
      <c r="S266" s="14"/>
    </row>
    <row r="267" spans="1:19" ht="14.45" customHeight="1">
      <c r="A267" s="23">
        <v>43301</v>
      </c>
      <c r="B267" s="44">
        <v>1.5965112850000001</v>
      </c>
      <c r="C267" s="13">
        <f>MAX(B$3:B267)</f>
        <v>1.5965112850000001</v>
      </c>
      <c r="D267" s="14">
        <f t="shared" si="29"/>
        <v>0</v>
      </c>
      <c r="E267" s="14">
        <f>ABS(MIN(D$3:D267))</f>
        <v>3.0829213484824147E-2</v>
      </c>
      <c r="F267" s="25">
        <f t="shared" si="30"/>
        <v>0</v>
      </c>
      <c r="G267" s="25">
        <f>MAX(F$4:F267)</f>
        <v>34</v>
      </c>
      <c r="H267" s="14" t="str">
        <f>IF(J267&lt;AVERAGE(J$3:J267),J267,"")</f>
        <v/>
      </c>
      <c r="I267" s="14">
        <f>STDEV(H$4:H267)</f>
        <v>3.1192450474614823E-3</v>
      </c>
      <c r="J267" s="14">
        <f t="shared" si="31"/>
        <v>1.5216758637967454E-2</v>
      </c>
      <c r="K267" s="14">
        <f>STDEV($J$4:J267)*SQRT(252)</f>
        <v>9.5912030856161803E-2</v>
      </c>
      <c r="L267" s="14">
        <f t="shared" si="28"/>
        <v>0.61333615503227179</v>
      </c>
      <c r="M267" s="14">
        <f>COUNTIF(J$3:J267,"&gt;0")/COUNT(J$3:J267)</f>
        <v>0.67045454545454541</v>
      </c>
      <c r="N267" s="15">
        <f t="shared" si="32"/>
        <v>19.894641662985983</v>
      </c>
      <c r="O267" s="15">
        <f t="shared" si="34"/>
        <v>196.62967984237716</v>
      </c>
      <c r="P267" s="15">
        <f t="shared" si="33"/>
        <v>6.3947781061177311</v>
      </c>
      <c r="S267" s="14"/>
    </row>
    <row r="268" spans="1:19" ht="14.45" customHeight="1">
      <c r="A268" s="23">
        <v>43304</v>
      </c>
      <c r="B268" s="44">
        <v>1.622786149</v>
      </c>
      <c r="C268" s="13">
        <f>MAX(B$3:B268)</f>
        <v>1.622786149</v>
      </c>
      <c r="D268" s="14">
        <f t="shared" si="29"/>
        <v>0</v>
      </c>
      <c r="E268" s="14">
        <f>ABS(MIN(D$3:D268))</f>
        <v>3.0829213484824147E-2</v>
      </c>
      <c r="F268" s="25">
        <f t="shared" si="30"/>
        <v>0</v>
      </c>
      <c r="G268" s="25">
        <f>MAX(F$4:F268)</f>
        <v>34</v>
      </c>
      <c r="H268" s="14" t="str">
        <f>IF(J268&lt;AVERAGE(J$3:J268),J268,"")</f>
        <v/>
      </c>
      <c r="I268" s="14">
        <f>STDEV(H$4:H268)</f>
        <v>3.1192450474614823E-3</v>
      </c>
      <c r="J268" s="14">
        <f t="shared" si="31"/>
        <v>1.6457675086211321E-2</v>
      </c>
      <c r="K268" s="14">
        <f>STDEV($J$4:J268)*SQRT(252)</f>
        <v>9.6792624816824116E-2</v>
      </c>
      <c r="L268" s="14">
        <f t="shared" si="28"/>
        <v>0.63373490505851771</v>
      </c>
      <c r="M268" s="14">
        <f>COUNTIF(J$3:J268,"&gt;0")/COUNT(J$3:J268)</f>
        <v>0.67169811320754713</v>
      </c>
      <c r="N268" s="15">
        <f t="shared" si="32"/>
        <v>20.556311155017863</v>
      </c>
      <c r="O268" s="15">
        <f t="shared" si="34"/>
        <v>203.169323158585</v>
      </c>
      <c r="P268" s="15">
        <f t="shared" si="33"/>
        <v>6.5473470345269984</v>
      </c>
      <c r="S268" s="14"/>
    </row>
    <row r="269" spans="1:19" ht="14.45" customHeight="1">
      <c r="A269" s="23">
        <v>43305</v>
      </c>
      <c r="B269" s="44">
        <v>1.644555575</v>
      </c>
      <c r="C269" s="13">
        <f>MAX(B$3:B269)</f>
        <v>1.644555575</v>
      </c>
      <c r="D269" s="14">
        <f t="shared" si="29"/>
        <v>0</v>
      </c>
      <c r="E269" s="14">
        <f>ABS(MIN(D$3:D269))</f>
        <v>3.0829213484824147E-2</v>
      </c>
      <c r="F269" s="25">
        <f t="shared" si="30"/>
        <v>0</v>
      </c>
      <c r="G269" s="25">
        <f>MAX(F$4:F269)</f>
        <v>34</v>
      </c>
      <c r="H269" s="14" t="str">
        <f>IF(J269&lt;AVERAGE(J$3:J269),J269,"")</f>
        <v/>
      </c>
      <c r="I269" s="14">
        <f>STDEV(H$4:H269)</f>
        <v>3.1192450474614823E-3</v>
      </c>
      <c r="J269" s="14">
        <f t="shared" si="31"/>
        <v>1.3414845827600219E-2</v>
      </c>
      <c r="K269" s="14">
        <f>STDEV($J$4:J269)*SQRT(252)</f>
        <v>9.7263712715892875E-2</v>
      </c>
      <c r="L269" s="14">
        <f t="shared" si="28"/>
        <v>0.65364561703953372</v>
      </c>
      <c r="M269" s="14">
        <f>COUNTIF(J$3:J269,"&gt;0")/COUNT(J$3:J269)</f>
        <v>0.67293233082706772</v>
      </c>
      <c r="N269" s="15">
        <f t="shared" si="32"/>
        <v>21.202150270920612</v>
      </c>
      <c r="O269" s="15">
        <f t="shared" si="34"/>
        <v>209.55250616538976</v>
      </c>
      <c r="P269" s="15">
        <f t="shared" si="33"/>
        <v>6.7203440912113992</v>
      </c>
      <c r="Q269" s="14">
        <f>B269/B264-1</f>
        <v>6.796192959778824E-2</v>
      </c>
      <c r="S269" s="14"/>
    </row>
    <row r="270" spans="1:19" ht="14.45" customHeight="1">
      <c r="A270" s="23">
        <v>43306</v>
      </c>
      <c r="B270" s="44">
        <v>1.6413934269999999</v>
      </c>
      <c r="C270" s="13">
        <f>MAX(B$3:B270)</f>
        <v>1.644555575</v>
      </c>
      <c r="D270" s="14">
        <f t="shared" si="29"/>
        <v>-1.9227978963253234E-3</v>
      </c>
      <c r="E270" s="14">
        <f>ABS(MIN(D$3:D270))</f>
        <v>3.0829213484824147E-2</v>
      </c>
      <c r="F270" s="25">
        <f t="shared" si="30"/>
        <v>1</v>
      </c>
      <c r="G270" s="25">
        <f>MAX(F$4:F270)</f>
        <v>34</v>
      </c>
      <c r="H270" s="14">
        <f>IF(J270&lt;AVERAGE(J$3:J270),J270,"")</f>
        <v>-1.9227978963253234E-3</v>
      </c>
      <c r="I270" s="14">
        <f>STDEV(H$4:H270)</f>
        <v>3.1071448153029164E-3</v>
      </c>
      <c r="J270" s="14">
        <f t="shared" si="31"/>
        <v>-1.9227978963253234E-3</v>
      </c>
      <c r="K270" s="14">
        <f>STDEV($J$4:J270)*SQRT(252)</f>
        <v>9.7151373907796629E-2</v>
      </c>
      <c r="L270" s="14">
        <f t="shared" si="28"/>
        <v>0.64814804836087458</v>
      </c>
      <c r="M270" s="14">
        <f>COUNTIF(J$3:J270,"&gt;0")/COUNT(J$3:J270)</f>
        <v>0.67041198501872656</v>
      </c>
      <c r="N270" s="15">
        <f t="shared" si="32"/>
        <v>21.02382691922806</v>
      </c>
      <c r="O270" s="15">
        <f t="shared" si="34"/>
        <v>208.5992404244237</v>
      </c>
      <c r="P270" s="15">
        <f t="shared" si="33"/>
        <v>6.6715273525211485</v>
      </c>
      <c r="S270" s="14"/>
    </row>
    <row r="271" spans="1:19" ht="14.45" customHeight="1">
      <c r="A271" s="23">
        <v>43307</v>
      </c>
      <c r="B271" s="44">
        <v>1.6837649729999999</v>
      </c>
      <c r="C271" s="13">
        <f>MAX(B$3:B271)</f>
        <v>1.6837649729999999</v>
      </c>
      <c r="D271" s="14">
        <f t="shared" si="29"/>
        <v>0</v>
      </c>
      <c r="E271" s="14">
        <f>ABS(MIN(D$3:D271))</f>
        <v>3.0829213484824147E-2</v>
      </c>
      <c r="F271" s="25">
        <f t="shared" si="30"/>
        <v>0</v>
      </c>
      <c r="G271" s="25">
        <f>MAX(F$4:F271)</f>
        <v>34</v>
      </c>
      <c r="H271" s="14" t="str">
        <f>IF(J271&lt;AVERAGE(J$3:J271),J271,"")</f>
        <v/>
      </c>
      <c r="I271" s="14">
        <f>STDEV(H$4:H271)</f>
        <v>3.1071448153029164E-3</v>
      </c>
      <c r="J271" s="14">
        <f t="shared" si="31"/>
        <v>2.5814375336840056E-2</v>
      </c>
      <c r="K271" s="14">
        <f>STDEV($J$4:J271)*SQRT(252)</f>
        <v>9.9708893194381115E-2</v>
      </c>
      <c r="L271" s="14">
        <f t="shared" si="28"/>
        <v>0.68860550434720746</v>
      </c>
      <c r="M271" s="14">
        <f>COUNTIF(J$3:J271,"&gt;0")/COUNT(J$3:J271)</f>
        <v>0.67164179104477617</v>
      </c>
      <c r="N271" s="15">
        <f t="shared" si="32"/>
        <v>22.336135973309126</v>
      </c>
      <c r="O271" s="15">
        <f t="shared" si="34"/>
        <v>221.62002265094785</v>
      </c>
      <c r="P271" s="15">
        <f t="shared" si="33"/>
        <v>6.9061593433273849</v>
      </c>
      <c r="S271" s="14"/>
    </row>
    <row r="272" spans="1:19" ht="14.45" customHeight="1">
      <c r="A272" s="23">
        <v>43308</v>
      </c>
      <c r="B272" s="44">
        <v>1.699036038</v>
      </c>
      <c r="C272" s="13">
        <f>MAX(B$3:B272)</f>
        <v>1.699036038</v>
      </c>
      <c r="D272" s="14">
        <f t="shared" si="29"/>
        <v>0</v>
      </c>
      <c r="E272" s="14">
        <f>ABS(MIN(D$3:D272))</f>
        <v>3.0829213484824147E-2</v>
      </c>
      <c r="F272" s="25">
        <f t="shared" si="30"/>
        <v>0</v>
      </c>
      <c r="G272" s="25">
        <f>MAX(F$4:F272)</f>
        <v>34</v>
      </c>
      <c r="H272" s="14" t="str">
        <f>IF(J272&lt;AVERAGE(J$3:J272),J272,"")</f>
        <v/>
      </c>
      <c r="I272" s="14">
        <f>STDEV(H$4:H272)</f>
        <v>3.1071448153029164E-3</v>
      </c>
      <c r="J272" s="14">
        <f t="shared" si="31"/>
        <v>9.0695941802325653E-3</v>
      </c>
      <c r="K272" s="14">
        <f>STDEV($J$4:J272)*SQRT(252)</f>
        <v>9.9759936295314697E-2</v>
      </c>
      <c r="L272" s="14">
        <f t="shared" si="28"/>
        <v>0.70151199645604412</v>
      </c>
      <c r="M272" s="14">
        <f>COUNTIF(J$3:J272,"&gt;0")/COUNT(J$3:J272)</f>
        <v>0.67286245353159846</v>
      </c>
      <c r="N272" s="15">
        <f t="shared" si="32"/>
        <v>22.754780844518375</v>
      </c>
      <c r="O272" s="15">
        <f t="shared" si="34"/>
        <v>225.77383358543381</v>
      </c>
      <c r="P272" s="15">
        <f t="shared" si="33"/>
        <v>7.0320012472681501</v>
      </c>
      <c r="S272" s="14"/>
    </row>
    <row r="273" spans="1:19" ht="14.45" customHeight="1">
      <c r="A273" s="23">
        <v>43311</v>
      </c>
      <c r="B273" s="44">
        <v>1.6917255250000001</v>
      </c>
      <c r="C273" s="13">
        <f>MAX(B$3:B273)</f>
        <v>1.699036038</v>
      </c>
      <c r="D273" s="14">
        <f t="shared" si="29"/>
        <v>-4.3027415761029975E-3</v>
      </c>
      <c r="E273" s="14">
        <f>ABS(MIN(D$3:D273))</f>
        <v>3.0829213484824147E-2</v>
      </c>
      <c r="F273" s="25">
        <f t="shared" si="30"/>
        <v>1</v>
      </c>
      <c r="G273" s="25">
        <f>MAX(F$4:F273)</f>
        <v>34</v>
      </c>
      <c r="H273" s="14">
        <f>IF(J273&lt;AVERAGE(J$3:J273),J273,"")</f>
        <v>-4.3027415761029975E-3</v>
      </c>
      <c r="I273" s="14">
        <f>STDEV(H$4:H273)</f>
        <v>3.0994183120975037E-3</v>
      </c>
      <c r="J273" s="14">
        <f t="shared" si="31"/>
        <v>-4.3027415761029975E-3</v>
      </c>
      <c r="K273" s="14">
        <f>STDEV($J$4:J273)*SQRT(252)</f>
        <v>9.9759862571056221E-2</v>
      </c>
      <c r="L273" s="14">
        <f t="shared" si="28"/>
        <v>0.68688546986653964</v>
      </c>
      <c r="M273" s="14">
        <f>COUNTIF(J$3:J273,"&gt;0")/COUNT(J$3:J273)</f>
        <v>0.67037037037037039</v>
      </c>
      <c r="N273" s="15">
        <f t="shared" si="32"/>
        <v>22.280343616442334</v>
      </c>
      <c r="O273" s="15">
        <f t="shared" si="34"/>
        <v>221.61754261614851</v>
      </c>
      <c r="P273" s="15">
        <f t="shared" si="33"/>
        <v>6.8853890950109307</v>
      </c>
      <c r="S273" s="14"/>
    </row>
    <row r="274" spans="1:19" ht="14.45" customHeight="1">
      <c r="A274" s="23">
        <v>43312</v>
      </c>
      <c r="B274" s="44">
        <v>1.699409312</v>
      </c>
      <c r="C274" s="13">
        <f>MAX(B$3:B274)</f>
        <v>1.699409312</v>
      </c>
      <c r="D274" s="14">
        <f t="shared" si="29"/>
        <v>0</v>
      </c>
      <c r="E274" s="14">
        <f>ABS(MIN(D$3:D274))</f>
        <v>3.0829213484824147E-2</v>
      </c>
      <c r="F274" s="25">
        <f t="shared" si="30"/>
        <v>0</v>
      </c>
      <c r="G274" s="25">
        <f>MAX(F$4:F274)</f>
        <v>34</v>
      </c>
      <c r="H274" s="14" t="str">
        <f>IF(J274&lt;AVERAGE(J$3:J274),J274,"")</f>
        <v/>
      </c>
      <c r="I274" s="14">
        <f>STDEV(H$4:H274)</f>
        <v>3.0994183120975037E-3</v>
      </c>
      <c r="J274" s="14">
        <f t="shared" si="31"/>
        <v>4.5419820688701318E-3</v>
      </c>
      <c r="K274" s="14">
        <f>STDEV($J$4:J274)*SQRT(252)</f>
        <v>9.9605866191223941E-2</v>
      </c>
      <c r="L274" s="14">
        <f t="shared" si="28"/>
        <v>0.6920787225691678</v>
      </c>
      <c r="M274" s="14">
        <f>COUNTIF(J$3:J274,"&gt;0")/COUNT(J$3:J274)</f>
        <v>0.67158671586715868</v>
      </c>
      <c r="N274" s="15">
        <f t="shared" si="32"/>
        <v>22.448795941870117</v>
      </c>
      <c r="O274" s="15">
        <f t="shared" si="34"/>
        <v>223.29309982711231</v>
      </c>
      <c r="P274" s="15">
        <f t="shared" si="33"/>
        <v>6.9481723219043232</v>
      </c>
      <c r="Q274" s="14">
        <f>B274/B269-1</f>
        <v>3.3354748136134038E-2</v>
      </c>
      <c r="R274" s="14">
        <f>B274/B253-1</f>
        <v>0.17661416893049475</v>
      </c>
      <c r="S274" s="14"/>
    </row>
    <row r="275" spans="1:19" ht="14.45" customHeight="1">
      <c r="A275" s="23">
        <v>43313</v>
      </c>
      <c r="B275" s="44">
        <v>1.7005869</v>
      </c>
      <c r="C275" s="13">
        <f>MAX(B$3:B275)</f>
        <v>1.7005869</v>
      </c>
      <c r="D275" s="14">
        <f t="shared" si="29"/>
        <v>0</v>
      </c>
      <c r="E275" s="14">
        <f>ABS(MIN(D$3:D275))</f>
        <v>3.0829213484824147E-2</v>
      </c>
      <c r="F275" s="25">
        <f t="shared" si="30"/>
        <v>0</v>
      </c>
      <c r="G275" s="25">
        <f>MAX(F$4:F275)</f>
        <v>34</v>
      </c>
      <c r="H275" s="14">
        <f>IF(J275&lt;AVERAGE(J$3:J275),J275,"")</f>
        <v>6.9293959476657285E-4</v>
      </c>
      <c r="I275" s="14">
        <f>STDEV(H$4:H275)</f>
        <v>3.0994470952157072E-3</v>
      </c>
      <c r="J275" s="14">
        <f t="shared" si="31"/>
        <v>6.9293959476657285E-4</v>
      </c>
      <c r="K275" s="14">
        <f>STDEV($J$4:J275)*SQRT(252)</f>
        <v>9.9429617364091644E-2</v>
      </c>
      <c r="L275" s="14">
        <f t="shared" si="28"/>
        <v>0.69082676145268063</v>
      </c>
      <c r="M275" s="14">
        <f>COUNTIF(J$3:J275,"&gt;0")/COUNT(J$3:J275)</f>
        <v>0.67279411764705888</v>
      </c>
      <c r="N275" s="15">
        <f t="shared" si="32"/>
        <v>22.408186371434482</v>
      </c>
      <c r="O275" s="15">
        <f t="shared" si="34"/>
        <v>222.88709574008789</v>
      </c>
      <c r="P275" s="15">
        <f t="shared" si="33"/>
        <v>6.9478972137950539</v>
      </c>
      <c r="S275" s="14"/>
    </row>
    <row r="276" spans="1:19" ht="14.45" customHeight="1">
      <c r="A276" s="23">
        <v>43314</v>
      </c>
      <c r="B276" s="44">
        <v>1.692003648</v>
      </c>
      <c r="C276" s="13">
        <f>MAX(B$3:B276)</f>
        <v>1.7005869</v>
      </c>
      <c r="D276" s="14">
        <f t="shared" si="29"/>
        <v>-5.0472292830198162E-3</v>
      </c>
      <c r="E276" s="14">
        <f>ABS(MIN(D$3:D276))</f>
        <v>3.0829213484824147E-2</v>
      </c>
      <c r="F276" s="25">
        <f t="shared" si="30"/>
        <v>1</v>
      </c>
      <c r="G276" s="25">
        <f>MAX(F$4:F276)</f>
        <v>34</v>
      </c>
      <c r="H276" s="14">
        <f>IF(J276&lt;AVERAGE(J$3:J276),J276,"")</f>
        <v>-5.0472292830198162E-3</v>
      </c>
      <c r="I276" s="14">
        <f>STDEV(H$4:H276)</f>
        <v>3.0961405135129369E-3</v>
      </c>
      <c r="J276" s="14">
        <f t="shared" si="31"/>
        <v>-5.0472292830198162E-3</v>
      </c>
      <c r="K276" s="14">
        <f>STDEV($J$4:J276)*SQRT(252)</f>
        <v>9.9475626700968225E-2</v>
      </c>
      <c r="L276" s="14">
        <f t="shared" si="28"/>
        <v>0.68002131215234329</v>
      </c>
      <c r="M276" s="14">
        <f>COUNTIF(J$3:J276,"&gt;0")/COUNT(J$3:J276)</f>
        <v>0.67032967032967028</v>
      </c>
      <c r="N276" s="15">
        <f t="shared" si="32"/>
        <v>22.057692535266511</v>
      </c>
      <c r="O276" s="15">
        <f t="shared" si="34"/>
        <v>219.63515841236122</v>
      </c>
      <c r="P276" s="15">
        <f t="shared" si="33"/>
        <v>6.8360595927336281</v>
      </c>
      <c r="S276" s="14"/>
    </row>
    <row r="277" spans="1:19" ht="14.45" customHeight="1">
      <c r="A277" s="23">
        <v>43315</v>
      </c>
      <c r="B277" s="44">
        <v>1.6996886849999999</v>
      </c>
      <c r="C277" s="13">
        <f>MAX(B$3:B277)</f>
        <v>1.7005869</v>
      </c>
      <c r="D277" s="14">
        <f t="shared" si="29"/>
        <v>-5.2817941852900674E-4</v>
      </c>
      <c r="E277" s="14">
        <f>ABS(MIN(D$3:D277))</f>
        <v>3.0829213484824147E-2</v>
      </c>
      <c r="F277" s="25">
        <f t="shared" si="30"/>
        <v>2</v>
      </c>
      <c r="G277" s="25">
        <f>MAX(F$4:F277)</f>
        <v>34</v>
      </c>
      <c r="H277" s="14" t="str">
        <f>IF(J277&lt;AVERAGE(J$3:J277),J277,"")</f>
        <v/>
      </c>
      <c r="I277" s="14">
        <f>STDEV(H$4:H277)</f>
        <v>3.0961405135129369E-3</v>
      </c>
      <c r="J277" s="14">
        <f t="shared" si="31"/>
        <v>4.5419742499277493E-3</v>
      </c>
      <c r="K277" s="14">
        <f>STDEV($J$4:J277)*SQRT(252)</f>
        <v>9.9324434467217823E-2</v>
      </c>
      <c r="L277" s="14">
        <f t="shared" si="28"/>
        <v>0.68517005361914407</v>
      </c>
      <c r="M277" s="14">
        <f>COUNTIF(J$3:J277,"&gt;0")/COUNT(J$3:J277)</f>
        <v>0.67153284671532842</v>
      </c>
      <c r="N277" s="15">
        <f t="shared" si="32"/>
        <v>22.224701060129959</v>
      </c>
      <c r="O277" s="15">
        <f t="shared" si="34"/>
        <v>221.29811312786245</v>
      </c>
      <c r="P277" s="15">
        <f t="shared" si="33"/>
        <v>6.8983030942429924</v>
      </c>
      <c r="S277" s="14"/>
    </row>
    <row r="278" spans="1:19" ht="14.45" customHeight="1">
      <c r="A278" s="23">
        <v>43318</v>
      </c>
      <c r="B278" s="44">
        <v>1.7097301810000001</v>
      </c>
      <c r="C278" s="13">
        <f>MAX(B$3:B278)</f>
        <v>1.7097301810000001</v>
      </c>
      <c r="D278" s="14">
        <f t="shared" si="29"/>
        <v>0</v>
      </c>
      <c r="E278" s="14">
        <f>ABS(MIN(D$3:D278))</f>
        <v>3.0829213484824147E-2</v>
      </c>
      <c r="F278" s="25">
        <f t="shared" si="30"/>
        <v>0</v>
      </c>
      <c r="G278" s="25">
        <f>MAX(F$4:F278)</f>
        <v>34</v>
      </c>
      <c r="H278" s="14" t="str">
        <f>IF(J278&lt;AVERAGE(J$3:J278),J278,"")</f>
        <v/>
      </c>
      <c r="I278" s="14">
        <f>STDEV(H$4:H278)</f>
        <v>3.0961405135129369E-3</v>
      </c>
      <c r="J278" s="14">
        <f t="shared" si="31"/>
        <v>5.9078442356048644E-3</v>
      </c>
      <c r="K278" s="14">
        <f>STDEV($J$4:J278)*SQRT(252)</f>
        <v>9.9215123956431839E-2</v>
      </c>
      <c r="L278" s="14">
        <f t="shared" si="28"/>
        <v>0.68780538834045002</v>
      </c>
      <c r="M278" s="14">
        <f>COUNTIF(J$3:J278,"&gt;0")/COUNT(J$3:J278)</f>
        <v>0.67272727272727273</v>
      </c>
      <c r="N278" s="15">
        <f t="shared" si="32"/>
        <v>22.310182797203893</v>
      </c>
      <c r="O278" s="15">
        <f t="shared" si="34"/>
        <v>222.14928080252199</v>
      </c>
      <c r="P278" s="15">
        <f t="shared" si="33"/>
        <v>6.9324651415290752</v>
      </c>
      <c r="S278" s="14"/>
    </row>
    <row r="279" spans="1:19" ht="14.45" customHeight="1">
      <c r="A279" s="23">
        <v>43319</v>
      </c>
      <c r="B279" s="44">
        <v>1.7326058150000001</v>
      </c>
      <c r="C279" s="13">
        <f>MAX(B$3:B279)</f>
        <v>1.7326058150000001</v>
      </c>
      <c r="D279" s="14">
        <f t="shared" si="29"/>
        <v>0</v>
      </c>
      <c r="E279" s="14">
        <f>ABS(MIN(D$3:D279))</f>
        <v>3.0829213484824147E-2</v>
      </c>
      <c r="F279" s="25">
        <f t="shared" si="30"/>
        <v>0</v>
      </c>
      <c r="G279" s="25">
        <f>MAX(F$4:F279)</f>
        <v>34</v>
      </c>
      <c r="H279" s="14" t="str">
        <f>IF(J279&lt;AVERAGE(J$3:J279),J279,"")</f>
        <v/>
      </c>
      <c r="I279" s="14">
        <f>STDEV(H$4:H279)</f>
        <v>3.0961405135129369E-3</v>
      </c>
      <c r="J279" s="14">
        <f t="shared" si="31"/>
        <v>1.3379674906727201E-2</v>
      </c>
      <c r="K279" s="14">
        <f>STDEV($J$4:J279)*SQRT(252)</f>
        <v>9.9632697319760724E-2</v>
      </c>
      <c r="L279" s="14">
        <f t="shared" si="28"/>
        <v>0.70739671107829438</v>
      </c>
      <c r="M279" s="14">
        <f>COUNTIF(J$3:J279,"&gt;0")/COUNT(J$3:J279)</f>
        <v>0.67391304347826086</v>
      </c>
      <c r="N279" s="15">
        <f t="shared" si="32"/>
        <v>22.94566195879484</v>
      </c>
      <c r="O279" s="15">
        <f t="shared" si="34"/>
        <v>228.47694023927528</v>
      </c>
      <c r="P279" s="15">
        <f t="shared" si="33"/>
        <v>7.1000457691913992</v>
      </c>
      <c r="Q279" s="14">
        <f>B279/B274-1</f>
        <v>1.9534142107843211E-2</v>
      </c>
      <c r="S279" s="14"/>
    </row>
    <row r="280" spans="1:19" ht="14.45" customHeight="1">
      <c r="A280" s="23">
        <v>43320</v>
      </c>
      <c r="B280" s="44">
        <v>1.8477014890000001</v>
      </c>
      <c r="C280" s="13">
        <f>MAX(B$3:B280)</f>
        <v>1.8477014890000001</v>
      </c>
      <c r="D280" s="14">
        <f t="shared" ref="D280:D311" si="35">B280/C280-1</f>
        <v>0</v>
      </c>
      <c r="E280" s="14">
        <f>ABS(MIN(D$3:D280))</f>
        <v>3.0829213484824147E-2</v>
      </c>
      <c r="F280" s="25">
        <f>IF(B280&lt;C280,F279+1,0)</f>
        <v>0</v>
      </c>
      <c r="G280" s="25">
        <f>MAX(F$4:F280)</f>
        <v>34</v>
      </c>
      <c r="H280" s="14" t="str">
        <f>IF(J280&lt;AVERAGE(J$3:J280),J280,"")</f>
        <v/>
      </c>
      <c r="I280" s="14">
        <f>STDEV(H$4:H280)</f>
        <v>3.0961405135129369E-3</v>
      </c>
      <c r="J280" s="14">
        <f>B280/B279-1</f>
        <v>6.6429232202478872E-2</v>
      </c>
      <c r="K280" s="14">
        <f>STDEV($J$4:J280)*SQRT(252)</f>
        <v>0.11690027863848945</v>
      </c>
      <c r="L280" s="14">
        <f t="shared" si="28"/>
        <v>0.81481102995297472</v>
      </c>
      <c r="M280" s="14">
        <f>COUNTIF(J$3:J280,"&gt;0")/COUNT(J$3:J280)</f>
        <v>0.67509025270758127</v>
      </c>
      <c r="N280" s="15">
        <f>L280/E280</f>
        <v>26.429835141725881</v>
      </c>
      <c r="O280" s="15">
        <f>L280/I280</f>
        <v>263.16991312144143</v>
      </c>
      <c r="P280" s="15">
        <f>L280/K280</f>
        <v>6.9701376202254659</v>
      </c>
      <c r="S280" s="14"/>
    </row>
    <row r="281" spans="1:19" ht="14.45" customHeight="1">
      <c r="A281" s="23">
        <v>43321</v>
      </c>
      <c r="B281" s="44">
        <v>1.9378551390000001</v>
      </c>
      <c r="C281" s="13">
        <f>MAX(B$3:B281)</f>
        <v>1.9378551390000001</v>
      </c>
      <c r="D281" s="14">
        <f t="shared" si="35"/>
        <v>0</v>
      </c>
      <c r="E281" s="14">
        <f>ABS(MIN(D$3:D281))</f>
        <v>3.0829213484824147E-2</v>
      </c>
      <c r="F281" s="25">
        <f>IF(B281&lt;C281,F280+1,0)</f>
        <v>0</v>
      </c>
      <c r="G281" s="25">
        <f>MAX(F$4:F281)</f>
        <v>34</v>
      </c>
      <c r="H281" s="14" t="str">
        <f>IF(J281&lt;AVERAGE(J$3:J281),J281,"")</f>
        <v/>
      </c>
      <c r="I281" s="14">
        <f>STDEV(H$4:H281)</f>
        <v>3.0961405135129369E-3</v>
      </c>
      <c r="J281" s="14">
        <f>B281/B280-1</f>
        <v>4.8792324158807965E-2</v>
      </c>
      <c r="K281" s="14">
        <f>STDEV($J$4:J281)*SQRT(252)</f>
        <v>0.12482115943012598</v>
      </c>
      <c r="L281" s="14">
        <f t="shared" si="28"/>
        <v>0.89747386639762228</v>
      </c>
      <c r="M281" s="14">
        <f>COUNTIF(J$3:J281,"&gt;0")/COUNT(J$3:J281)</f>
        <v>0.67625899280575541</v>
      </c>
      <c r="N281" s="15">
        <f>L281/E281</f>
        <v>29.111150267891485</v>
      </c>
      <c r="O281" s="15">
        <f>L281/I281</f>
        <v>289.86858396143407</v>
      </c>
      <c r="P281" s="15">
        <f>L281/K281</f>
        <v>7.1900779522883855</v>
      </c>
      <c r="S281" s="14"/>
    </row>
    <row r="282" spans="1:19" ht="14.45" customHeight="1">
      <c r="A282" s="23">
        <v>43322</v>
      </c>
      <c r="B282" s="44">
        <v>1.9249410469999999</v>
      </c>
      <c r="C282" s="13">
        <f>MAX(B$3:B282)</f>
        <v>1.9378551390000001</v>
      </c>
      <c r="D282" s="14">
        <f t="shared" si="35"/>
        <v>-6.6641162902735251E-3</v>
      </c>
      <c r="E282" s="14">
        <f>ABS(MIN(D$3:D282))</f>
        <v>3.0829213484824147E-2</v>
      </c>
      <c r="F282" s="25">
        <f>IF(B282&lt;C282,F281+1,0)</f>
        <v>1</v>
      </c>
      <c r="G282" s="25">
        <f>MAX(F$4:F282)</f>
        <v>34</v>
      </c>
      <c r="H282" s="14">
        <f>IF(J282&lt;AVERAGE(J$3:J282),J282,"")</f>
        <v>-6.6641162902735251E-3</v>
      </c>
      <c r="I282" s="14">
        <f>STDEV(H$4:H282)</f>
        <v>3.1064360832674174E-3</v>
      </c>
      <c r="J282" s="14">
        <f>B282/B281-1</f>
        <v>-6.6641162902735251E-3</v>
      </c>
      <c r="K282" s="14">
        <f>STDEV($J$4:J282)*SQRT(252)</f>
        <v>0.12489473795525252</v>
      </c>
      <c r="L282" s="14">
        <f t="shared" si="28"/>
        <v>0.88207047371986458</v>
      </c>
      <c r="M282" s="14">
        <f>COUNTIF(J$3:J282,"&gt;0")/COUNT(J$3:J282)</f>
        <v>0.6738351254480287</v>
      </c>
      <c r="N282" s="15">
        <f>L282/E282</f>
        <v>28.611514015888492</v>
      </c>
      <c r="O282" s="15">
        <f>L282/I282</f>
        <v>283.94933939605914</v>
      </c>
      <c r="P282" s="15">
        <f>L282/K282</f>
        <v>7.0625111046383244</v>
      </c>
      <c r="S282" s="14"/>
    </row>
    <row r="283" spans="1:19" ht="14.45" customHeight="1">
      <c r="A283" s="23">
        <v>43325</v>
      </c>
      <c r="B283" s="44">
        <v>1.926342612</v>
      </c>
      <c r="C283" s="13">
        <f>MAX(B$3:B283)</f>
        <v>1.9378551390000001</v>
      </c>
      <c r="D283" s="14">
        <f t="shared" si="35"/>
        <v>-5.9408604741946203E-3</v>
      </c>
      <c r="E283" s="14">
        <f>ABS(MIN(D$3:D283))</f>
        <v>3.0829213484824147E-2</v>
      </c>
      <c r="F283" s="25">
        <f>IF(B283&lt;C283,F282+1,0)</f>
        <v>2</v>
      </c>
      <c r="G283" s="25">
        <f>MAX(F$4:F283)</f>
        <v>34</v>
      </c>
      <c r="H283" s="14">
        <f>IF(J283&lt;AVERAGE(J$3:J283),J283,"")</f>
        <v>7.2810801254630242E-4</v>
      </c>
      <c r="I283" s="14">
        <f>STDEV(H$4:H283)</f>
        <v>3.1069024120994721E-3</v>
      </c>
      <c r="J283" s="14">
        <f>B283/B282-1</f>
        <v>7.2810801254630242E-4</v>
      </c>
      <c r="K283" s="14">
        <f>STDEV($J$4:J283)*SQRT(252)</f>
        <v>0.12468056421836178</v>
      </c>
      <c r="L283" s="14">
        <f t="shared" si="28"/>
        <v>0.87402861506369578</v>
      </c>
      <c r="M283" s="14">
        <f>COUNTIF(J$3:J283,"&gt;0")/COUNT(J$3:J283)</f>
        <v>0.67500000000000004</v>
      </c>
      <c r="N283" s="15">
        <f>L283/E283</f>
        <v>28.35066212421998</v>
      </c>
      <c r="O283" s="15">
        <f>L283/I283</f>
        <v>281.3183354777712</v>
      </c>
      <c r="P283" s="15">
        <f>L283/K283</f>
        <v>7.0101432452049899</v>
      </c>
      <c r="S283" s="14"/>
    </row>
    <row r="284" spans="1:19" ht="14.45" customHeight="1">
      <c r="A284" s="23">
        <v>43326</v>
      </c>
      <c r="B284" s="44">
        <v>1.932959772</v>
      </c>
      <c r="C284" s="13">
        <f>MAX(B$3:B284)</f>
        <v>1.9378551390000001</v>
      </c>
      <c r="D284" s="14">
        <f t="shared" si="35"/>
        <v>-2.5261779900257464E-3</v>
      </c>
      <c r="E284" s="14">
        <f>ABS(MIN(D$3:D284))</f>
        <v>3.0829213484824147E-2</v>
      </c>
      <c r="F284" s="25">
        <f>IF(B284&lt;C284,F283+1,0)</f>
        <v>3</v>
      </c>
      <c r="G284" s="25">
        <f>MAX(F$4:F284)</f>
        <v>34</v>
      </c>
      <c r="H284" s="14" t="str">
        <f>IF(J284&lt;AVERAGE(J$3:J284),J284,"")</f>
        <v/>
      </c>
      <c r="I284" s="14">
        <f>STDEV(H$4:H284)</f>
        <v>3.1069024120994721E-3</v>
      </c>
      <c r="J284" s="14">
        <f>B284/B283-1</f>
        <v>3.4350898738255697E-3</v>
      </c>
      <c r="K284" s="14">
        <f>STDEV($J$4:J284)*SQRT(252)</f>
        <v>0.12446177438320298</v>
      </c>
      <c r="L284" s="14">
        <f t="shared" si="28"/>
        <v>0.87709023830536825</v>
      </c>
      <c r="M284" s="14">
        <f>COUNTIF(J$3:J284,"&gt;0")/COUNT(J$3:J284)</f>
        <v>0.67615658362989328</v>
      </c>
      <c r="N284" s="15">
        <f>L284/E284</f>
        <v>28.449971282501931</v>
      </c>
      <c r="O284" s="15">
        <f>L284/I284</f>
        <v>282.30376174341421</v>
      </c>
      <c r="P284" s="15">
        <f>L284/K284</f>
        <v>7.0470651945304255</v>
      </c>
      <c r="Q284" s="14">
        <f>B284/B279-1</f>
        <v>0.11563735690221022</v>
      </c>
      <c r="S284" s="14"/>
    </row>
    <row r="285" spans="1:19" ht="14.45" customHeight="1">
      <c r="A285" s="23">
        <v>43327</v>
      </c>
      <c r="B285" s="44">
        <v>1.9426165129999999</v>
      </c>
      <c r="C285" s="13">
        <f>MAX(B$3:B285)</f>
        <v>1.9426165129999999</v>
      </c>
      <c r="D285" s="14">
        <f t="shared" si="35"/>
        <v>0</v>
      </c>
      <c r="E285" s="14">
        <f>ABS(MIN(D$3:D285))</f>
        <v>3.0829213484824147E-2</v>
      </c>
      <c r="F285" s="25">
        <f t="shared" ref="F285:F316" si="36">IF(B285&lt;C285,F284+1,0)</f>
        <v>0</v>
      </c>
      <c r="G285" s="25">
        <f>MAX(F$4:F285)</f>
        <v>34</v>
      </c>
      <c r="H285" s="14" t="str">
        <f>IF(J285&lt;AVERAGE(J$3:J285),J285,"")</f>
        <v/>
      </c>
      <c r="I285" s="14">
        <f>STDEV(H$4:H285)</f>
        <v>3.1069024120994721E-3</v>
      </c>
      <c r="J285" s="14">
        <f t="shared" ref="J285:J316" si="37">B285/B284-1</f>
        <v>4.9958313359041995E-3</v>
      </c>
      <c r="K285" s="14">
        <f>STDEV($J$4:J285)*SQRT(252)</f>
        <v>0.12426475445041486</v>
      </c>
      <c r="L285" s="14">
        <f t="shared" si="28"/>
        <v>0.88292766545426038</v>
      </c>
      <c r="M285" s="14">
        <f>COUNTIF(J$3:J285,"&gt;0")/COUNT(J$3:J285)</f>
        <v>0.67730496453900713</v>
      </c>
      <c r="N285" s="15">
        <f t="shared" ref="N285:N348" si="38">L285/E285</f>
        <v>28.639318544045455</v>
      </c>
      <c r="O285" s="15">
        <f t="shared" ref="O285:O348" si="39">L285/I285</f>
        <v>284.1826193239288</v>
      </c>
      <c r="P285" s="15">
        <f t="shared" ref="P285:P348" si="40">L285/K285</f>
        <v>7.1052139390544031</v>
      </c>
      <c r="S285" s="14"/>
    </row>
    <row r="286" spans="1:19" ht="14.45" customHeight="1">
      <c r="A286" s="23">
        <v>43328</v>
      </c>
      <c r="B286" s="44">
        <v>1.954063417</v>
      </c>
      <c r="C286" s="13">
        <f>MAX(B$3:B286)</f>
        <v>1.954063417</v>
      </c>
      <c r="D286" s="14">
        <f t="shared" si="35"/>
        <v>0</v>
      </c>
      <c r="E286" s="14">
        <f>ABS(MIN(D$3:D286))</f>
        <v>3.0829213484824147E-2</v>
      </c>
      <c r="F286" s="25">
        <f t="shared" si="36"/>
        <v>0</v>
      </c>
      <c r="G286" s="25">
        <f>MAX(F$4:F286)</f>
        <v>34</v>
      </c>
      <c r="H286" s="14" t="str">
        <f>IF(J286&lt;AVERAGE(J$3:J286),J286,"")</f>
        <v/>
      </c>
      <c r="I286" s="14">
        <f>STDEV(H$4:H286)</f>
        <v>3.1069024120994721E-3</v>
      </c>
      <c r="J286" s="14">
        <f t="shared" si="37"/>
        <v>5.8925186331926227E-3</v>
      </c>
      <c r="K286" s="14">
        <f>STDEV($J$4:J286)*SQRT(252)</f>
        <v>0.12408831881085791</v>
      </c>
      <c r="L286" s="14">
        <f t="shared" ref="L286:L317" si="41">POWER(B286,365/(A286-A$28))-1</f>
        <v>0.89035448491078495</v>
      </c>
      <c r="M286" s="14">
        <f>COUNTIF(J$3:J286,"&gt;0")/COUNT(J$3:J286)</f>
        <v>0.67844522968197885</v>
      </c>
      <c r="N286" s="15">
        <f t="shared" si="38"/>
        <v>28.880220552790519</v>
      </c>
      <c r="O286" s="15">
        <f t="shared" si="39"/>
        <v>286.57304505072398</v>
      </c>
      <c r="P286" s="15">
        <f t="shared" si="40"/>
        <v>7.175167601939318</v>
      </c>
      <c r="S286" s="14"/>
    </row>
    <row r="287" spans="1:19" ht="14.45" customHeight="1">
      <c r="A287" s="23">
        <v>43329</v>
      </c>
      <c r="B287" s="44">
        <v>1.9541704719999999</v>
      </c>
      <c r="C287" s="13">
        <f>MAX(B$3:B287)</f>
        <v>1.9541704719999999</v>
      </c>
      <c r="D287" s="14">
        <f t="shared" si="35"/>
        <v>0</v>
      </c>
      <c r="E287" s="14">
        <f>ABS(MIN(D$3:D287))</f>
        <v>3.0829213484824147E-2</v>
      </c>
      <c r="F287" s="25">
        <f t="shared" si="36"/>
        <v>0</v>
      </c>
      <c r="G287" s="25">
        <f>MAX(F$4:F287)</f>
        <v>34</v>
      </c>
      <c r="H287" s="14">
        <f>IF(J287&lt;AVERAGE(J$3:J287),J287,"")</f>
        <v>5.478583707607676E-5</v>
      </c>
      <c r="I287" s="14">
        <f>STDEV(H$4:H287)</f>
        <v>3.1025825184116513E-3</v>
      </c>
      <c r="J287" s="14">
        <f t="shared" si="37"/>
        <v>5.478583707607676E-5</v>
      </c>
      <c r="K287" s="14">
        <f>STDEV($J$4:J287)*SQRT(252)</f>
        <v>0.12388858310423535</v>
      </c>
      <c r="L287" s="14">
        <f t="shared" si="41"/>
        <v>0.88732857081632077</v>
      </c>
      <c r="M287" s="14">
        <f>COUNTIF(J$3:J287,"&gt;0")/COUNT(J$3:J287)</f>
        <v>0.67957746478873238</v>
      </c>
      <c r="N287" s="15">
        <f t="shared" si="38"/>
        <v>28.782069683779419</v>
      </c>
      <c r="O287" s="15">
        <f t="shared" si="39"/>
        <v>285.99676738673281</v>
      </c>
      <c r="P287" s="15">
        <f t="shared" si="40"/>
        <v>7.16231107486115</v>
      </c>
      <c r="S287" s="14"/>
    </row>
    <row r="288" spans="1:19" ht="14.45" customHeight="1">
      <c r="A288" s="23">
        <v>43332</v>
      </c>
      <c r="B288" s="44">
        <v>1.978309184</v>
      </c>
      <c r="C288" s="13">
        <f>MAX(B$3:B288)</f>
        <v>1.978309184</v>
      </c>
      <c r="D288" s="14">
        <f t="shared" si="35"/>
        <v>0</v>
      </c>
      <c r="E288" s="14">
        <f>ABS(MIN(D$3:D288))</f>
        <v>3.0829213484824147E-2</v>
      </c>
      <c r="F288" s="25">
        <f t="shared" si="36"/>
        <v>0</v>
      </c>
      <c r="G288" s="25">
        <f>MAX(F$4:F288)</f>
        <v>34</v>
      </c>
      <c r="H288" s="14" t="str">
        <f>IF(J288&lt;AVERAGE(J$3:J288),J288,"")</f>
        <v/>
      </c>
      <c r="I288" s="14">
        <f>STDEV(H$4:H288)</f>
        <v>3.1025825184116513E-3</v>
      </c>
      <c r="J288" s="14">
        <f t="shared" si="37"/>
        <v>1.2352408526209668E-2</v>
      </c>
      <c r="K288" s="14">
        <f>STDEV($J$4:J288)*SQRT(252)</f>
        <v>0.12402445996784107</v>
      </c>
      <c r="L288" s="14">
        <f t="shared" si="41"/>
        <v>0.89989822783049522</v>
      </c>
      <c r="M288" s="14">
        <f>COUNTIF(J$3:J288,"&gt;0")/COUNT(J$3:J288)</f>
        <v>0.68070175438596492</v>
      </c>
      <c r="N288" s="15">
        <f t="shared" si="38"/>
        <v>29.189788713665212</v>
      </c>
      <c r="O288" s="15">
        <f t="shared" si="39"/>
        <v>290.04812039332728</v>
      </c>
      <c r="P288" s="15">
        <f t="shared" si="40"/>
        <v>7.2558125071766844</v>
      </c>
      <c r="S288" s="14"/>
    </row>
    <row r="289" spans="1:19" ht="14.45" customHeight="1">
      <c r="A289" s="23">
        <v>43333</v>
      </c>
      <c r="B289" s="44">
        <v>1.970477153</v>
      </c>
      <c r="C289" s="13">
        <f>MAX(B$3:B289)</f>
        <v>1.978309184</v>
      </c>
      <c r="D289" s="14">
        <f t="shared" si="35"/>
        <v>-3.9589519491407543E-3</v>
      </c>
      <c r="E289" s="14">
        <f>ABS(MIN(D$3:D289))</f>
        <v>3.0829213484824147E-2</v>
      </c>
      <c r="F289" s="25">
        <f t="shared" si="36"/>
        <v>1</v>
      </c>
      <c r="G289" s="25">
        <f>MAX(F$4:F289)</f>
        <v>34</v>
      </c>
      <c r="H289" s="14">
        <f>IF(J289&lt;AVERAGE(J$3:J289),J289,"")</f>
        <v>-3.9589519491407543E-3</v>
      </c>
      <c r="I289" s="14">
        <f>STDEV(H$4:H289)</f>
        <v>3.0937985956909836E-3</v>
      </c>
      <c r="J289" s="14">
        <f t="shared" si="37"/>
        <v>-3.9589519491407543E-3</v>
      </c>
      <c r="K289" s="14">
        <f>STDEV($J$4:J289)*SQRT(252)</f>
        <v>0.12395169168883313</v>
      </c>
      <c r="L289" s="14">
        <f t="shared" si="41"/>
        <v>0.88971944770327038</v>
      </c>
      <c r="M289" s="14">
        <f>COUNTIF(J$3:J289,"&gt;0")/COUNT(J$3:J289)</f>
        <v>0.67832167832167833</v>
      </c>
      <c r="N289" s="15">
        <f t="shared" si="38"/>
        <v>28.859621999154786</v>
      </c>
      <c r="O289" s="15">
        <f t="shared" si="39"/>
        <v>287.58156686167746</v>
      </c>
      <c r="P289" s="15">
        <f t="shared" si="40"/>
        <v>7.177953245985635</v>
      </c>
      <c r="Q289" s="14">
        <f>B289/B284-1</f>
        <v>1.9409292186759464E-2</v>
      </c>
      <c r="S289" s="14"/>
    </row>
    <row r="290" spans="1:19" ht="14.45" customHeight="1">
      <c r="A290" s="23">
        <v>43334</v>
      </c>
      <c r="B290" s="44">
        <v>1.9807948259999999</v>
      </c>
      <c r="C290" s="13">
        <f>MAX(B$3:B290)</f>
        <v>1.9807948259999999</v>
      </c>
      <c r="D290" s="14">
        <f t="shared" si="35"/>
        <v>0</v>
      </c>
      <c r="E290" s="14">
        <f>ABS(MIN(D$3:D290))</f>
        <v>3.0829213484824147E-2</v>
      </c>
      <c r="F290" s="25">
        <f t="shared" si="36"/>
        <v>0</v>
      </c>
      <c r="G290" s="25">
        <f>MAX(F$4:F290)</f>
        <v>34</v>
      </c>
      <c r="H290" s="14" t="str">
        <f>IF(J290&lt;AVERAGE(J$3:J290),J290,"")</f>
        <v/>
      </c>
      <c r="I290" s="14">
        <f>STDEV(H$4:H290)</f>
        <v>3.0937985956909836E-3</v>
      </c>
      <c r="J290" s="14">
        <f t="shared" si="37"/>
        <v>5.236129220930863E-3</v>
      </c>
      <c r="K290" s="14">
        <f>STDEV($J$4:J290)*SQRT(252)</f>
        <v>0.12376325451781862</v>
      </c>
      <c r="L290" s="14">
        <f t="shared" si="41"/>
        <v>0.89588207429885114</v>
      </c>
      <c r="M290" s="14">
        <f>COUNTIF(J$3:J290,"&gt;0")/COUNT(J$3:J290)</f>
        <v>0.67944250871080136</v>
      </c>
      <c r="N290" s="15">
        <f t="shared" si="38"/>
        <v>29.059517679225067</v>
      </c>
      <c r="O290" s="15">
        <f t="shared" si="39"/>
        <v>289.57349568476371</v>
      </c>
      <c r="P290" s="15">
        <f t="shared" si="40"/>
        <v>7.238675791043196</v>
      </c>
      <c r="S290" s="14"/>
    </row>
    <row r="291" spans="1:19" ht="14.45" customHeight="1">
      <c r="A291" s="23">
        <v>43335</v>
      </c>
      <c r="B291" s="44">
        <v>1.957079357</v>
      </c>
      <c r="C291" s="13">
        <f>MAX(B$3:B291)</f>
        <v>1.9807948259999999</v>
      </c>
      <c r="D291" s="14">
        <f t="shared" si="35"/>
        <v>-1.1972703426275988E-2</v>
      </c>
      <c r="E291" s="14">
        <f>ABS(MIN(D$3:D291))</f>
        <v>3.0829213484824147E-2</v>
      </c>
      <c r="F291" s="25">
        <f t="shared" si="36"/>
        <v>1</v>
      </c>
      <c r="G291" s="25">
        <f>MAX(F$4:F291)</f>
        <v>34</v>
      </c>
      <c r="H291" s="14">
        <f>IF(J291&lt;AVERAGE(J$3:J291),J291,"")</f>
        <v>-1.1972703426275988E-2</v>
      </c>
      <c r="I291" s="14">
        <f>STDEV(H$4:H291)</f>
        <v>3.1900086297849371E-3</v>
      </c>
      <c r="J291" s="14">
        <f t="shared" si="37"/>
        <v>-1.1972703426275988E-2</v>
      </c>
      <c r="K291" s="14">
        <f>STDEV($J$4:J291)*SQRT(252)</f>
        <v>0.12427823677222027</v>
      </c>
      <c r="L291" s="14">
        <f t="shared" si="41"/>
        <v>0.87161963973695955</v>
      </c>
      <c r="M291" s="14">
        <f>COUNTIF(J$3:J291,"&gt;0")/COUNT(J$3:J291)</f>
        <v>0.67708333333333337</v>
      </c>
      <c r="N291" s="15">
        <f t="shared" si="38"/>
        <v>28.272522753978762</v>
      </c>
      <c r="O291" s="15">
        <f t="shared" si="39"/>
        <v>273.23425761256391</v>
      </c>
      <c r="P291" s="15">
        <f t="shared" si="40"/>
        <v>7.0134535408197181</v>
      </c>
      <c r="S291" s="14"/>
    </row>
    <row r="292" spans="1:19" ht="14.45" customHeight="1">
      <c r="A292" s="23">
        <v>43336</v>
      </c>
      <c r="B292" s="44">
        <v>1.952648425</v>
      </c>
      <c r="C292" s="13">
        <f>MAX(B$3:B292)</f>
        <v>1.9807948259999999</v>
      </c>
      <c r="D292" s="14">
        <f t="shared" si="35"/>
        <v>-1.4209649899398435E-2</v>
      </c>
      <c r="E292" s="14">
        <f>ABS(MIN(D$3:D292))</f>
        <v>3.0829213484824147E-2</v>
      </c>
      <c r="F292" s="25">
        <f t="shared" si="36"/>
        <v>2</v>
      </c>
      <c r="G292" s="25">
        <f>MAX(F$4:F292)</f>
        <v>34</v>
      </c>
      <c r="H292" s="14">
        <f>IF(J292&lt;AVERAGE(J$3:J292),J292,"")</f>
        <v>-2.2640533119679951E-3</v>
      </c>
      <c r="I292" s="14">
        <f>STDEV(H$4:H292)</f>
        <v>3.1782311348481549E-3</v>
      </c>
      <c r="J292" s="14">
        <f t="shared" si="37"/>
        <v>-2.2640533119679951E-3</v>
      </c>
      <c r="K292" s="14">
        <f>STDEV($J$4:J292)*SQRT(252)</f>
        <v>0.12413754145466747</v>
      </c>
      <c r="L292" s="14">
        <f t="shared" si="41"/>
        <v>0.86468974438855573</v>
      </c>
      <c r="M292" s="14">
        <f>COUNTIF(J$3:J292,"&gt;0")/COUNT(J$3:J292)</f>
        <v>0.67474048442906576</v>
      </c>
      <c r="N292" s="15">
        <f t="shared" si="38"/>
        <v>28.047739356510153</v>
      </c>
      <c r="O292" s="15">
        <f t="shared" si="39"/>
        <v>272.06635002330239</v>
      </c>
      <c r="P292" s="15">
        <f t="shared" si="40"/>
        <v>6.9655781341885445</v>
      </c>
      <c r="S292" s="14"/>
    </row>
    <row r="293" spans="1:19" ht="14.45" customHeight="1">
      <c r="A293" s="23">
        <v>43339</v>
      </c>
      <c r="B293" s="44">
        <v>1.95637313</v>
      </c>
      <c r="C293" s="13">
        <f>MAX(B$3:B293)</f>
        <v>1.9807948259999999</v>
      </c>
      <c r="D293" s="14">
        <f t="shared" si="35"/>
        <v>-1.2329240605558733E-2</v>
      </c>
      <c r="E293" s="14">
        <f>ABS(MIN(D$3:D293))</f>
        <v>3.0829213484824147E-2</v>
      </c>
      <c r="F293" s="25">
        <f t="shared" si="36"/>
        <v>3</v>
      </c>
      <c r="G293" s="25">
        <f>MAX(F$4:F293)</f>
        <v>34</v>
      </c>
      <c r="H293" s="14">
        <f>IF(J293&lt;AVERAGE(J$3:J293),J293,"")</f>
        <v>1.9075144057230098E-3</v>
      </c>
      <c r="I293" s="14">
        <f>STDEV(H$4:H293)</f>
        <v>3.1887237035810143E-3</v>
      </c>
      <c r="J293" s="14">
        <f t="shared" si="37"/>
        <v>1.9075144057230098E-3</v>
      </c>
      <c r="K293" s="14">
        <f>STDEV($J$4:J293)*SQRT(252)</f>
        <v>0.12392326517990454</v>
      </c>
      <c r="L293" s="14">
        <f t="shared" si="41"/>
        <v>0.85915722198700983</v>
      </c>
      <c r="M293" s="14">
        <f>COUNTIF(J$3:J293,"&gt;0")/COUNT(J$3:J293)</f>
        <v>0.67586206896551726</v>
      </c>
      <c r="N293" s="15">
        <f t="shared" si="38"/>
        <v>27.868282219069091</v>
      </c>
      <c r="O293" s="15">
        <f t="shared" si="39"/>
        <v>269.43608222379237</v>
      </c>
      <c r="P293" s="15">
        <f t="shared" si="40"/>
        <v>6.9329776030331001</v>
      </c>
      <c r="S293" s="14"/>
    </row>
    <row r="294" spans="1:19" ht="14.45" customHeight="1">
      <c r="A294" s="23">
        <v>43340</v>
      </c>
      <c r="B294" s="44">
        <v>1.9530759550000001</v>
      </c>
      <c r="C294" s="13">
        <f>MAX(B$3:B294)</f>
        <v>1.9807948259999999</v>
      </c>
      <c r="D294" s="14">
        <f t="shared" si="35"/>
        <v>-1.3993812300073016E-2</v>
      </c>
      <c r="E294" s="14">
        <f>ABS(MIN(D$3:D294))</f>
        <v>3.0829213484824147E-2</v>
      </c>
      <c r="F294" s="25">
        <f t="shared" si="36"/>
        <v>4</v>
      </c>
      <c r="G294" s="25">
        <f>MAX(F$4:F294)</f>
        <v>34</v>
      </c>
      <c r="H294" s="14">
        <f>IF(J294&lt;AVERAGE(J$3:J294),J294,"")</f>
        <v>-1.6853507899078357E-3</v>
      </c>
      <c r="I294" s="14">
        <f>STDEV(H$4:H294)</f>
        <v>3.1777432287325544E-3</v>
      </c>
      <c r="J294" s="14">
        <f t="shared" si="37"/>
        <v>-1.6853507899078357E-3</v>
      </c>
      <c r="K294" s="14">
        <f>STDEV($J$4:J294)*SQRT(252)</f>
        <v>0.12376630609544509</v>
      </c>
      <c r="L294" s="14">
        <f t="shared" si="41"/>
        <v>0.85336440259764723</v>
      </c>
      <c r="M294" s="14">
        <f>COUNTIF(J$3:J294,"&gt;0")/COUNT(J$3:J294)</f>
        <v>0.67353951890034369</v>
      </c>
      <c r="N294" s="15">
        <f t="shared" si="38"/>
        <v>27.680381889006693</v>
      </c>
      <c r="O294" s="15">
        <f t="shared" si="39"/>
        <v>268.54416520557339</v>
      </c>
      <c r="P294" s="15">
        <f t="shared" si="40"/>
        <v>6.8949654354195289</v>
      </c>
      <c r="Q294" s="14">
        <f>B294/B289-1</f>
        <v>-8.8309564886388525E-3</v>
      </c>
      <c r="S294" s="14"/>
    </row>
    <row r="295" spans="1:19" ht="14.45" customHeight="1">
      <c r="A295" s="23">
        <v>43341</v>
      </c>
      <c r="B295" s="44">
        <v>1.9463738930000001</v>
      </c>
      <c r="C295" s="13">
        <f>MAX(B$3:B295)</f>
        <v>1.9807948259999999</v>
      </c>
      <c r="D295" s="14">
        <f t="shared" si="35"/>
        <v>-1.7377333860220778E-2</v>
      </c>
      <c r="E295" s="14">
        <f>ABS(MIN(D$3:D295))</f>
        <v>3.0829213484824147E-2</v>
      </c>
      <c r="F295" s="25">
        <f t="shared" si="36"/>
        <v>5</v>
      </c>
      <c r="G295" s="25">
        <f>MAX(F$4:F295)</f>
        <v>34</v>
      </c>
      <c r="H295" s="14">
        <f>IF(J295&lt;AVERAGE(J$3:J295),J295,"")</f>
        <v>-3.4315419135863001E-3</v>
      </c>
      <c r="I295" s="14">
        <f>STDEV(H$4:H295)</f>
        <v>3.1673005338643486E-3</v>
      </c>
      <c r="J295" s="14">
        <f t="shared" si="37"/>
        <v>-3.4315419135863001E-3</v>
      </c>
      <c r="K295" s="14">
        <f>STDEV($J$4:J295)*SQRT(252)</f>
        <v>0.1236694563938547</v>
      </c>
      <c r="L295" s="14">
        <f t="shared" si="41"/>
        <v>0.84464722106112489</v>
      </c>
      <c r="M295" s="14">
        <f>COUNTIF(J$3:J295,"&gt;0")/COUNT(J$3:J295)</f>
        <v>0.67123287671232879</v>
      </c>
      <c r="N295" s="15">
        <f t="shared" si="38"/>
        <v>27.39762470673821</v>
      </c>
      <c r="O295" s="15">
        <f t="shared" si="39"/>
        <v>266.67732096473674</v>
      </c>
      <c r="P295" s="15">
        <f t="shared" si="40"/>
        <v>6.8298773657672243</v>
      </c>
      <c r="S295" s="14"/>
    </row>
    <row r="296" spans="1:19" ht="14.45" customHeight="1">
      <c r="A296" s="23">
        <v>43342</v>
      </c>
      <c r="B296" s="44">
        <v>1.9532900280000001</v>
      </c>
      <c r="C296" s="13">
        <f>MAX(B$3:B296)</f>
        <v>1.9807948259999999</v>
      </c>
      <c r="D296" s="14">
        <f t="shared" si="35"/>
        <v>-1.3885738007273996E-2</v>
      </c>
      <c r="E296" s="14">
        <f>ABS(MIN(D$3:D296))</f>
        <v>3.0829213484824147E-2</v>
      </c>
      <c r="F296" s="25">
        <f t="shared" si="36"/>
        <v>6</v>
      </c>
      <c r="G296" s="25">
        <f>MAX(F$4:F296)</f>
        <v>34</v>
      </c>
      <c r="H296" s="14" t="str">
        <f>IF(J296&lt;AVERAGE(J$3:J296),J296,"")</f>
        <v/>
      </c>
      <c r="I296" s="14">
        <f>STDEV(H$4:H296)</f>
        <v>3.1673005338643486E-3</v>
      </c>
      <c r="J296" s="14">
        <f t="shared" si="37"/>
        <v>3.5533434890764326E-3</v>
      </c>
      <c r="K296" s="14">
        <f>STDEV($J$4:J296)*SQRT(252)</f>
        <v>0.12346287061528828</v>
      </c>
      <c r="L296" s="14">
        <f t="shared" si="41"/>
        <v>0.84781263937387874</v>
      </c>
      <c r="M296" s="14">
        <f>COUNTIF(J$3:J296,"&gt;0")/COUNT(J$3:J296)</f>
        <v>0.67235494880546076</v>
      </c>
      <c r="N296" s="15">
        <f t="shared" si="38"/>
        <v>27.500300641507422</v>
      </c>
      <c r="O296" s="15">
        <f t="shared" si="39"/>
        <v>267.67672669807638</v>
      </c>
      <c r="P296" s="15">
        <f t="shared" si="40"/>
        <v>6.8669441683052437</v>
      </c>
      <c r="S296" s="14"/>
    </row>
    <row r="297" spans="1:19" ht="14.45" customHeight="1">
      <c r="A297" s="23">
        <v>43343</v>
      </c>
      <c r="B297" s="44">
        <v>1.9613418499999999</v>
      </c>
      <c r="C297" s="13">
        <f>MAX(B$3:B297)</f>
        <v>1.9807948259999999</v>
      </c>
      <c r="D297" s="14">
        <f t="shared" si="35"/>
        <v>-9.8207930193775494E-3</v>
      </c>
      <c r="E297" s="14">
        <f>ABS(MIN(D$3:D297))</f>
        <v>3.0829213484824147E-2</v>
      </c>
      <c r="F297" s="25">
        <f t="shared" si="36"/>
        <v>7</v>
      </c>
      <c r="G297" s="25">
        <f>MAX(F$4:F297)</f>
        <v>34</v>
      </c>
      <c r="H297" s="14" t="str">
        <f>IF(J297&lt;AVERAGE(J$3:J297),J297,"")</f>
        <v/>
      </c>
      <c r="I297" s="14">
        <f>STDEV(H$4:H297)</f>
        <v>3.1673005338643486E-3</v>
      </c>
      <c r="J297" s="14">
        <f t="shared" si="37"/>
        <v>4.1221845627523734E-3</v>
      </c>
      <c r="K297" s="14">
        <f>STDEV($J$4:J297)*SQRT(252)</f>
        <v>0.12326333056174038</v>
      </c>
      <c r="L297" s="14">
        <f t="shared" si="41"/>
        <v>0.85192733346122784</v>
      </c>
      <c r="M297" s="14">
        <f>COUNTIF(J$3:J297,"&gt;0")/COUNT(J$3:J297)</f>
        <v>0.67346938775510201</v>
      </c>
      <c r="N297" s="15">
        <f t="shared" si="38"/>
        <v>27.633768012946351</v>
      </c>
      <c r="O297" s="15">
        <f t="shared" si="39"/>
        <v>268.97584373586784</v>
      </c>
      <c r="P297" s="15">
        <f t="shared" si="40"/>
        <v>6.9114417854749819</v>
      </c>
      <c r="R297" s="14">
        <f>B297/B274-1</f>
        <v>0.15413151861086183</v>
      </c>
      <c r="S297" s="14"/>
    </row>
    <row r="298" spans="1:19" ht="14.45" customHeight="1">
      <c r="A298" s="23">
        <v>43346</v>
      </c>
      <c r="B298" s="44">
        <v>1.9820948270000001</v>
      </c>
      <c r="C298" s="13">
        <f>MAX(B$3:B298)</f>
        <v>1.9820948270000001</v>
      </c>
      <c r="D298" s="14">
        <f t="shared" si="35"/>
        <v>0</v>
      </c>
      <c r="E298" s="14">
        <f>ABS(MIN(D$3:D298))</f>
        <v>3.0829213484824147E-2</v>
      </c>
      <c r="F298" s="25">
        <f t="shared" si="36"/>
        <v>0</v>
      </c>
      <c r="G298" s="25">
        <f>MAX(F$4:F298)</f>
        <v>34</v>
      </c>
      <c r="H298" s="14" t="str">
        <f>IF(J298&lt;AVERAGE(J$3:J298),J298,"")</f>
        <v/>
      </c>
      <c r="I298" s="14">
        <f>STDEV(H$4:H298)</f>
        <v>3.1673005338643486E-3</v>
      </c>
      <c r="J298" s="14">
        <f t="shared" si="37"/>
        <v>1.0581009628688687E-2</v>
      </c>
      <c r="K298" s="14">
        <f>STDEV($J$4:J298)*SQRT(252)</f>
        <v>0.12328997509140763</v>
      </c>
      <c r="L298" s="14">
        <f t="shared" si="41"/>
        <v>0.86113190774652693</v>
      </c>
      <c r="M298" s="14">
        <f>COUNTIF(J$3:J298,"&gt;0")/COUNT(J$3:J298)</f>
        <v>0.6745762711864407</v>
      </c>
      <c r="N298" s="15">
        <f t="shared" si="38"/>
        <v>27.932334640013568</v>
      </c>
      <c r="O298" s="15">
        <f t="shared" si="39"/>
        <v>271.88196968977877</v>
      </c>
      <c r="P298" s="15">
        <f t="shared" si="40"/>
        <v>6.9846060647516612</v>
      </c>
      <c r="S298" s="14"/>
    </row>
    <row r="299" spans="1:19" ht="14.45" customHeight="1">
      <c r="A299" s="23">
        <v>43347</v>
      </c>
      <c r="B299" s="44">
        <v>1.9787977560000001</v>
      </c>
      <c r="C299" s="13">
        <f>MAX(B$3:B299)</f>
        <v>1.9820948270000001</v>
      </c>
      <c r="D299" s="14">
        <f t="shared" si="35"/>
        <v>-1.6634274783867697E-3</v>
      </c>
      <c r="E299" s="14">
        <f>ABS(MIN(D$3:D299))</f>
        <v>3.0829213484824147E-2</v>
      </c>
      <c r="F299" s="25">
        <f t="shared" si="36"/>
        <v>1</v>
      </c>
      <c r="G299" s="25">
        <f>MAX(F$4:F299)</f>
        <v>34</v>
      </c>
      <c r="H299" s="14">
        <f>IF(J299&lt;AVERAGE(J$3:J299),J299,"")</f>
        <v>-1.6634274783867697E-3</v>
      </c>
      <c r="I299" s="14">
        <f>STDEV(H$4:H299)</f>
        <v>3.1566015547465666E-3</v>
      </c>
      <c r="J299" s="14">
        <f t="shared" si="37"/>
        <v>-1.6634274783867697E-3</v>
      </c>
      <c r="K299" s="14">
        <f>STDEV($J$4:J299)*SQRT(252)</f>
        <v>0.12313656544961273</v>
      </c>
      <c r="L299" s="14">
        <f t="shared" si="41"/>
        <v>0.85546552396010878</v>
      </c>
      <c r="M299" s="14">
        <f>COUNTIF(J$3:J299,"&gt;0")/COUNT(J$3:J299)</f>
        <v>0.67229729729729726</v>
      </c>
      <c r="N299" s="15">
        <f t="shared" si="38"/>
        <v>27.748535472084505</v>
      </c>
      <c r="O299" s="15">
        <f t="shared" si="39"/>
        <v>271.00839593573329</v>
      </c>
      <c r="P299" s="15">
        <f t="shared" si="40"/>
        <v>6.9472907648229301</v>
      </c>
      <c r="Q299" s="14">
        <f>B299/B294-1</f>
        <v>1.3169892821705442E-2</v>
      </c>
      <c r="S299" s="14"/>
    </row>
    <row r="300" spans="1:19" ht="14.45" customHeight="1">
      <c r="A300" s="23">
        <v>43348</v>
      </c>
      <c r="B300" s="44">
        <v>1.985717881</v>
      </c>
      <c r="C300" s="13">
        <f>MAX(B$3:B300)</f>
        <v>1.985717881</v>
      </c>
      <c r="D300" s="14">
        <f t="shared" si="35"/>
        <v>0</v>
      </c>
      <c r="E300" s="14">
        <f>ABS(MIN(D$3:D300))</f>
        <v>3.0829213484824147E-2</v>
      </c>
      <c r="F300" s="25">
        <f t="shared" si="36"/>
        <v>0</v>
      </c>
      <c r="G300" s="25">
        <f>MAX(F$4:F300)</f>
        <v>34</v>
      </c>
      <c r="H300" s="14" t="str">
        <f>IF(J300&lt;AVERAGE(J$3:J300),J300,"")</f>
        <v/>
      </c>
      <c r="I300" s="14">
        <f>STDEV(H$4:H300)</f>
        <v>3.1566015547465666E-3</v>
      </c>
      <c r="J300" s="14">
        <f t="shared" si="37"/>
        <v>3.4971360660871476E-3</v>
      </c>
      <c r="K300" s="14">
        <f>STDEV($J$4:J300)*SQRT(252)</f>
        <v>0.12293302686416964</v>
      </c>
      <c r="L300" s="14">
        <f t="shared" si="41"/>
        <v>0.85848123089659389</v>
      </c>
      <c r="M300" s="14">
        <f>COUNTIF(J$3:J300,"&gt;0")/COUNT(J$3:J300)</f>
        <v>0.67340067340067344</v>
      </c>
      <c r="N300" s="15">
        <f t="shared" si="38"/>
        <v>27.846355253895339</v>
      </c>
      <c r="O300" s="15">
        <f t="shared" si="39"/>
        <v>271.96376102828049</v>
      </c>
      <c r="P300" s="15">
        <f t="shared" si="40"/>
        <v>6.9833246019813808</v>
      </c>
      <c r="S300" s="14"/>
    </row>
    <row r="301" spans="1:19" ht="14.45" customHeight="1">
      <c r="A301" s="23">
        <v>43349</v>
      </c>
      <c r="B301" s="44">
        <v>1.991503429</v>
      </c>
      <c r="C301" s="13">
        <f>MAX(B$3:B301)</f>
        <v>1.991503429</v>
      </c>
      <c r="D301" s="14">
        <f t="shared" si="35"/>
        <v>0</v>
      </c>
      <c r="E301" s="14">
        <f>ABS(MIN(D$3:D301))</f>
        <v>3.0829213484824147E-2</v>
      </c>
      <c r="F301" s="25">
        <f t="shared" si="36"/>
        <v>0</v>
      </c>
      <c r="G301" s="25">
        <f>MAX(F$4:F301)</f>
        <v>34</v>
      </c>
      <c r="H301" s="14" t="str">
        <f>IF(J301&lt;AVERAGE(J$3:J301),J301,"")</f>
        <v/>
      </c>
      <c r="I301" s="14">
        <f>STDEV(H$4:H301)</f>
        <v>3.1566015547465666E-3</v>
      </c>
      <c r="J301" s="14">
        <f t="shared" si="37"/>
        <v>2.9135800484842989E-3</v>
      </c>
      <c r="K301" s="14">
        <f>STDEV($J$4:J301)*SQRT(252)</f>
        <v>0.12272702108791254</v>
      </c>
      <c r="L301" s="14">
        <f t="shared" si="41"/>
        <v>0.86051129958826045</v>
      </c>
      <c r="M301" s="14">
        <f>COUNTIF(J$3:J301,"&gt;0")/COUNT(J$3:J301)</f>
        <v>0.67449664429530198</v>
      </c>
      <c r="N301" s="15">
        <f t="shared" si="38"/>
        <v>27.912204118079494</v>
      </c>
      <c r="O301" s="15">
        <f t="shared" si="39"/>
        <v>272.60687947590782</v>
      </c>
      <c r="P301" s="15">
        <f t="shared" si="40"/>
        <v>7.0115879287239764</v>
      </c>
      <c r="S301" s="14"/>
    </row>
    <row r="302" spans="1:19" ht="14.45" customHeight="1">
      <c r="A302" s="23">
        <v>43350</v>
      </c>
      <c r="B302" s="44">
        <v>1.992747976</v>
      </c>
      <c r="C302" s="13">
        <f>MAX(B$3:B302)</f>
        <v>1.992747976</v>
      </c>
      <c r="D302" s="14">
        <f t="shared" si="35"/>
        <v>0</v>
      </c>
      <c r="E302" s="14">
        <f>ABS(MIN(D$3:D302))</f>
        <v>3.0829213484824147E-2</v>
      </c>
      <c r="F302" s="25">
        <f t="shared" si="36"/>
        <v>0</v>
      </c>
      <c r="G302" s="25">
        <f>MAX(F$4:F302)</f>
        <v>34</v>
      </c>
      <c r="H302" s="14">
        <f>IF(J302&lt;AVERAGE(J$3:J302),J302,"")</f>
        <v>6.2492837415040192E-4</v>
      </c>
      <c r="I302" s="14">
        <f>STDEV(H$4:H302)</f>
        <v>3.1559672215257209E-3</v>
      </c>
      <c r="J302" s="14">
        <f t="shared" si="37"/>
        <v>6.2492837415040192E-4</v>
      </c>
      <c r="K302" s="14">
        <f>STDEV($J$4:J302)*SQRT(252)</f>
        <v>0.12253108978068596</v>
      </c>
      <c r="L302" s="14">
        <f t="shared" si="41"/>
        <v>0.85871203965483689</v>
      </c>
      <c r="M302" s="14">
        <f>COUNTIF(J$3:J302,"&gt;0")/COUNT(J$3:J302)</f>
        <v>0.67558528428093645</v>
      </c>
      <c r="N302" s="15">
        <f t="shared" si="38"/>
        <v>27.853841943698715</v>
      </c>
      <c r="O302" s="15">
        <f t="shared" si="39"/>
        <v>272.09155842870291</v>
      </c>
      <c r="P302" s="15">
        <f t="shared" si="40"/>
        <v>7.0081155826804045</v>
      </c>
      <c r="S302" s="14"/>
    </row>
    <row r="303" spans="1:19" ht="14.45" customHeight="1">
      <c r="A303" s="23">
        <v>43353</v>
      </c>
      <c r="B303" s="44">
        <v>1.999888377</v>
      </c>
      <c r="C303" s="13">
        <f>MAX(B$3:B303)</f>
        <v>1.999888377</v>
      </c>
      <c r="D303" s="14">
        <f t="shared" si="35"/>
        <v>0</v>
      </c>
      <c r="E303" s="14">
        <f>ABS(MIN(D$3:D303))</f>
        <v>3.0829213484824147E-2</v>
      </c>
      <c r="F303" s="25">
        <f t="shared" si="36"/>
        <v>0</v>
      </c>
      <c r="G303" s="25">
        <f>MAX(F$4:F303)</f>
        <v>34</v>
      </c>
      <c r="H303" s="14" t="str">
        <f>IF(J303&lt;AVERAGE(J$3:J303),J303,"")</f>
        <v/>
      </c>
      <c r="I303" s="14">
        <f>STDEV(H$4:H303)</f>
        <v>3.1559672215257209E-3</v>
      </c>
      <c r="J303" s="14">
        <f t="shared" si="37"/>
        <v>3.5831932015470969E-3</v>
      </c>
      <c r="K303" s="14">
        <f>STDEV($J$4:J303)*SQRT(252)</f>
        <v>0.12233134111613356</v>
      </c>
      <c r="L303" s="14">
        <f t="shared" si="41"/>
        <v>0.85619551509088043</v>
      </c>
      <c r="M303" s="14">
        <f>COUNTIF(J$3:J303,"&gt;0")/COUNT(J$3:J303)</f>
        <v>0.67666666666666664</v>
      </c>
      <c r="N303" s="15">
        <f t="shared" si="38"/>
        <v>27.772214023959691</v>
      </c>
      <c r="O303" s="15">
        <f t="shared" si="39"/>
        <v>271.29417227500898</v>
      </c>
      <c r="P303" s="15">
        <f t="shared" si="40"/>
        <v>6.9989873999506234</v>
      </c>
      <c r="S303" s="14"/>
    </row>
    <row r="304" spans="1:19" ht="14.45" customHeight="1">
      <c r="A304" s="23">
        <v>43354</v>
      </c>
      <c r="B304" s="44">
        <v>1.987505745</v>
      </c>
      <c r="C304" s="13">
        <f>MAX(B$3:B304)</f>
        <v>1.999888377</v>
      </c>
      <c r="D304" s="14">
        <f t="shared" si="35"/>
        <v>-6.1916615659194374E-3</v>
      </c>
      <c r="E304" s="14">
        <f>ABS(MIN(D$3:D304))</f>
        <v>3.0829213484824147E-2</v>
      </c>
      <c r="F304" s="25">
        <f t="shared" si="36"/>
        <v>1</v>
      </c>
      <c r="G304" s="25">
        <f>MAX(F$4:F304)</f>
        <v>34</v>
      </c>
      <c r="H304" s="14">
        <f>IF(J304&lt;AVERAGE(J$3:J304),J304,"")</f>
        <v>-6.1916615659194374E-3</v>
      </c>
      <c r="I304" s="14">
        <f>STDEV(H$4:H304)</f>
        <v>3.160553996691926E-3</v>
      </c>
      <c r="J304" s="14">
        <f t="shared" si="37"/>
        <v>-6.1916615659194374E-3</v>
      </c>
      <c r="K304" s="14">
        <f>STDEV($J$4:J304)*SQRT(252)</f>
        <v>0.12237664312503951</v>
      </c>
      <c r="L304" s="14">
        <f t="shared" si="41"/>
        <v>0.84317778591681058</v>
      </c>
      <c r="M304" s="14">
        <f>COUNTIF(J$3:J304,"&gt;0")/COUNT(J$3:J304)</f>
        <v>0.67441860465116277</v>
      </c>
      <c r="N304" s="15">
        <f t="shared" si="38"/>
        <v>27.349960982036389</v>
      </c>
      <c r="O304" s="15">
        <f t="shared" si="39"/>
        <v>266.78164233211771</v>
      </c>
      <c r="P304" s="15">
        <f t="shared" si="40"/>
        <v>6.8900221838515829</v>
      </c>
      <c r="Q304" s="14">
        <f>B304/B299-1</f>
        <v>4.4006462881798214E-3</v>
      </c>
      <c r="S304" s="14"/>
    </row>
    <row r="305" spans="1:19" ht="14.45" customHeight="1">
      <c r="A305" s="23">
        <v>43355</v>
      </c>
      <c r="B305" s="44">
        <v>1.9864789469999999</v>
      </c>
      <c r="C305" s="13">
        <f>MAX(B$3:B305)</f>
        <v>1.999888377</v>
      </c>
      <c r="D305" s="14">
        <f t="shared" si="35"/>
        <v>-6.705089221087035E-3</v>
      </c>
      <c r="E305" s="14">
        <f>ABS(MIN(D$3:D305))</f>
        <v>3.0829213484824147E-2</v>
      </c>
      <c r="F305" s="25">
        <f t="shared" si="36"/>
        <v>2</v>
      </c>
      <c r="G305" s="25">
        <f>MAX(F$4:F305)</f>
        <v>34</v>
      </c>
      <c r="H305" s="14">
        <f>IF(J305&lt;AVERAGE(J$3:J305),J305,"")</f>
        <v>-5.1662643118555174E-4</v>
      </c>
      <c r="I305" s="14">
        <f>STDEV(H$4:H305)</f>
        <v>3.153583635032087E-3</v>
      </c>
      <c r="J305" s="14">
        <f t="shared" si="37"/>
        <v>-5.1662643118555174E-4</v>
      </c>
      <c r="K305" s="14">
        <f>STDEV($J$4:J305)*SQRT(252)</f>
        <v>0.12220054373944449</v>
      </c>
      <c r="L305" s="14">
        <f t="shared" si="41"/>
        <v>0.83959309564317652</v>
      </c>
      <c r="M305" s="14">
        <f>COUNTIF(J$3:J305,"&gt;0")/COUNT(J$3:J305)</f>
        <v>0.67218543046357615</v>
      </c>
      <c r="N305" s="15">
        <f t="shared" si="38"/>
        <v>27.233685220561043</v>
      </c>
      <c r="O305" s="15">
        <f t="shared" si="39"/>
        <v>266.2346057090171</v>
      </c>
      <c r="P305" s="15">
        <f t="shared" si="40"/>
        <v>6.870616692453952</v>
      </c>
      <c r="S305" s="14"/>
    </row>
    <row r="306" spans="1:19" ht="14.45" customHeight="1">
      <c r="A306" s="23">
        <v>43356</v>
      </c>
      <c r="B306" s="44">
        <v>1.98545203</v>
      </c>
      <c r="C306" s="13">
        <f>MAX(B$3:B306)</f>
        <v>1.999888377</v>
      </c>
      <c r="D306" s="14">
        <f t="shared" si="35"/>
        <v>-7.2185763795755697E-3</v>
      </c>
      <c r="E306" s="14">
        <f>ABS(MIN(D$3:D306))</f>
        <v>3.0829213484824147E-2</v>
      </c>
      <c r="F306" s="25">
        <f t="shared" si="36"/>
        <v>3</v>
      </c>
      <c r="G306" s="25">
        <f>MAX(F$4:F306)</f>
        <v>34</v>
      </c>
      <c r="H306" s="14">
        <f>IF(J306&lt;AVERAGE(J$3:J306),J306,"")</f>
        <v>-5.1695337700441435E-4</v>
      </c>
      <c r="I306" s="14">
        <f>STDEV(H$4:H306)</f>
        <v>3.1466365422338194E-3</v>
      </c>
      <c r="J306" s="14">
        <f t="shared" si="37"/>
        <v>-5.1695337700441435E-4</v>
      </c>
      <c r="K306" s="14">
        <f>STDEV($J$4:J306)*SQRT(252)</f>
        <v>0.1220251850553197</v>
      </c>
      <c r="L306" s="14">
        <f t="shared" si="41"/>
        <v>0.83603219569643272</v>
      </c>
      <c r="M306" s="14">
        <f>COUNTIF(J$3:J306,"&gt;0")/COUNT(J$3:J306)</f>
        <v>0.66996699669966997</v>
      </c>
      <c r="N306" s="15">
        <f t="shared" si="38"/>
        <v>27.118181140364616</v>
      </c>
      <c r="O306" s="15">
        <f t="shared" si="39"/>
        <v>265.69074135995623</v>
      </c>
      <c r="P306" s="15">
        <f t="shared" si="40"/>
        <v>6.8513085664850282</v>
      </c>
      <c r="S306" s="14"/>
    </row>
    <row r="307" spans="1:19" ht="14.45" customHeight="1">
      <c r="A307" s="23">
        <v>43357</v>
      </c>
      <c r="B307" s="44">
        <v>1.968523193</v>
      </c>
      <c r="C307" s="13">
        <f>MAX(B$3:B307)</f>
        <v>1.999888377</v>
      </c>
      <c r="D307" s="14">
        <f t="shared" si="35"/>
        <v>-1.5683467317836208E-2</v>
      </c>
      <c r="E307" s="14">
        <f>ABS(MIN(D$3:D307))</f>
        <v>3.0829213484824147E-2</v>
      </c>
      <c r="F307" s="25">
        <f t="shared" si="36"/>
        <v>4</v>
      </c>
      <c r="G307" s="25">
        <f>MAX(F$4:F307)</f>
        <v>34</v>
      </c>
      <c r="H307" s="14">
        <f>IF(J307&lt;AVERAGE(J$3:J307),J307,"")</f>
        <v>-8.5264396944407794E-3</v>
      </c>
      <c r="I307" s="14">
        <f>STDEV(H$4:H307)</f>
        <v>3.1762972213133832E-3</v>
      </c>
      <c r="J307" s="14">
        <f t="shared" si="37"/>
        <v>-8.5264396944407794E-3</v>
      </c>
      <c r="K307" s="14">
        <f>STDEV($J$4:J307)*SQRT(252)</f>
        <v>0.12222142261406224</v>
      </c>
      <c r="L307" s="14">
        <f t="shared" si="41"/>
        <v>0.81951110677289751</v>
      </c>
      <c r="M307" s="14">
        <f>COUNTIF(J$3:J307,"&gt;0")/COUNT(J$3:J307)</f>
        <v>0.66776315789473684</v>
      </c>
      <c r="N307" s="15">
        <f t="shared" si="38"/>
        <v>26.582290436189897</v>
      </c>
      <c r="O307" s="15">
        <f t="shared" si="39"/>
        <v>258.00831901809039</v>
      </c>
      <c r="P307" s="15">
        <f t="shared" si="40"/>
        <v>6.7051347402546781</v>
      </c>
      <c r="S307" s="14"/>
    </row>
    <row r="308" spans="1:19" ht="14.45" customHeight="1">
      <c r="A308" s="23">
        <v>43360</v>
      </c>
      <c r="B308" s="44">
        <v>1.974753395</v>
      </c>
      <c r="C308" s="13">
        <f>MAX(B$3:B308)</f>
        <v>1.999888377</v>
      </c>
      <c r="D308" s="14">
        <f t="shared" si="35"/>
        <v>-1.2568192449672888E-2</v>
      </c>
      <c r="E308" s="14">
        <f>ABS(MIN(D$3:D308))</f>
        <v>3.0829213484824147E-2</v>
      </c>
      <c r="F308" s="25">
        <f t="shared" si="36"/>
        <v>5</v>
      </c>
      <c r="G308" s="25">
        <f>MAX(F$4:F308)</f>
        <v>34</v>
      </c>
      <c r="H308" s="14" t="str">
        <f>IF(J308&lt;AVERAGE(J$3:J308),J308,"")</f>
        <v/>
      </c>
      <c r="I308" s="14">
        <f>STDEV(H$4:H308)</f>
        <v>3.1762972213133832E-3</v>
      </c>
      <c r="J308" s="14">
        <f t="shared" si="37"/>
        <v>3.1649116566949687E-3</v>
      </c>
      <c r="K308" s="14">
        <f>STDEV($J$4:J308)*SQRT(252)</f>
        <v>0.12202301092445166</v>
      </c>
      <c r="L308" s="14">
        <f t="shared" si="41"/>
        <v>0.81670381407664805</v>
      </c>
      <c r="M308" s="14">
        <f>COUNTIF(J$3:J308,"&gt;0")/COUNT(J$3:J308)</f>
        <v>0.66885245901639345</v>
      </c>
      <c r="N308" s="15">
        <f t="shared" si="38"/>
        <v>26.491230938430366</v>
      </c>
      <c r="O308" s="15">
        <f t="shared" si="39"/>
        <v>257.12449344993763</v>
      </c>
      <c r="P308" s="15">
        <f t="shared" si="40"/>
        <v>6.6930311577239765</v>
      </c>
      <c r="S308" s="14"/>
    </row>
    <row r="309" spans="1:19" ht="14.45" customHeight="1">
      <c r="A309" s="23">
        <v>43361</v>
      </c>
      <c r="B309" s="44">
        <v>1.97941962</v>
      </c>
      <c r="C309" s="13">
        <f>MAX(B$3:B309)</f>
        <v>1.999888377</v>
      </c>
      <c r="D309" s="14">
        <f t="shared" si="35"/>
        <v>-1.0234949727896736E-2</v>
      </c>
      <c r="E309" s="14">
        <f>ABS(MIN(D$3:D309))</f>
        <v>3.0829213484824147E-2</v>
      </c>
      <c r="F309" s="25">
        <f t="shared" si="36"/>
        <v>6</v>
      </c>
      <c r="G309" s="25">
        <f>MAX(F$4:F309)</f>
        <v>34</v>
      </c>
      <c r="H309" s="14" t="str">
        <f>IF(J309&lt;AVERAGE(J$3:J309),J309,"")</f>
        <v/>
      </c>
      <c r="I309" s="14">
        <f>STDEV(H$4:H309)</f>
        <v>3.1762972213133832E-3</v>
      </c>
      <c r="J309" s="14">
        <f t="shared" si="37"/>
        <v>2.3629406141620901E-3</v>
      </c>
      <c r="K309" s="14">
        <f>STDEV($J$4:J309)*SQRT(252)</f>
        <v>0.12182284315011861</v>
      </c>
      <c r="L309" s="14">
        <f t="shared" si="41"/>
        <v>0.81785620564506512</v>
      </c>
      <c r="M309" s="14">
        <f>COUNTIF(J$3:J309,"&gt;0")/COUNT(J$3:J309)</f>
        <v>0.66993464052287577</v>
      </c>
      <c r="N309" s="15">
        <f t="shared" si="38"/>
        <v>26.528610794682109</v>
      </c>
      <c r="O309" s="15">
        <f t="shared" si="39"/>
        <v>257.48730318974543</v>
      </c>
      <c r="P309" s="15">
        <f t="shared" si="40"/>
        <v>6.7134880823397429</v>
      </c>
      <c r="Q309" s="14">
        <f>B309/B304-1</f>
        <v>-4.068478805831055E-3</v>
      </c>
      <c r="S309" s="14"/>
    </row>
    <row r="310" spans="1:19" ht="14.45" customHeight="1">
      <c r="A310" s="23">
        <v>43362</v>
      </c>
      <c r="B310" s="44">
        <v>1.977248941</v>
      </c>
      <c r="C310" s="13">
        <f>MAX(B$3:B310)</f>
        <v>1.999888377</v>
      </c>
      <c r="D310" s="14">
        <f t="shared" si="35"/>
        <v>-1.1320349805703178E-2</v>
      </c>
      <c r="E310" s="14">
        <f>ABS(MIN(D$3:D310))</f>
        <v>3.0829213484824147E-2</v>
      </c>
      <c r="F310" s="25">
        <f t="shared" si="36"/>
        <v>7</v>
      </c>
      <c r="G310" s="25">
        <f>MAX(F$4:F310)</f>
        <v>34</v>
      </c>
      <c r="H310" s="14">
        <f>IF(J310&lt;AVERAGE(J$3:J310),J310,"")</f>
        <v>-1.096623968999566E-3</v>
      </c>
      <c r="I310" s="14">
        <f>STDEV(H$4:H310)</f>
        <v>3.1673723209266007E-3</v>
      </c>
      <c r="J310" s="14">
        <f t="shared" si="37"/>
        <v>-1.096623968999566E-3</v>
      </c>
      <c r="K310" s="14">
        <f>STDEV($J$4:J310)*SQRT(252)</f>
        <v>0.12166169931048185</v>
      </c>
      <c r="L310" s="14">
        <f t="shared" si="41"/>
        <v>0.81352051210003973</v>
      </c>
      <c r="M310" s="14">
        <f>COUNTIF(J$3:J310,"&gt;0")/COUNT(J$3:J310)</f>
        <v>0.66775244299674263</v>
      </c>
      <c r="N310" s="15">
        <f t="shared" si="38"/>
        <v>26.387974915432071</v>
      </c>
      <c r="O310" s="15">
        <f t="shared" si="39"/>
        <v>256.84397970051339</v>
      </c>
      <c r="P310" s="15">
        <f t="shared" si="40"/>
        <v>6.6867429660334388</v>
      </c>
      <c r="S310" s="14"/>
    </row>
    <row r="311" spans="1:19" ht="14.45" customHeight="1">
      <c r="A311" s="23">
        <v>43363</v>
      </c>
      <c r="B311" s="44">
        <v>1.9830554389999999</v>
      </c>
      <c r="C311" s="13">
        <f>MAX(B$3:B311)</f>
        <v>1.999888377</v>
      </c>
      <c r="D311" s="14">
        <f t="shared" si="35"/>
        <v>-8.4169387619777991E-3</v>
      </c>
      <c r="E311" s="14">
        <f>ABS(MIN(D$3:D311))</f>
        <v>3.0829213484824147E-2</v>
      </c>
      <c r="F311" s="25">
        <f t="shared" si="36"/>
        <v>8</v>
      </c>
      <c r="G311" s="25">
        <f>MAX(F$4:F311)</f>
        <v>34</v>
      </c>
      <c r="H311" s="14" t="str">
        <f>IF(J311&lt;AVERAGE(J$3:J311),J311,"")</f>
        <v/>
      </c>
      <c r="I311" s="14">
        <f>STDEV(H$4:H311)</f>
        <v>3.1673723209266007E-3</v>
      </c>
      <c r="J311" s="14">
        <f t="shared" si="37"/>
        <v>2.9366550056479923E-3</v>
      </c>
      <c r="K311" s="14">
        <f>STDEV($J$4:J311)*SQRT(252)</f>
        <v>0.12146497145469078</v>
      </c>
      <c r="L311" s="14">
        <f t="shared" si="41"/>
        <v>0.81557774414175732</v>
      </c>
      <c r="M311" s="14">
        <f>COUNTIF(J$3:J311,"&gt;0")/COUNT(J$3:J311)</f>
        <v>0.66883116883116878</v>
      </c>
      <c r="N311" s="15">
        <f t="shared" si="38"/>
        <v>26.454704870859906</v>
      </c>
      <c r="O311" s="15">
        <f t="shared" si="39"/>
        <v>257.49348718914223</v>
      </c>
      <c r="P311" s="15">
        <f t="shared" si="40"/>
        <v>6.7145098243075498</v>
      </c>
      <c r="S311" s="14"/>
    </row>
    <row r="312" spans="1:19" ht="14.45" customHeight="1">
      <c r="A312" s="23">
        <v>43364</v>
      </c>
      <c r="B312" s="44">
        <v>1.986583185</v>
      </c>
      <c r="C312" s="13">
        <f>MAX(B$3:B312)</f>
        <v>1.999888377</v>
      </c>
      <c r="D312" s="14">
        <f t="shared" ref="D312:D338" si="42">B312/C312-1</f>
        <v>-6.6529673120852006E-3</v>
      </c>
      <c r="E312" s="14">
        <f>ABS(MIN(D$3:D312))</f>
        <v>3.0829213484824147E-2</v>
      </c>
      <c r="F312" s="25">
        <f t="shared" si="36"/>
        <v>9</v>
      </c>
      <c r="G312" s="25">
        <f>MAX(F$4:F312)</f>
        <v>34</v>
      </c>
      <c r="H312" s="14">
        <f>IF(J312&lt;AVERAGE(J$3:J312),J312,"")</f>
        <v>1.778944718650477E-3</v>
      </c>
      <c r="I312" s="14">
        <f>STDEV(H$4:H312)</f>
        <v>3.1758359077288891E-3</v>
      </c>
      <c r="J312" s="14">
        <f t="shared" si="37"/>
        <v>1.778944718650477E-3</v>
      </c>
      <c r="K312" s="14">
        <f>STDEV($J$4:J312)*SQRT(252)</f>
        <v>0.12126838654875775</v>
      </c>
      <c r="L312" s="14">
        <f t="shared" si="41"/>
        <v>0.81580398884383132</v>
      </c>
      <c r="M312" s="14">
        <f>COUNTIF(J$3:J312,"&gt;0")/COUNT(J$3:J312)</f>
        <v>0.66990291262135926</v>
      </c>
      <c r="N312" s="15">
        <f t="shared" si="38"/>
        <v>26.462043517438918</v>
      </c>
      <c r="O312" s="15">
        <f t="shared" si="39"/>
        <v>256.87850775238286</v>
      </c>
      <c r="P312" s="15">
        <f t="shared" si="40"/>
        <v>6.7272601875990592</v>
      </c>
      <c r="S312" s="14"/>
    </row>
    <row r="313" spans="1:19" ht="14.45" customHeight="1">
      <c r="A313" s="23">
        <v>43368</v>
      </c>
      <c r="B313" s="44">
        <v>1.9927172980000001</v>
      </c>
      <c r="C313" s="13">
        <f>MAX(B$3:B313)</f>
        <v>1.999888377</v>
      </c>
      <c r="D313" s="14">
        <f t="shared" si="42"/>
        <v>-3.5857396255070118E-3</v>
      </c>
      <c r="E313" s="14">
        <f>ABS(MIN(D$3:D313))</f>
        <v>3.0829213484824147E-2</v>
      </c>
      <c r="F313" s="25">
        <f t="shared" si="36"/>
        <v>10</v>
      </c>
      <c r="G313" s="25">
        <f>MAX(F$4:F313)</f>
        <v>34</v>
      </c>
      <c r="H313" s="14" t="str">
        <f>IF(J313&lt;AVERAGE(J$3:J313),J313,"")</f>
        <v/>
      </c>
      <c r="I313" s="14">
        <f>STDEV(H$4:H313)</f>
        <v>3.1758359077288891E-3</v>
      </c>
      <c r="J313" s="14">
        <f t="shared" si="37"/>
        <v>3.0877705229344077E-3</v>
      </c>
      <c r="K313" s="14">
        <f>STDEV($J$4:J313)*SQRT(252)</f>
        <v>0.12107434281146033</v>
      </c>
      <c r="L313" s="14">
        <f t="shared" si="41"/>
        <v>0.81041250353964034</v>
      </c>
      <c r="M313" s="14">
        <f>COUNTIF(J$3:J313,"&gt;0")/COUNT(J$3:J313)</f>
        <v>0.67096774193548392</v>
      </c>
      <c r="N313" s="15">
        <f t="shared" si="38"/>
        <v>26.28716116739632</v>
      </c>
      <c r="O313" s="15">
        <f t="shared" si="39"/>
        <v>255.18084910098025</v>
      </c>
      <c r="P313" s="15">
        <f t="shared" si="40"/>
        <v>6.6935114799807982</v>
      </c>
      <c r="S313" s="14"/>
    </row>
    <row r="314" spans="1:19" ht="14.45" customHeight="1">
      <c r="A314" s="23">
        <v>43369</v>
      </c>
      <c r="B314" s="44">
        <v>1.9951064970000001</v>
      </c>
      <c r="C314" s="13">
        <f>MAX(B$3:B314)</f>
        <v>1.999888377</v>
      </c>
      <c r="D314" s="14">
        <f t="shared" si="42"/>
        <v>-2.3910734493958197E-3</v>
      </c>
      <c r="E314" s="14">
        <f>ABS(MIN(D$3:D314))</f>
        <v>3.0829213484824147E-2</v>
      </c>
      <c r="F314" s="25">
        <f t="shared" si="36"/>
        <v>11</v>
      </c>
      <c r="G314" s="25">
        <f>MAX(F$4:F314)</f>
        <v>34</v>
      </c>
      <c r="H314" s="14">
        <f>IF(J314&lt;AVERAGE(J$3:J314),J314,"")</f>
        <v>1.1989653536896849E-3</v>
      </c>
      <c r="I314" s="14">
        <f>STDEV(H$4:H314)</f>
        <v>3.1790722554948187E-3</v>
      </c>
      <c r="J314" s="14">
        <f t="shared" si="37"/>
        <v>1.1989653536896849E-3</v>
      </c>
      <c r="K314" s="14">
        <f>STDEV($J$4:J314)*SQRT(252)</f>
        <v>0.1208826426272822</v>
      </c>
      <c r="L314" s="14">
        <f t="shared" si="41"/>
        <v>0.80974726935348129</v>
      </c>
      <c r="M314" s="14">
        <f>COUNTIF(J$3:J314,"&gt;0")/COUNT(J$3:J314)</f>
        <v>0.67202572347266876</v>
      </c>
      <c r="N314" s="15">
        <f t="shared" si="38"/>
        <v>26.265583121414497</v>
      </c>
      <c r="O314" s="15">
        <f t="shared" si="39"/>
        <v>254.71181661690326</v>
      </c>
      <c r="P314" s="15">
        <f t="shared" si="40"/>
        <v>6.6986231584147067</v>
      </c>
      <c r="Q314" s="14">
        <f>B314/B309-1</f>
        <v>7.9249881336429517E-3</v>
      </c>
      <c r="S314" s="14"/>
    </row>
    <row r="315" spans="1:19" ht="14.45" customHeight="1">
      <c r="A315" s="23">
        <v>43370</v>
      </c>
      <c r="B315" s="44">
        <v>1.9952158250000001</v>
      </c>
      <c r="C315" s="13">
        <f>MAX(B$3:B315)</f>
        <v>1.999888377</v>
      </c>
      <c r="D315" s="14">
        <f t="shared" si="42"/>
        <v>-2.3364063983456473E-3</v>
      </c>
      <c r="E315" s="14">
        <f>ABS(MIN(D$3:D315))</f>
        <v>3.0829213484824147E-2</v>
      </c>
      <c r="F315" s="25">
        <f t="shared" si="36"/>
        <v>12</v>
      </c>
      <c r="G315" s="25">
        <f>MAX(F$4:F315)</f>
        <v>34</v>
      </c>
      <c r="H315" s="14">
        <f>IF(J315&lt;AVERAGE(J$3:J315),J315,"")</f>
        <v>5.4798077277817825E-5</v>
      </c>
      <c r="I315" s="14">
        <f>STDEV(H$4:H315)</f>
        <v>3.174739107433714E-3</v>
      </c>
      <c r="J315" s="14">
        <f t="shared" si="37"/>
        <v>5.4798077277817825E-5</v>
      </c>
      <c r="K315" s="14">
        <f>STDEV($J$4:J315)*SQRT(252)</f>
        <v>0.12070429067949694</v>
      </c>
      <c r="L315" s="14">
        <f t="shared" si="41"/>
        <v>0.80731387716596004</v>
      </c>
      <c r="M315" s="14">
        <f>COUNTIF(J$3:J315,"&gt;0")/COUNT(J$3:J315)</f>
        <v>0.67307692307692313</v>
      </c>
      <c r="N315" s="15">
        <f t="shared" si="38"/>
        <v>26.186651747160685</v>
      </c>
      <c r="O315" s="15">
        <f t="shared" si="39"/>
        <v>254.29298277632284</v>
      </c>
      <c r="P315" s="15">
        <f t="shared" si="40"/>
        <v>6.6883610567713809</v>
      </c>
      <c r="S315" s="14"/>
    </row>
    <row r="316" spans="1:19" ht="14.45" customHeight="1">
      <c r="A316" s="23">
        <v>43371</v>
      </c>
      <c r="B316" s="44">
        <v>1.9919047969999999</v>
      </c>
      <c r="C316" s="13">
        <f>MAX(B$3:B316)</f>
        <v>1.999888377</v>
      </c>
      <c r="D316" s="14">
        <f t="shared" si="42"/>
        <v>-3.9920128002224331E-3</v>
      </c>
      <c r="E316" s="14">
        <f>ABS(MIN(D$3:D316))</f>
        <v>3.0829213484824147E-2</v>
      </c>
      <c r="F316" s="25">
        <f t="shared" si="36"/>
        <v>13</v>
      </c>
      <c r="G316" s="25">
        <f>MAX(F$4:F316)</f>
        <v>34</v>
      </c>
      <c r="H316" s="14">
        <f>IF(J316&lt;AVERAGE(J$3:J316),J316,"")</f>
        <v>-1.6594836300479754E-3</v>
      </c>
      <c r="I316" s="14">
        <f>STDEV(H$4:H316)</f>
        <v>3.1646343274138677E-3</v>
      </c>
      <c r="J316" s="14">
        <f t="shared" si="37"/>
        <v>-1.6594836300479754E-3</v>
      </c>
      <c r="K316" s="14">
        <f>STDEV($J$4:J316)*SQRT(252)</f>
        <v>0.12056160525467349</v>
      </c>
      <c r="L316" s="14">
        <f t="shared" si="41"/>
        <v>0.80225010870657898</v>
      </c>
      <c r="M316" s="14">
        <f>COUNTIF(J$3:J316,"&gt;0")/COUNT(J$3:J316)</f>
        <v>0.67092651757188504</v>
      </c>
      <c r="N316" s="15">
        <f t="shared" si="38"/>
        <v>26.022399471899959</v>
      </c>
      <c r="O316" s="15">
        <f t="shared" si="39"/>
        <v>253.50483680121616</v>
      </c>
      <c r="P316" s="15">
        <f t="shared" si="40"/>
        <v>6.6542752728939822</v>
      </c>
      <c r="S316" s="14"/>
    </row>
    <row r="317" spans="1:19" ht="14.45" customHeight="1">
      <c r="A317" s="23">
        <v>43373</v>
      </c>
      <c r="B317" s="44">
        <v>1.9921230649999999</v>
      </c>
      <c r="C317" s="13">
        <f>MAX(B$3:B317)</f>
        <v>1.999888377</v>
      </c>
      <c r="D317" s="14">
        <f t="shared" si="42"/>
        <v>-3.882872708950269E-3</v>
      </c>
      <c r="E317" s="14">
        <f>ABS(MIN(D$3:D317))</f>
        <v>3.0829213484824147E-2</v>
      </c>
      <c r="F317" s="25">
        <f t="shared" ref="F317:F339" si="43">IF(B317&lt;C317,F316+1,0)</f>
        <v>14</v>
      </c>
      <c r="G317" s="25">
        <f>MAX(F$4:F317)</f>
        <v>34</v>
      </c>
      <c r="H317" s="14">
        <f>IF(J317&lt;AVERAGE(J$3:J317),J317,"")</f>
        <v>1.0957752615925465E-4</v>
      </c>
      <c r="I317" s="14">
        <f>STDEV(H$4:H317)</f>
        <v>3.1606100100300058E-3</v>
      </c>
      <c r="J317" s="14">
        <f t="shared" ref="J317:J339" si="44">B317/B316-1</f>
        <v>1.0957752615925465E-4</v>
      </c>
      <c r="K317" s="14">
        <f>STDEV($J$4:J317)*SQRT(252)</f>
        <v>0.12038388035353365</v>
      </c>
      <c r="L317" s="14">
        <f t="shared" si="41"/>
        <v>0.7974753220677131</v>
      </c>
      <c r="M317" s="14">
        <f>COUNTIF(J$3:J317,"&gt;0")/COUNT(J$3:J317)</f>
        <v>0.67197452229299359</v>
      </c>
      <c r="N317" s="15">
        <f t="shared" si="38"/>
        <v>25.867520832481659</v>
      </c>
      <c r="O317" s="15">
        <f t="shared" si="39"/>
        <v>252.31690070491871</v>
      </c>
      <c r="P317" s="15">
        <f t="shared" si="40"/>
        <v>6.6244360933187405</v>
      </c>
      <c r="R317" s="14">
        <f>B317/B297-1</f>
        <v>1.5693957175287876E-2</v>
      </c>
      <c r="S317" s="14"/>
    </row>
    <row r="318" spans="1:19" ht="14.45" customHeight="1">
      <c r="A318" s="23">
        <v>43381</v>
      </c>
      <c r="B318" s="44">
        <v>1.989575036</v>
      </c>
      <c r="C318" s="13">
        <f>MAX(B$3:B318)</f>
        <v>1.999888377</v>
      </c>
      <c r="D318" s="14">
        <f t="shared" si="42"/>
        <v>-5.1569583175791189E-3</v>
      </c>
      <c r="E318" s="14">
        <f>ABS(MIN(D$3:D318))</f>
        <v>3.0829213484824147E-2</v>
      </c>
      <c r="F318" s="25">
        <f t="shared" si="43"/>
        <v>15</v>
      </c>
      <c r="G318" s="25">
        <f>MAX(F$4:F318)</f>
        <v>34</v>
      </c>
      <c r="H318" s="14">
        <f>IF(J318&lt;AVERAGE(J$3:J318),J318,"")</f>
        <v>-1.2790520047515352E-3</v>
      </c>
      <c r="I318" s="14">
        <f>STDEV(H$4:H318)</f>
        <v>3.1513729755629021E-3</v>
      </c>
      <c r="J318" s="14">
        <f t="shared" si="44"/>
        <v>-1.2790520047515352E-3</v>
      </c>
      <c r="K318" s="14">
        <f>STDEV($J$4:J318)*SQRT(252)</f>
        <v>0.12023290001206141</v>
      </c>
      <c r="L318" s="14">
        <f t="shared" ref="L318:L339" si="45">POWER(B318,365/(A318-A$28))-1</f>
        <v>0.77638318784875437</v>
      </c>
      <c r="M318" s="14">
        <f>COUNTIF(J$3:J318,"&gt;0")/COUNT(J$3:J318)</f>
        <v>0.66984126984126979</v>
      </c>
      <c r="N318" s="15">
        <f t="shared" si="38"/>
        <v>25.183360199277654</v>
      </c>
      <c r="O318" s="15">
        <f t="shared" si="39"/>
        <v>246.36347200701493</v>
      </c>
      <c r="P318" s="15">
        <f t="shared" si="40"/>
        <v>6.4573273020185811</v>
      </c>
      <c r="S318" s="14"/>
    </row>
    <row r="319" spans="1:19" ht="14.45" customHeight="1">
      <c r="A319" s="23">
        <v>43382</v>
      </c>
      <c r="B319" s="44">
        <v>2.0056554200000001</v>
      </c>
      <c r="C319" s="13">
        <f>MAX(B$3:B319)</f>
        <v>2.0056554200000001</v>
      </c>
      <c r="D319" s="14">
        <f t="shared" si="42"/>
        <v>0</v>
      </c>
      <c r="E319" s="14">
        <f>ABS(MIN(D$3:D319))</f>
        <v>3.0829213484824147E-2</v>
      </c>
      <c r="F319" s="25">
        <f t="shared" si="43"/>
        <v>0</v>
      </c>
      <c r="G319" s="25">
        <f>MAX(F$4:F319)</f>
        <v>34</v>
      </c>
      <c r="H319" s="14" t="str">
        <f>IF(J319&lt;AVERAGE(J$3:J319),J319,"")</f>
        <v/>
      </c>
      <c r="I319" s="14">
        <f>STDEV(H$4:H319)</f>
        <v>3.1513729755629021E-3</v>
      </c>
      <c r="J319" s="14">
        <f t="shared" si="44"/>
        <v>8.0823209524831796E-3</v>
      </c>
      <c r="K319" s="14">
        <f>STDEV($J$4:J319)*SQRT(252)</f>
        <v>0.12015622192682827</v>
      </c>
      <c r="L319" s="14">
        <f t="shared" si="45"/>
        <v>0.78599512000522331</v>
      </c>
      <c r="M319" s="14">
        <f>COUNTIF(J$3:J319,"&gt;0")/COUNT(J$3:J319)</f>
        <v>0.67088607594936711</v>
      </c>
      <c r="N319" s="15">
        <f t="shared" si="38"/>
        <v>25.4951401985047</v>
      </c>
      <c r="O319" s="15">
        <f t="shared" si="39"/>
        <v>249.4135496179496</v>
      </c>
      <c r="P319" s="15">
        <f t="shared" si="40"/>
        <v>6.5414433593282588</v>
      </c>
      <c r="Q319" s="14">
        <f>B319/B314-1</f>
        <v>5.2873984500887428E-3</v>
      </c>
      <c r="S319" s="14"/>
    </row>
    <row r="320" spans="1:19" ht="14.45" customHeight="1">
      <c r="A320" s="23">
        <v>43383</v>
      </c>
      <c r="B320" s="44">
        <v>2.008047065</v>
      </c>
      <c r="C320" s="13">
        <f>MAX(B$3:B320)</f>
        <v>2.008047065</v>
      </c>
      <c r="D320" s="14">
        <f t="shared" si="42"/>
        <v>0</v>
      </c>
      <c r="E320" s="14">
        <f>ABS(MIN(D$3:D320))</f>
        <v>3.0829213484824147E-2</v>
      </c>
      <c r="F320" s="25">
        <f t="shared" si="43"/>
        <v>0</v>
      </c>
      <c r="G320" s="25">
        <f>MAX(F$4:F320)</f>
        <v>34</v>
      </c>
      <c r="H320" s="14">
        <f>IF(J320&lt;AVERAGE(J$3:J320),J320,"")</f>
        <v>1.1924505955265285E-3</v>
      </c>
      <c r="I320" s="14">
        <f>STDEV(H$4:H320)</f>
        <v>3.154123918583376E-3</v>
      </c>
      <c r="J320" s="14">
        <f t="shared" si="44"/>
        <v>1.1924505955265285E-3</v>
      </c>
      <c r="K320" s="14">
        <f>STDEV($J$4:J320)*SQRT(252)</f>
        <v>0.11996953742968554</v>
      </c>
      <c r="L320" s="14">
        <f t="shared" si="45"/>
        <v>0.78540534845401644</v>
      </c>
      <c r="M320" s="14">
        <f>COUNTIF(J$3:J320,"&gt;0")/COUNT(J$3:J320)</f>
        <v>0.67192429022082023</v>
      </c>
      <c r="N320" s="15">
        <f t="shared" si="38"/>
        <v>25.476009916394286</v>
      </c>
      <c r="O320" s="15">
        <f t="shared" si="39"/>
        <v>249.00903348362058</v>
      </c>
      <c r="P320" s="15">
        <f t="shared" si="40"/>
        <v>6.5467064830048596</v>
      </c>
      <c r="S320" s="14"/>
    </row>
    <row r="321" spans="1:19" ht="14.45" customHeight="1">
      <c r="A321" s="23">
        <v>43384</v>
      </c>
      <c r="B321" s="44">
        <v>2.0035933720000001</v>
      </c>
      <c r="C321" s="13">
        <f>MAX(B$3:B321)</f>
        <v>2.008047065</v>
      </c>
      <c r="D321" s="14">
        <f t="shared" si="42"/>
        <v>-2.217922616270851E-3</v>
      </c>
      <c r="E321" s="14">
        <f>ABS(MIN(D$3:D321))</f>
        <v>3.0829213484824147E-2</v>
      </c>
      <c r="F321" s="25">
        <f t="shared" si="43"/>
        <v>1</v>
      </c>
      <c r="G321" s="25">
        <f>MAX(F$4:F321)</f>
        <v>34</v>
      </c>
      <c r="H321" s="14">
        <f>IF(J321&lt;AVERAGE(J$3:J321),J321,"")</f>
        <v>-2.217922616270851E-3</v>
      </c>
      <c r="I321" s="14">
        <f>STDEV(H$4:H321)</f>
        <v>3.1438150825679793E-3</v>
      </c>
      <c r="J321" s="14">
        <f t="shared" si="44"/>
        <v>-2.217922616270851E-3</v>
      </c>
      <c r="K321" s="14">
        <f>STDEV($J$4:J321)*SQRT(252)</f>
        <v>0.11984557739361526</v>
      </c>
      <c r="L321" s="14">
        <f t="shared" si="45"/>
        <v>0.77977364119740056</v>
      </c>
      <c r="M321" s="14">
        <f>COUNTIF(J$3:J321,"&gt;0")/COUNT(J$3:J321)</f>
        <v>0.66981132075471694</v>
      </c>
      <c r="N321" s="15">
        <f t="shared" si="38"/>
        <v>25.293335542966364</v>
      </c>
      <c r="O321" s="15">
        <f t="shared" si="39"/>
        <v>248.03419435231345</v>
      </c>
      <c r="P321" s="15">
        <f t="shared" si="40"/>
        <v>6.5064865817813882</v>
      </c>
      <c r="S321" s="14"/>
    </row>
    <row r="322" spans="1:19" ht="14.45" customHeight="1">
      <c r="A322" s="23">
        <v>43385</v>
      </c>
      <c r="B322" s="44">
        <v>2.0014211529999999</v>
      </c>
      <c r="C322" s="13">
        <f>MAX(B$3:B322)</f>
        <v>2.008047065</v>
      </c>
      <c r="D322" s="14">
        <f t="shared" si="42"/>
        <v>-3.2996796317620314E-3</v>
      </c>
      <c r="E322" s="14">
        <f>ABS(MIN(D$3:D322))</f>
        <v>3.0829213484824147E-2</v>
      </c>
      <c r="F322" s="25">
        <f t="shared" si="43"/>
        <v>2</v>
      </c>
      <c r="G322" s="25">
        <f>MAX(F$4:F322)</f>
        <v>34</v>
      </c>
      <c r="H322" s="14">
        <f>IF(J322&lt;AVERAGE(J$3:J322),J322,"")</f>
        <v>-1.0841616020279554E-3</v>
      </c>
      <c r="I322" s="14">
        <f>STDEV(H$4:H322)</f>
        <v>3.1352150297557415E-3</v>
      </c>
      <c r="J322" s="14">
        <f t="shared" si="44"/>
        <v>-1.0841616020279554E-3</v>
      </c>
      <c r="K322" s="14">
        <f>STDEV($J$4:J322)*SQRT(252)</f>
        <v>0.11969293060395303</v>
      </c>
      <c r="L322" s="14">
        <f t="shared" si="45"/>
        <v>0.77585350403361319</v>
      </c>
      <c r="M322" s="14">
        <f>COUNTIF(J$3:J322,"&gt;0")/COUNT(J$3:J322)</f>
        <v>0.66771159874608155</v>
      </c>
      <c r="N322" s="15">
        <f t="shared" si="38"/>
        <v>25.166178969033101</v>
      </c>
      <c r="O322" s="15">
        <f t="shared" si="39"/>
        <v>247.46420793155562</v>
      </c>
      <c r="P322" s="15">
        <f t="shared" si="40"/>
        <v>6.4820328161301575</v>
      </c>
      <c r="S322" s="14"/>
    </row>
    <row r="323" spans="1:19" ht="14.45" customHeight="1">
      <c r="A323" s="16">
        <v>43388</v>
      </c>
      <c r="B323" s="44">
        <v>1.996272982</v>
      </c>
      <c r="C323" s="13">
        <f>MAX(B$3:B323)</f>
        <v>2.008047065</v>
      </c>
      <c r="D323" s="14">
        <f t="shared" si="42"/>
        <v>-5.863449719491487E-3</v>
      </c>
      <c r="E323" s="14">
        <f>ABS(MIN(D$3:D323))</f>
        <v>3.0829213484824147E-2</v>
      </c>
      <c r="F323" s="25">
        <f t="shared" si="43"/>
        <v>3</v>
      </c>
      <c r="G323" s="25">
        <f>MAX(F$4:F323)</f>
        <v>34</v>
      </c>
      <c r="H323" s="14">
        <f>IF(J323&lt;AVERAGE(J$3:J323),J323,"")</f>
        <v>-2.5722577141162883E-3</v>
      </c>
      <c r="I323" s="14">
        <f>STDEV(H$4:H323)</f>
        <v>3.1251441982974894E-3</v>
      </c>
      <c r="J323" s="14">
        <f t="shared" si="44"/>
        <v>-2.5722577141162883E-3</v>
      </c>
      <c r="K323" s="14">
        <f>STDEV($J$4:J323)*SQRT(252)</f>
        <v>0.1195803581613579</v>
      </c>
      <c r="L323" s="14">
        <f t="shared" si="45"/>
        <v>0.76523455004883045</v>
      </c>
      <c r="M323" s="14">
        <f>COUNTIF(J$3:J323,"&gt;0")/COUNT(J$3:J323)</f>
        <v>0.66562500000000002</v>
      </c>
      <c r="N323" s="15">
        <f t="shared" si="38"/>
        <v>24.821734437874046</v>
      </c>
      <c r="O323" s="15">
        <f t="shared" si="39"/>
        <v>244.86375715581815</v>
      </c>
      <c r="P323" s="15">
        <f t="shared" si="40"/>
        <v>6.3993331498158543</v>
      </c>
      <c r="S323" s="14"/>
    </row>
    <row r="324" spans="1:19" ht="14.45" customHeight="1">
      <c r="A324" s="16">
        <v>43389</v>
      </c>
      <c r="B324" s="44">
        <v>2.0123891239999998</v>
      </c>
      <c r="C324" s="13">
        <f>MAX(B$3:B324)</f>
        <v>2.0123891239999998</v>
      </c>
      <c r="D324" s="14">
        <f t="shared" si="42"/>
        <v>0</v>
      </c>
      <c r="E324" s="14">
        <f>ABS(MIN(D$3:D324))</f>
        <v>3.0829213484824147E-2</v>
      </c>
      <c r="F324" s="25">
        <f t="shared" si="43"/>
        <v>0</v>
      </c>
      <c r="G324" s="25">
        <f>MAX(F$4:F324)</f>
        <v>34</v>
      </c>
      <c r="H324" s="14" t="str">
        <f>IF(J324&lt;AVERAGE(J$3:J324),J324,"")</f>
        <v/>
      </c>
      <c r="I324" s="14">
        <f>STDEV(H$4:H324)</f>
        <v>3.1251441982974894E-3</v>
      </c>
      <c r="J324" s="14">
        <f t="shared" si="44"/>
        <v>8.0731153230624297E-3</v>
      </c>
      <c r="K324" s="14">
        <f>STDEV($J$4:J324)*SQRT(252)</f>
        <v>0.1195070879777512</v>
      </c>
      <c r="L324" s="14">
        <f t="shared" si="45"/>
        <v>0.77464732307293271</v>
      </c>
      <c r="M324" s="14">
        <f>COUNTIF(J$3:J324,"&gt;0")/COUNT(J$3:J324)</f>
        <v>0.66666666666666663</v>
      </c>
      <c r="N324" s="15">
        <f t="shared" si="38"/>
        <v>25.127054358822914</v>
      </c>
      <c r="O324" s="15">
        <f t="shared" si="39"/>
        <v>247.87570554182548</v>
      </c>
      <c r="P324" s="15">
        <f t="shared" si="40"/>
        <v>6.4820199051051253</v>
      </c>
      <c r="Q324" s="14">
        <f>B324/B319-1</f>
        <v>3.3573583641799409E-3</v>
      </c>
      <c r="S324" s="14"/>
    </row>
    <row r="325" spans="1:19" ht="14.45" customHeight="1">
      <c r="A325" s="16">
        <v>43390</v>
      </c>
      <c r="B325" s="44">
        <v>2.0307938179999998</v>
      </c>
      <c r="C325" s="13">
        <f>MAX(B$3:B325)</f>
        <v>2.0307938179999998</v>
      </c>
      <c r="D325" s="14">
        <f t="shared" si="42"/>
        <v>0</v>
      </c>
      <c r="E325" s="14">
        <f>ABS(MIN(D$3:D325))</f>
        <v>3.0829213484824147E-2</v>
      </c>
      <c r="F325" s="25">
        <f t="shared" si="43"/>
        <v>0</v>
      </c>
      <c r="G325" s="25">
        <f>MAX(F$4:F325)</f>
        <v>34</v>
      </c>
      <c r="H325" s="14" t="str">
        <f>IF(J325&lt;AVERAGE(J$3:J325),J325,"")</f>
        <v/>
      </c>
      <c r="I325" s="14">
        <f>STDEV(H$4:H325)</f>
        <v>3.1251441982974894E-3</v>
      </c>
      <c r="J325" s="14">
        <f t="shared" si="44"/>
        <v>9.1456934349840591E-3</v>
      </c>
      <c r="K325" s="14">
        <f>STDEV($J$4:J325)*SQRT(252)</f>
        <v>0.11947850284005075</v>
      </c>
      <c r="L325" s="14">
        <f t="shared" si="45"/>
        <v>0.78562107267935088</v>
      </c>
      <c r="M325" s="14">
        <f>COUNTIF(J$3:J325,"&gt;0")/COUNT(J$3:J325)</f>
        <v>0.66770186335403725</v>
      </c>
      <c r="N325" s="15">
        <f t="shared" si="38"/>
        <v>25.483007312725551</v>
      </c>
      <c r="O325" s="15">
        <f t="shared" si="39"/>
        <v>251.38714338600445</v>
      </c>
      <c r="P325" s="15">
        <f t="shared" si="40"/>
        <v>6.5754177865041044</v>
      </c>
      <c r="S325" s="14"/>
    </row>
    <row r="326" spans="1:19" ht="14.45" customHeight="1">
      <c r="A326" s="16">
        <v>43391</v>
      </c>
      <c r="B326" s="44">
        <v>2.0503439960000001</v>
      </c>
      <c r="C326" s="13">
        <f>MAX(B$3:B326)</f>
        <v>2.0503439960000001</v>
      </c>
      <c r="D326" s="14">
        <f t="shared" si="42"/>
        <v>0</v>
      </c>
      <c r="E326" s="14">
        <f>ABS(MIN(D$3:D326))</f>
        <v>3.0829213484824147E-2</v>
      </c>
      <c r="F326" s="25">
        <f t="shared" si="43"/>
        <v>0</v>
      </c>
      <c r="G326" s="25">
        <f>MAX(F$4:F326)</f>
        <v>34</v>
      </c>
      <c r="H326" s="14" t="str">
        <f>IF(J326&lt;AVERAGE(J$3:J326),J326,"")</f>
        <v/>
      </c>
      <c r="I326" s="14">
        <f>STDEV(H$4:H326)</f>
        <v>3.1251441982974894E-3</v>
      </c>
      <c r="J326" s="14">
        <f t="shared" si="44"/>
        <v>9.6268650350994633E-3</v>
      </c>
      <c r="K326" s="14">
        <f>STDEV($J$4:J326)*SQRT(252)</f>
        <v>0.11947160317735894</v>
      </c>
      <c r="L326" s="14">
        <f t="shared" si="45"/>
        <v>0.79731259158664014</v>
      </c>
      <c r="M326" s="14">
        <f>COUNTIF(J$3:J326,"&gt;0")/COUNT(J$3:J326)</f>
        <v>0.66873065015479871</v>
      </c>
      <c r="N326" s="15">
        <f t="shared" si="38"/>
        <v>25.862242381860366</v>
      </c>
      <c r="O326" s="15">
        <f t="shared" si="39"/>
        <v>255.12825680843741</v>
      </c>
      <c r="P326" s="15">
        <f t="shared" si="40"/>
        <v>6.6736577595180275</v>
      </c>
      <c r="S326" s="14"/>
    </row>
    <row r="327" spans="1:19" ht="14.45" customHeight="1">
      <c r="A327" s="16">
        <v>43392</v>
      </c>
      <c r="B327" s="44">
        <v>2.083618634</v>
      </c>
      <c r="C327" s="13">
        <f>MAX(B$3:B327)</f>
        <v>2.083618634</v>
      </c>
      <c r="D327" s="14">
        <f t="shared" si="42"/>
        <v>0</v>
      </c>
      <c r="E327" s="14">
        <f>ABS(MIN(D$3:D327))</f>
        <v>3.0829213484824147E-2</v>
      </c>
      <c r="F327" s="25">
        <f t="shared" si="43"/>
        <v>0</v>
      </c>
      <c r="G327" s="25">
        <f>MAX(F$4:F327)</f>
        <v>34</v>
      </c>
      <c r="H327" s="14" t="str">
        <f>IF(J327&lt;AVERAGE(J$3:J327),J327,"")</f>
        <v/>
      </c>
      <c r="I327" s="14">
        <f>STDEV(H$4:H327)</f>
        <v>3.1251441982974894E-3</v>
      </c>
      <c r="J327" s="14">
        <f t="shared" si="44"/>
        <v>1.6228807490311414E-2</v>
      </c>
      <c r="K327" s="14">
        <f>STDEV($J$4:J327)*SQRT(252)</f>
        <v>0.11992159357213802</v>
      </c>
      <c r="L327" s="14">
        <f t="shared" si="45"/>
        <v>0.81865977799135159</v>
      </c>
      <c r="M327" s="14">
        <f>COUNTIF(J$3:J327,"&gt;0")/COUNT(J$3:J327)</f>
        <v>0.66975308641975306</v>
      </c>
      <c r="N327" s="15">
        <f t="shared" si="38"/>
        <v>26.554676083265679</v>
      </c>
      <c r="O327" s="15">
        <f t="shared" si="39"/>
        <v>261.9590412619487</v>
      </c>
      <c r="P327" s="15">
        <f t="shared" si="40"/>
        <v>6.826625244092444</v>
      </c>
      <c r="S327" s="14"/>
    </row>
    <row r="328" spans="1:19" ht="14.45" customHeight="1">
      <c r="A328" s="23">
        <v>43395</v>
      </c>
      <c r="B328" s="44">
        <v>2.1022585440000001</v>
      </c>
      <c r="C328" s="13">
        <f>MAX(B$3:B328)</f>
        <v>2.1022585440000001</v>
      </c>
      <c r="D328" s="14">
        <f t="shared" si="42"/>
        <v>0</v>
      </c>
      <c r="E328" s="14">
        <f>ABS(MIN(D$3:D328))</f>
        <v>3.0829213484824147E-2</v>
      </c>
      <c r="F328" s="25">
        <f t="shared" si="43"/>
        <v>0</v>
      </c>
      <c r="G328" s="25">
        <f>MAX(F$4:F328)</f>
        <v>34</v>
      </c>
      <c r="H328" s="14" t="str">
        <f>IF(J328&lt;AVERAGE(J$3:J328),J328,"")</f>
        <v/>
      </c>
      <c r="I328" s="14">
        <f>STDEV(H$4:H328)</f>
        <v>3.1251441982974894E-3</v>
      </c>
      <c r="J328" s="14">
        <f t="shared" si="44"/>
        <v>8.9459317054658705E-3</v>
      </c>
      <c r="K328" s="14">
        <f>STDEV($J$4:J328)*SQRT(252)</f>
        <v>0.11987947320929711</v>
      </c>
      <c r="L328" s="14">
        <f t="shared" si="45"/>
        <v>0.8245423999250463</v>
      </c>
      <c r="M328" s="14">
        <f>COUNTIF(J$3:J328,"&gt;0")/COUNT(J$3:J328)</f>
        <v>0.67076923076923078</v>
      </c>
      <c r="N328" s="15">
        <f t="shared" si="38"/>
        <v>26.745489317492058</v>
      </c>
      <c r="O328" s="15">
        <f t="shared" si="39"/>
        <v>263.84139342249841</v>
      </c>
      <c r="P328" s="15">
        <f t="shared" si="40"/>
        <v>6.8780949553013206</v>
      </c>
      <c r="S328" s="14"/>
    </row>
    <row r="329" spans="1:19" ht="14.45" customHeight="1">
      <c r="A329" s="23">
        <v>43396</v>
      </c>
      <c r="B329" s="44">
        <v>2.1103801290000002</v>
      </c>
      <c r="C329" s="13">
        <f>MAX(B$3:B329)</f>
        <v>2.1103801290000002</v>
      </c>
      <c r="D329" s="14">
        <f t="shared" si="42"/>
        <v>0</v>
      </c>
      <c r="E329" s="14">
        <f>ABS(MIN(D$3:D329))</f>
        <v>3.0829213484824147E-2</v>
      </c>
      <c r="F329" s="25">
        <f t="shared" si="43"/>
        <v>0</v>
      </c>
      <c r="G329" s="25">
        <f>MAX(F$4:F329)</f>
        <v>34</v>
      </c>
      <c r="H329" s="14" t="str">
        <f>IF(J329&lt;AVERAGE(J$3:J329),J329,"")</f>
        <v/>
      </c>
      <c r="I329" s="14">
        <f>STDEV(H$4:H329)</f>
        <v>3.1251441982974894E-3</v>
      </c>
      <c r="J329" s="14">
        <f t="shared" si="44"/>
        <v>3.8632664964923791E-3</v>
      </c>
      <c r="K329" s="14">
        <f>STDEV($J$4:J329)*SQRT(252)</f>
        <v>0.11970262403680169</v>
      </c>
      <c r="L329" s="14">
        <f t="shared" si="45"/>
        <v>0.82779898772258487</v>
      </c>
      <c r="M329" s="14">
        <f>COUNTIF(J$3:J329,"&gt;0")/COUNT(J$3:J329)</f>
        <v>0.67177914110429449</v>
      </c>
      <c r="N329" s="15">
        <f t="shared" si="38"/>
        <v>26.851122495553561</v>
      </c>
      <c r="O329" s="15">
        <f t="shared" si="39"/>
        <v>264.88345343346134</v>
      </c>
      <c r="P329" s="15">
        <f t="shared" si="40"/>
        <v>6.9154623332909075</v>
      </c>
      <c r="Q329" s="14">
        <f>B329/B324-1</f>
        <v>4.8693865332180231E-2</v>
      </c>
      <c r="S329" s="14"/>
    </row>
    <row r="330" spans="1:19" ht="14.45" customHeight="1">
      <c r="A330" s="23">
        <v>43397</v>
      </c>
      <c r="B330" s="44">
        <v>2.1013450439999999</v>
      </c>
      <c r="C330" s="13">
        <f>MAX(B$3:B330)</f>
        <v>2.1103801290000002</v>
      </c>
      <c r="D330" s="14">
        <f t="shared" si="42"/>
        <v>-4.2812595114234409E-3</v>
      </c>
      <c r="E330" s="14">
        <f>ABS(MIN(D$3:D330))</f>
        <v>3.0829213484824147E-2</v>
      </c>
      <c r="F330" s="25">
        <f t="shared" si="43"/>
        <v>1</v>
      </c>
      <c r="G330" s="25">
        <f>MAX(F$4:F330)</f>
        <v>34</v>
      </c>
      <c r="H330" s="14">
        <f>IF(J330&lt;AVERAGE(J$3:J330),J330,"")</f>
        <v>-4.2812595114234409E-3</v>
      </c>
      <c r="I330" s="14">
        <f>STDEV(H$4:H330)</f>
        <v>3.1189869968638036E-3</v>
      </c>
      <c r="J330" s="14">
        <f t="shared" si="44"/>
        <v>-4.2812595114234409E-3</v>
      </c>
      <c r="K330" s="14">
        <f>STDEV($J$4:J330)*SQRT(252)</f>
        <v>0.11965935880153271</v>
      </c>
      <c r="L330" s="14">
        <f t="shared" si="45"/>
        <v>0.81906774980559272</v>
      </c>
      <c r="M330" s="14">
        <f>COUNTIF(J$3:J330,"&gt;0")/COUNT(J$3:J330)</f>
        <v>0.66972477064220182</v>
      </c>
      <c r="N330" s="15">
        <f t="shared" si="38"/>
        <v>26.567909369753576</v>
      </c>
      <c r="O330" s="15">
        <f t="shared" si="39"/>
        <v>262.60697804421108</v>
      </c>
      <c r="P330" s="15">
        <f t="shared" si="40"/>
        <v>6.8449953100960572</v>
      </c>
      <c r="S330" s="14"/>
    </row>
    <row r="331" spans="1:19" ht="14.45" customHeight="1">
      <c r="A331" s="23">
        <v>43398</v>
      </c>
      <c r="B331" s="44">
        <v>2.0921938409999998</v>
      </c>
      <c r="C331" s="13">
        <f>MAX(B$3:B331)</f>
        <v>2.1103801290000002</v>
      </c>
      <c r="D331" s="14">
        <f t="shared" si="42"/>
        <v>-8.6175413377389543E-3</v>
      </c>
      <c r="E331" s="14">
        <f>ABS(MIN(D$3:D331))</f>
        <v>3.0829213484824147E-2</v>
      </c>
      <c r="F331" s="25">
        <f t="shared" si="43"/>
        <v>2</v>
      </c>
      <c r="G331" s="25">
        <f>MAX(F$4:F331)</f>
        <v>34</v>
      </c>
      <c r="H331" s="14">
        <f>IF(J331&lt;AVERAGE(J$3:J331),J331,"")</f>
        <v>-4.3549263963714724E-3</v>
      </c>
      <c r="I331" s="14">
        <f>STDEV(H$4:H331)</f>
        <v>3.113142830816493E-3</v>
      </c>
      <c r="J331" s="14">
        <f t="shared" si="44"/>
        <v>-4.3549263963714724E-3</v>
      </c>
      <c r="K331" s="14">
        <f>STDEV($J$4:J331)*SQRT(252)</f>
        <v>0.11961862098554971</v>
      </c>
      <c r="L331" s="14">
        <f t="shared" si="45"/>
        <v>0.81030872418638777</v>
      </c>
      <c r="M331" s="14">
        <f>COUNTIF(J$3:J331,"&gt;0")/COUNT(J$3:J331)</f>
        <v>0.66768292682926833</v>
      </c>
      <c r="N331" s="15">
        <f t="shared" si="38"/>
        <v>26.283794900744606</v>
      </c>
      <c r="O331" s="15">
        <f t="shared" si="39"/>
        <v>260.28639488213452</v>
      </c>
      <c r="P331" s="15">
        <f t="shared" si="40"/>
        <v>6.7741018706801137</v>
      </c>
      <c r="S331" s="14"/>
    </row>
    <row r="332" spans="1:19" ht="14.45" customHeight="1">
      <c r="A332" s="23">
        <v>43399</v>
      </c>
      <c r="B332" s="44">
        <v>2.1014596860000001</v>
      </c>
      <c r="C332" s="13">
        <f>MAX(B$3:B332)</f>
        <v>2.1103801290000002</v>
      </c>
      <c r="D332" s="14">
        <f t="shared" si="42"/>
        <v>-4.2269365965964534E-3</v>
      </c>
      <c r="E332" s="14">
        <f>ABS(MIN(D$3:D332))</f>
        <v>3.0829213484824147E-2</v>
      </c>
      <c r="F332" s="25">
        <f t="shared" si="43"/>
        <v>3</v>
      </c>
      <c r="G332" s="25">
        <f>MAX(F$4:F332)</f>
        <v>34</v>
      </c>
      <c r="H332" s="14" t="str">
        <f>IF(J332&lt;AVERAGE(J$3:J332),J332,"")</f>
        <v/>
      </c>
      <c r="I332" s="14">
        <f>STDEV(H$4:H332)</f>
        <v>3.113142830816493E-3</v>
      </c>
      <c r="J332" s="14">
        <f t="shared" si="44"/>
        <v>4.4287698483862492E-3</v>
      </c>
      <c r="K332" s="14">
        <f>STDEV($J$4:J332)*SQRT(252)</f>
        <v>0.11945092703014633</v>
      </c>
      <c r="L332" s="14">
        <f t="shared" si="45"/>
        <v>0.81436929622636844</v>
      </c>
      <c r="M332" s="14">
        <f>COUNTIF(J$3:J332,"&gt;0")/COUNT(J$3:J332)</f>
        <v>0.66869300911854102</v>
      </c>
      <c r="N332" s="15">
        <f t="shared" si="38"/>
        <v>26.415506727969117</v>
      </c>
      <c r="O332" s="15">
        <f t="shared" si="39"/>
        <v>261.59072695446531</v>
      </c>
      <c r="P332" s="15">
        <f t="shared" si="40"/>
        <v>6.8176054926793714</v>
      </c>
      <c r="S332" s="14"/>
    </row>
    <row r="333" spans="1:19" ht="14.45" customHeight="1">
      <c r="A333" s="23">
        <v>43402</v>
      </c>
      <c r="B333" s="44">
        <v>2.1098128890000001</v>
      </c>
      <c r="C333" s="13">
        <f>MAX(B$3:B333)</f>
        <v>2.1103801290000002</v>
      </c>
      <c r="D333" s="14">
        <f t="shared" si="42"/>
        <v>-2.6878569988664225E-4</v>
      </c>
      <c r="E333" s="14">
        <f>ABS(MIN(D$3:D333))</f>
        <v>3.0829213484824147E-2</v>
      </c>
      <c r="F333" s="25">
        <f t="shared" si="43"/>
        <v>4</v>
      </c>
      <c r="G333" s="25">
        <f>MAX(F$4:F333)</f>
        <v>34</v>
      </c>
      <c r="H333" s="14" t="str">
        <f>IF(J333&lt;AVERAGE(J$3:J333),J333,"")</f>
        <v/>
      </c>
      <c r="I333" s="14">
        <f>STDEV(H$4:H333)</f>
        <v>3.113142830816493E-3</v>
      </c>
      <c r="J333" s="14">
        <f t="shared" si="44"/>
        <v>3.9749527700432274E-3</v>
      </c>
      <c r="K333" s="14">
        <f>STDEV($J$4:J333)*SQRT(252)</f>
        <v>0.11927836761831477</v>
      </c>
      <c r="L333" s="14">
        <f t="shared" si="45"/>
        <v>0.8130259249109475</v>
      </c>
      <c r="M333" s="14">
        <f>COUNTIF(J$3:J333,"&gt;0")/COUNT(J$3:J333)</f>
        <v>0.66969696969696968</v>
      </c>
      <c r="N333" s="15">
        <f t="shared" si="38"/>
        <v>26.371932106252533</v>
      </c>
      <c r="O333" s="15">
        <f t="shared" si="39"/>
        <v>261.15921083444567</v>
      </c>
      <c r="P333" s="15">
        <f t="shared" si="40"/>
        <v>6.8162059990005286</v>
      </c>
      <c r="S333" s="14"/>
    </row>
    <row r="334" spans="1:19" ht="14.45" customHeight="1">
      <c r="A334" s="23">
        <v>43403</v>
      </c>
      <c r="B334" s="44">
        <v>2.108784371</v>
      </c>
      <c r="C334" s="13">
        <f>MAX(B$3:B334)</f>
        <v>2.1103801290000002</v>
      </c>
      <c r="D334" s="14">
        <f t="shared" si="42"/>
        <v>-7.5614718792682556E-4</v>
      </c>
      <c r="E334" s="14">
        <f>ABS(MIN(D$3:D334))</f>
        <v>3.0829213484824147E-2</v>
      </c>
      <c r="F334" s="25">
        <f t="shared" si="43"/>
        <v>5</v>
      </c>
      <c r="G334" s="25">
        <f>MAX(F$4:F334)</f>
        <v>34</v>
      </c>
      <c r="H334" s="14">
        <f>IF(J334&lt;AVERAGE(J$3:J334),J334,"")</f>
        <v>-4.8749251905821911E-4</v>
      </c>
      <c r="I334" s="14">
        <f>STDEV(H$4:H334)</f>
        <v>3.1068219435166633E-3</v>
      </c>
      <c r="J334" s="14">
        <f t="shared" si="44"/>
        <v>-4.8749251905821911E-4</v>
      </c>
      <c r="K334" s="14">
        <f>STDEV($J$4:J334)*SQRT(252)</f>
        <v>0.11912220731771611</v>
      </c>
      <c r="L334" s="14">
        <f t="shared" si="45"/>
        <v>0.80997528210785963</v>
      </c>
      <c r="M334" s="14">
        <f>COUNTIF(J$3:J334,"&gt;0")/COUNT(J$3:J334)</f>
        <v>0.66767371601208458</v>
      </c>
      <c r="N334" s="15">
        <f t="shared" si="38"/>
        <v>26.272979117893311</v>
      </c>
      <c r="O334" s="15">
        <f t="shared" si="39"/>
        <v>260.7086266395541</v>
      </c>
      <c r="P334" s="15">
        <f t="shared" si="40"/>
        <v>6.7995321808261888</v>
      </c>
      <c r="Q334" s="14">
        <f>B334/B329-1</f>
        <v>-7.5614718792682556E-4</v>
      </c>
      <c r="S334" s="14"/>
    </row>
    <row r="335" spans="1:19" ht="14.45" customHeight="1">
      <c r="A335" s="23">
        <v>43404</v>
      </c>
      <c r="B335" s="44">
        <v>2.1363610139999998</v>
      </c>
      <c r="C335" s="13">
        <f>MAX(B$3:B335)</f>
        <v>2.1363610139999998</v>
      </c>
      <c r="D335" s="14">
        <f t="shared" si="42"/>
        <v>0</v>
      </c>
      <c r="E335" s="14">
        <f>ABS(MIN(D$3:D335))</f>
        <v>3.0829213484824147E-2</v>
      </c>
      <c r="F335" s="25">
        <f t="shared" si="43"/>
        <v>0</v>
      </c>
      <c r="G335" s="25">
        <f>MAX(F$4:F335)</f>
        <v>34</v>
      </c>
      <c r="H335" s="14" t="str">
        <f>IF(J335&lt;AVERAGE(J$3:J335),J335,"")</f>
        <v/>
      </c>
      <c r="I335" s="14">
        <f>STDEV(H$4:H335)</f>
        <v>3.1068219435166633E-3</v>
      </c>
      <c r="J335" s="14">
        <f t="shared" si="44"/>
        <v>1.3077033090359347E-2</v>
      </c>
      <c r="K335" s="14">
        <f>STDEV($J$4:J335)*SQRT(252)</f>
        <v>0.11931322536962237</v>
      </c>
      <c r="L335" s="14">
        <f t="shared" si="45"/>
        <v>0.82637377803579826</v>
      </c>
      <c r="M335" s="14">
        <f>COUNTIF(J$3:J335,"&gt;0")/COUNT(J$3:J335)</f>
        <v>0.66867469879518071</v>
      </c>
      <c r="N335" s="15">
        <f t="shared" si="38"/>
        <v>26.80489330169209</v>
      </c>
      <c r="O335" s="15">
        <f t="shared" si="39"/>
        <v>265.98684863813344</v>
      </c>
      <c r="P335" s="15">
        <f t="shared" si="40"/>
        <v>6.9260869905726006</v>
      </c>
      <c r="R335" s="14">
        <f>B335/B317-1</f>
        <v>7.2404135835855143E-2</v>
      </c>
      <c r="S335" s="14"/>
    </row>
    <row r="336" spans="1:19" ht="14.45" customHeight="1">
      <c r="A336" s="23">
        <v>43405</v>
      </c>
      <c r="B336" s="44">
        <v>2.1364780780000001</v>
      </c>
      <c r="C336" s="13">
        <f>MAX(B$3:B336)</f>
        <v>2.1364780780000001</v>
      </c>
      <c r="D336" s="14">
        <f t="shared" si="42"/>
        <v>0</v>
      </c>
      <c r="E336" s="14">
        <f>ABS(MIN(D$3:D336))</f>
        <v>3.0829213484824147E-2</v>
      </c>
      <c r="F336" s="25">
        <f t="shared" si="43"/>
        <v>0</v>
      </c>
      <c r="G336" s="25">
        <f>MAX(F$4:F336)</f>
        <v>34</v>
      </c>
      <c r="H336" s="14">
        <f>IF(J336&lt;AVERAGE(J$3:J336),J336,"")</f>
        <v>5.4795982155297907E-5</v>
      </c>
      <c r="I336" s="14">
        <f>STDEV(H$4:H336)</f>
        <v>3.1028520652117957E-3</v>
      </c>
      <c r="J336" s="14">
        <f t="shared" si="44"/>
        <v>5.4795982155297907E-5</v>
      </c>
      <c r="K336" s="14">
        <f>STDEV($J$4:J336)*SQRT(252)</f>
        <v>0.11914965038683764</v>
      </c>
      <c r="L336" s="14">
        <f t="shared" si="45"/>
        <v>0.82406817000327925</v>
      </c>
      <c r="M336" s="14">
        <f>COUNTIF(J$3:J336,"&gt;0")/COUNT(J$3:J336)</f>
        <v>0.66966966966966968</v>
      </c>
      <c r="N336" s="15">
        <f t="shared" si="38"/>
        <v>26.730106832239862</v>
      </c>
      <c r="O336" s="15">
        <f t="shared" si="39"/>
        <v>265.58409897863748</v>
      </c>
      <c r="P336" s="15">
        <f t="shared" si="40"/>
        <v>6.9162449686408261</v>
      </c>
      <c r="S336" s="14"/>
    </row>
    <row r="337" spans="1:19" ht="14.45" customHeight="1">
      <c r="A337" s="23">
        <v>43406</v>
      </c>
      <c r="B337" s="44">
        <v>2.144605538</v>
      </c>
      <c r="C337" s="13">
        <f>MAX(B$3:B337)</f>
        <v>2.144605538</v>
      </c>
      <c r="D337" s="14">
        <f t="shared" si="42"/>
        <v>0</v>
      </c>
      <c r="E337" s="14">
        <f>ABS(MIN(D$3:D337))</f>
        <v>3.0829213484824147E-2</v>
      </c>
      <c r="F337" s="25">
        <f t="shared" si="43"/>
        <v>0</v>
      </c>
      <c r="G337" s="25">
        <f>MAX(F$4:F337)</f>
        <v>34</v>
      </c>
      <c r="H337" s="14" t="str">
        <f>IF(J337&lt;AVERAGE(J$3:J337),J337,"")</f>
        <v/>
      </c>
      <c r="I337" s="14">
        <f>STDEV(H$4:H337)</f>
        <v>3.1028520652117957E-3</v>
      </c>
      <c r="J337" s="14">
        <f t="shared" si="44"/>
        <v>3.8041391969760863E-3</v>
      </c>
      <c r="K337" s="14">
        <f>STDEV($J$4:J337)*SQRT(252)</f>
        <v>0.11897769161931104</v>
      </c>
      <c r="L337" s="14">
        <f t="shared" si="45"/>
        <v>0.82716937859960238</v>
      </c>
      <c r="M337" s="14">
        <f>COUNTIF(J$3:J337,"&gt;0")/COUNT(J$3:J337)</f>
        <v>0.6706586826347305</v>
      </c>
      <c r="N337" s="15">
        <f t="shared" si="38"/>
        <v>26.830700011428483</v>
      </c>
      <c r="O337" s="15">
        <f t="shared" si="39"/>
        <v>266.58356931468506</v>
      </c>
      <c r="P337" s="15">
        <f t="shared" si="40"/>
        <v>6.9523064983162444</v>
      </c>
      <c r="S337" s="14"/>
    </row>
    <row r="338" spans="1:19" ht="14.45" customHeight="1">
      <c r="A338" s="23">
        <v>43409</v>
      </c>
      <c r="B338" s="44">
        <v>2.1495356910000001</v>
      </c>
      <c r="C338" s="13">
        <f>MAX(B$3:B338)</f>
        <v>2.1495356910000001</v>
      </c>
      <c r="D338" s="14">
        <f t="shared" si="42"/>
        <v>0</v>
      </c>
      <c r="E338" s="14">
        <f>ABS(MIN(D$3:D338))</f>
        <v>3.0829213484824147E-2</v>
      </c>
      <c r="F338" s="25">
        <f t="shared" si="43"/>
        <v>0</v>
      </c>
      <c r="G338" s="25">
        <f>MAX(F$4:F338)</f>
        <v>34</v>
      </c>
      <c r="H338" s="14">
        <f>IF(J338&lt;AVERAGE(J$3:J338),J338,"")</f>
        <v>2.2988623840809463E-3</v>
      </c>
      <c r="I338" s="14">
        <f>STDEV(H$4:H338)</f>
        <v>3.1145974370740126E-3</v>
      </c>
      <c r="J338" s="14">
        <f t="shared" si="44"/>
        <v>2.2988623840809463E-3</v>
      </c>
      <c r="K338" s="14">
        <f>STDEV($J$4:J338)*SQRT(252)</f>
        <v>0.1187994485536296</v>
      </c>
      <c r="L338" s="14">
        <f t="shared" si="45"/>
        <v>0.82336112234529479</v>
      </c>
      <c r="M338" s="14">
        <f>COUNTIF(J$3:J338,"&gt;0")/COUNT(J$3:J338)</f>
        <v>0.67164179104477617</v>
      </c>
      <c r="N338" s="15">
        <f t="shared" si="38"/>
        <v>26.707172492434779</v>
      </c>
      <c r="O338" s="15">
        <f t="shared" si="39"/>
        <v>264.35555123258428</v>
      </c>
      <c r="P338" s="15">
        <f t="shared" si="40"/>
        <v>6.9306813488583252</v>
      </c>
      <c r="S338" s="14"/>
    </row>
    <row r="339" spans="1:19" ht="14.45" customHeight="1">
      <c r="A339" s="23">
        <v>43410</v>
      </c>
      <c r="B339" s="44">
        <v>2.1610993820000002</v>
      </c>
      <c r="C339" s="13">
        <f>MAX(B$3:B339)</f>
        <v>2.1610993820000002</v>
      </c>
      <c r="D339" s="14">
        <f t="shared" ref="D339:D403" si="46">B339/C339-1</f>
        <v>0</v>
      </c>
      <c r="E339" s="14">
        <f>ABS(MIN(D$3:D339))</f>
        <v>3.0829213484824147E-2</v>
      </c>
      <c r="F339" s="25">
        <f t="shared" si="43"/>
        <v>0</v>
      </c>
      <c r="G339" s="25">
        <f>MAX(F$4:F339)</f>
        <v>34</v>
      </c>
      <c r="H339" s="14" t="str">
        <f>IF(J339&lt;AVERAGE(J$3:J339),J339,"")</f>
        <v/>
      </c>
      <c r="I339" s="14">
        <f>STDEV(H$4:H339)</f>
        <v>3.1145974370740126E-3</v>
      </c>
      <c r="J339" s="14">
        <f t="shared" si="44"/>
        <v>5.3796227010403097E-3</v>
      </c>
      <c r="K339" s="14">
        <f>STDEV($J$4:J339)*SQRT(252)</f>
        <v>0.11865170234691705</v>
      </c>
      <c r="L339" s="14">
        <f t="shared" si="45"/>
        <v>0.82868094470075082</v>
      </c>
      <c r="M339" s="14">
        <f>COUNTIF(J$3:J339,"&gt;0")/COUNT(J$3:J339)</f>
        <v>0.67261904761904767</v>
      </c>
      <c r="N339" s="15">
        <f t="shared" si="38"/>
        <v>26.879730328140667</v>
      </c>
      <c r="O339" s="15">
        <f t="shared" si="39"/>
        <v>266.06358010724159</v>
      </c>
      <c r="P339" s="15">
        <f t="shared" si="40"/>
        <v>6.9841471155452206</v>
      </c>
      <c r="Q339" s="14">
        <f>B339/B334-1</f>
        <v>2.4808136725326779E-2</v>
      </c>
      <c r="S339" s="14"/>
    </row>
    <row r="340" spans="1:19" ht="14.45" customHeight="1">
      <c r="A340" s="23">
        <v>43411</v>
      </c>
      <c r="B340" s="44">
        <v>2.1612178119999998</v>
      </c>
      <c r="C340" s="13">
        <f>MAX(B$3:B340)</f>
        <v>2.1612178119999998</v>
      </c>
      <c r="D340" s="14">
        <f t="shared" si="46"/>
        <v>0</v>
      </c>
      <c r="E340" s="14">
        <f>ABS(MIN(D$3:D340))</f>
        <v>3.0829213484824147E-2</v>
      </c>
      <c r="F340" s="25">
        <f t="shared" ref="F340:F403" si="47">IF(B340&lt;C340,F339+1,0)</f>
        <v>0</v>
      </c>
      <c r="G340" s="25">
        <f>MAX(F$4:F340)</f>
        <v>34</v>
      </c>
      <c r="H340" s="14">
        <f>IF(J340&lt;AVERAGE(J$3:J340),J340,"")</f>
        <v>5.4800811561950269E-5</v>
      </c>
      <c r="I340" s="14">
        <f>STDEV(H$4:H340)</f>
        <v>3.1104321292062006E-3</v>
      </c>
      <c r="J340" s="14">
        <f t="shared" ref="J340:J403" si="48">B340/B339-1</f>
        <v>5.4800811561950269E-5</v>
      </c>
      <c r="K340" s="14">
        <f>STDEV($J$4:J340)*SQRT(252)</f>
        <v>0.11849124776071682</v>
      </c>
      <c r="L340" s="14">
        <f t="shared" ref="L340:L564" si="49">POWER(B340,365/(A340-A$28))-1</f>
        <v>0.82639713495567535</v>
      </c>
      <c r="M340" s="14">
        <f>COUNTIF(J$3:J340,"&gt;0")/COUNT(J$3:J340)</f>
        <v>0.67359050445103863</v>
      </c>
      <c r="N340" s="15">
        <f t="shared" si="38"/>
        <v>26.805650924648919</v>
      </c>
      <c r="O340" s="15">
        <f t="shared" si="39"/>
        <v>265.68563486597486</v>
      </c>
      <c r="P340" s="15">
        <f t="shared" si="40"/>
        <v>6.9743305988684954</v>
      </c>
      <c r="S340" s="14"/>
    </row>
    <row r="341" spans="1:19" ht="14.45" customHeight="1">
      <c r="A341" s="23">
        <v>43412</v>
      </c>
      <c r="B341" s="44">
        <v>2.1498890980000001</v>
      </c>
      <c r="C341" s="13">
        <f>MAX(B$3:B341)</f>
        <v>2.1612178119999998</v>
      </c>
      <c r="D341" s="14">
        <f t="shared" si="46"/>
        <v>-5.2418196523728033E-3</v>
      </c>
      <c r="E341" s="14">
        <f>ABS(MIN(D$3:D341))</f>
        <v>3.0829213484824147E-2</v>
      </c>
      <c r="F341" s="25">
        <f t="shared" si="47"/>
        <v>1</v>
      </c>
      <c r="G341" s="25">
        <f>MAX(F$4:F341)</f>
        <v>34</v>
      </c>
      <c r="H341" s="14">
        <f>IF(J341&lt;AVERAGE(J$3:J341),J341,"")</f>
        <v>-5.2418196523728033E-3</v>
      </c>
      <c r="I341" s="14">
        <f>STDEV(H$4:H341)</f>
        <v>3.109432353395144E-3</v>
      </c>
      <c r="J341" s="14">
        <f t="shared" si="48"/>
        <v>-5.2418196523728033E-3</v>
      </c>
      <c r="K341" s="14">
        <f>STDEV($J$4:J341)*SQRT(252)</f>
        <v>0.11849518661155806</v>
      </c>
      <c r="L341" s="14">
        <f t="shared" si="49"/>
        <v>0.81658662867094978</v>
      </c>
      <c r="M341" s="14">
        <f>COUNTIF(J$3:J341,"&gt;0")/COUNT(J$3:J341)</f>
        <v>0.67159763313609466</v>
      </c>
      <c r="N341" s="15">
        <f t="shared" si="38"/>
        <v>26.487429822785426</v>
      </c>
      <c r="O341" s="15">
        <f t="shared" si="39"/>
        <v>262.61598126723379</v>
      </c>
      <c r="P341" s="15">
        <f t="shared" si="40"/>
        <v>6.8913063224063453</v>
      </c>
      <c r="S341" s="14"/>
    </row>
    <row r="342" spans="1:19" ht="14.45" customHeight="1">
      <c r="A342" s="23">
        <v>43413</v>
      </c>
      <c r="B342" s="44">
        <v>2.1454277959999999</v>
      </c>
      <c r="C342" s="13">
        <f>MAX(B$3:B342)</f>
        <v>2.1612178119999998</v>
      </c>
      <c r="D342" s="14">
        <f t="shared" si="46"/>
        <v>-7.30607341487155E-3</v>
      </c>
      <c r="E342" s="14">
        <f>ABS(MIN(D$3:D342))</f>
        <v>3.0829213484824147E-2</v>
      </c>
      <c r="F342" s="25">
        <f t="shared" si="47"/>
        <v>2</v>
      </c>
      <c r="G342" s="25">
        <f>MAX(F$4:F342)</f>
        <v>34</v>
      </c>
      <c r="H342" s="14">
        <f>IF(J342&lt;AVERAGE(J$3:J342),J342,"")</f>
        <v>-2.0751312261411137E-3</v>
      </c>
      <c r="I342" s="14">
        <f>STDEV(H$4:H342)</f>
        <v>3.0999323377227292E-3</v>
      </c>
      <c r="J342" s="14">
        <f t="shared" si="48"/>
        <v>-2.0751312261411137E-3</v>
      </c>
      <c r="K342" s="14">
        <f>STDEV($J$4:J342)*SQRT(252)</f>
        <v>0.11837972991275791</v>
      </c>
      <c r="L342" s="14">
        <f t="shared" si="49"/>
        <v>0.81134520246607944</v>
      </c>
      <c r="M342" s="14">
        <f>COUNTIF(J$3:J342,"&gt;0")/COUNT(J$3:J342)</f>
        <v>0.6696165191740413</v>
      </c>
      <c r="N342" s="15">
        <f t="shared" si="38"/>
        <v>26.317414904712656</v>
      </c>
      <c r="O342" s="15">
        <f t="shared" si="39"/>
        <v>261.72997151999436</v>
      </c>
      <c r="P342" s="15">
        <f t="shared" si="40"/>
        <v>6.8537510861362412</v>
      </c>
      <c r="S342" s="14"/>
    </row>
    <row r="343" spans="1:19" ht="14.45" customHeight="1">
      <c r="A343" s="16">
        <v>43416</v>
      </c>
      <c r="B343" s="44">
        <v>2.140056172</v>
      </c>
      <c r="C343" s="13">
        <f>MAX(B$3:B343)</f>
        <v>2.1612178119999998</v>
      </c>
      <c r="D343" s="14">
        <f t="shared" si="46"/>
        <v>-9.7915350699505632E-3</v>
      </c>
      <c r="E343" s="14">
        <f>ABS(MIN(D$3:D343))</f>
        <v>3.0829213484824147E-2</v>
      </c>
      <c r="F343" s="25">
        <f t="shared" si="47"/>
        <v>3</v>
      </c>
      <c r="G343" s="25">
        <f>MAX(F$4:F343)</f>
        <v>34</v>
      </c>
      <c r="H343" s="14">
        <f>IF(J343&lt;AVERAGE(J$3:J343),J343,"")</f>
        <v>-2.503754267570768E-3</v>
      </c>
      <c r="I343" s="14">
        <f>STDEV(H$4:H343)</f>
        <v>3.0905054486985587E-3</v>
      </c>
      <c r="J343" s="14">
        <f t="shared" si="48"/>
        <v>-2.503754267570768E-3</v>
      </c>
      <c r="K343" s="14">
        <f>STDEV($J$4:J343)*SQRT(252)</f>
        <v>0.11827676873548558</v>
      </c>
      <c r="L343" s="14">
        <f t="shared" si="49"/>
        <v>0.8010238594642316</v>
      </c>
      <c r="M343" s="14">
        <f>COUNTIF(J$3:J343,"&gt;0")/COUNT(J$3:J343)</f>
        <v>0.66764705882352937</v>
      </c>
      <c r="N343" s="15">
        <f t="shared" si="38"/>
        <v>25.982623911522754</v>
      </c>
      <c r="O343" s="15">
        <f t="shared" si="39"/>
        <v>259.18862553746681</v>
      </c>
      <c r="P343" s="15">
        <f t="shared" si="40"/>
        <v>6.7724530186958614</v>
      </c>
      <c r="S343" s="14"/>
    </row>
    <row r="344" spans="1:19" ht="14.45" customHeight="1">
      <c r="A344" s="16">
        <v>43417</v>
      </c>
      <c r="B344" s="44">
        <v>2.1367383219999998</v>
      </c>
      <c r="C344" s="13">
        <f>MAX(B$3:B344)</f>
        <v>2.1612178119999998</v>
      </c>
      <c r="D344" s="14">
        <f t="shared" si="46"/>
        <v>-1.132671120147144E-2</v>
      </c>
      <c r="E344" s="14">
        <f>ABS(MIN(D$3:D344))</f>
        <v>3.0829213484824147E-2</v>
      </c>
      <c r="F344" s="25">
        <f t="shared" si="47"/>
        <v>4</v>
      </c>
      <c r="G344" s="25">
        <f>MAX(F$4:F344)</f>
        <v>34</v>
      </c>
      <c r="H344" s="14">
        <f>IF(J344&lt;AVERAGE(J$3:J344),J344,"")</f>
        <v>-1.5503565015769771E-3</v>
      </c>
      <c r="I344" s="14">
        <f>STDEV(H$4:H344)</f>
        <v>3.0816850936334294E-3</v>
      </c>
      <c r="J344" s="14">
        <f t="shared" si="48"/>
        <v>-1.5503565015769771E-3</v>
      </c>
      <c r="K344" s="14">
        <f>STDEV($J$4:J344)*SQRT(252)</f>
        <v>0.11814829737144135</v>
      </c>
      <c r="L344" s="14">
        <f t="shared" si="49"/>
        <v>0.79663261178953415</v>
      </c>
      <c r="M344" s="14">
        <f>COUNTIF(J$3:J344,"&gt;0")/COUNT(J$3:J344)</f>
        <v>0.66568914956011727</v>
      </c>
      <c r="N344" s="15">
        <f t="shared" si="38"/>
        <v>25.840186035938963</v>
      </c>
      <c r="O344" s="15">
        <f t="shared" si="39"/>
        <v>258.50552135756112</v>
      </c>
      <c r="P344" s="15">
        <f t="shared" si="40"/>
        <v>6.7426499536005595</v>
      </c>
      <c r="Q344" s="14">
        <f>B344/B339-1</f>
        <v>-1.1272531102875627E-2</v>
      </c>
      <c r="S344" s="14"/>
    </row>
    <row r="345" spans="1:19" ht="14.45" customHeight="1">
      <c r="A345" s="16">
        <v>43418</v>
      </c>
      <c r="B345" s="44">
        <v>2.135710343</v>
      </c>
      <c r="C345" s="13">
        <f>MAX(B$3:B345)</f>
        <v>2.1612178119999998</v>
      </c>
      <c r="D345" s="14">
        <f t="shared" si="46"/>
        <v>-1.1802359233933579E-2</v>
      </c>
      <c r="E345" s="14">
        <f>ABS(MIN(D$3:D345))</f>
        <v>3.0829213484824147E-2</v>
      </c>
      <c r="F345" s="25">
        <f t="shared" si="47"/>
        <v>5</v>
      </c>
      <c r="G345" s="25">
        <f>MAX(F$4:F345)</f>
        <v>34</v>
      </c>
      <c r="H345" s="14">
        <f>IF(J345&lt;AVERAGE(J$3:J345),J345,"")</f>
        <v>-4.8109728244005723E-4</v>
      </c>
      <c r="I345" s="14">
        <f>STDEV(H$4:H345)</f>
        <v>3.0756184850613999E-3</v>
      </c>
      <c r="J345" s="14">
        <f t="shared" si="48"/>
        <v>-4.8109728244005723E-4</v>
      </c>
      <c r="K345" s="14">
        <f>STDEV($J$4:J345)*SQRT(252)</f>
        <v>0.11799832982195607</v>
      </c>
      <c r="L345" s="14">
        <f t="shared" si="49"/>
        <v>0.7937483514295296</v>
      </c>
      <c r="M345" s="14">
        <f>COUNTIF(J$3:J345,"&gt;0")/COUNT(J$3:J345)</f>
        <v>0.66374269005847952</v>
      </c>
      <c r="N345" s="15">
        <f t="shared" si="38"/>
        <v>25.746629956040127</v>
      </c>
      <c r="O345" s="15">
        <f t="shared" si="39"/>
        <v>258.07763715976097</v>
      </c>
      <c r="P345" s="15">
        <f t="shared" si="40"/>
        <v>6.7267761554522956</v>
      </c>
      <c r="S345" s="14"/>
    </row>
    <row r="346" spans="1:19" ht="14.45" customHeight="1">
      <c r="A346" s="16">
        <v>43419</v>
      </c>
      <c r="B346" s="44">
        <v>2.182549592</v>
      </c>
      <c r="C346" s="13">
        <f>MAX(B$3:B346)</f>
        <v>2.182549592</v>
      </c>
      <c r="D346" s="14">
        <f t="shared" si="46"/>
        <v>0</v>
      </c>
      <c r="E346" s="14">
        <f>ABS(MIN(D$3:D346))</f>
        <v>3.0829213484824147E-2</v>
      </c>
      <c r="F346" s="25">
        <f t="shared" si="47"/>
        <v>0</v>
      </c>
      <c r="G346" s="25">
        <f>MAX(F$4:F346)</f>
        <v>34</v>
      </c>
      <c r="H346" s="14" t="str">
        <f>IF(J346&lt;AVERAGE(J$3:J346),J346,"")</f>
        <v/>
      </c>
      <c r="I346" s="14">
        <f>STDEV(H$4:H346)</f>
        <v>3.0756184850613999E-3</v>
      </c>
      <c r="J346" s="14">
        <f t="shared" si="48"/>
        <v>2.1931461423839727E-2</v>
      </c>
      <c r="K346" s="14">
        <f>STDEV($J$4:J346)*SQRT(252)</f>
        <v>0.11902745572166502</v>
      </c>
      <c r="L346" s="14">
        <f t="shared" si="49"/>
        <v>0.82165934616304037</v>
      </c>
      <c r="M346" s="14">
        <f>COUNTIF(J$3:J346,"&gt;0")/COUNT(J$3:J346)</f>
        <v>0.66472303206997085</v>
      </c>
      <c r="N346" s="15">
        <f t="shared" si="38"/>
        <v>26.651972375730793</v>
      </c>
      <c r="O346" s="15">
        <f t="shared" si="39"/>
        <v>267.15255814527245</v>
      </c>
      <c r="P346" s="15">
        <f t="shared" si="40"/>
        <v>6.9031077004990911</v>
      </c>
      <c r="S346" s="14"/>
    </row>
    <row r="347" spans="1:19" ht="14.45" customHeight="1">
      <c r="A347" s="16">
        <v>43420</v>
      </c>
      <c r="B347" s="44">
        <v>2.1605408509999999</v>
      </c>
      <c r="C347" s="13">
        <f>MAX(B$3:B347)</f>
        <v>2.182549592</v>
      </c>
      <c r="D347" s="14">
        <f t="shared" si="46"/>
        <v>-1.0083959182724533E-2</v>
      </c>
      <c r="E347" s="14">
        <f>ABS(MIN(D$3:D347))</f>
        <v>3.0829213484824147E-2</v>
      </c>
      <c r="F347" s="25">
        <f t="shared" si="47"/>
        <v>1</v>
      </c>
      <c r="G347" s="25">
        <f>MAX(F$4:F347)</f>
        <v>34</v>
      </c>
      <c r="H347" s="14">
        <f>IF(J347&lt;AVERAGE(J$3:J347),J347,"")</f>
        <v>-1.0083959182724533E-2</v>
      </c>
      <c r="I347" s="14">
        <f>STDEV(H$4:H347)</f>
        <v>3.1247817895574031E-3</v>
      </c>
      <c r="J347" s="14">
        <f t="shared" si="48"/>
        <v>-1.0083959182724533E-2</v>
      </c>
      <c r="K347" s="14">
        <f>STDEV($J$4:J347)*SQRT(252)</f>
        <v>0.11932593836998427</v>
      </c>
      <c r="L347" s="14">
        <f t="shared" si="49"/>
        <v>0.80528078880050757</v>
      </c>
      <c r="M347" s="14">
        <f>COUNTIF(J$3:J347,"&gt;0")/COUNT(J$3:J347)</f>
        <v>0.66279069767441856</v>
      </c>
      <c r="N347" s="15">
        <f t="shared" si="38"/>
        <v>26.120704934522951</v>
      </c>
      <c r="O347" s="15">
        <f t="shared" si="39"/>
        <v>257.70784747006871</v>
      </c>
      <c r="P347" s="15">
        <f t="shared" si="40"/>
        <v>6.7485812372464959</v>
      </c>
      <c r="S347" s="14"/>
    </row>
    <row r="348" spans="1:19" ht="14.45" customHeight="1">
      <c r="A348" s="23">
        <v>43423</v>
      </c>
      <c r="B348" s="44">
        <v>2.1527430010000002</v>
      </c>
      <c r="C348" s="13">
        <f>MAX(B$3:B348)</f>
        <v>2.182549592</v>
      </c>
      <c r="D348" s="14">
        <f t="shared" si="46"/>
        <v>-1.3656776051849673E-2</v>
      </c>
      <c r="E348" s="14">
        <f>ABS(MIN(D$3:D348))</f>
        <v>3.0829213484824147E-2</v>
      </c>
      <c r="F348" s="25">
        <f t="shared" si="47"/>
        <v>2</v>
      </c>
      <c r="G348" s="25">
        <f>MAX(F$4:F348)</f>
        <v>34</v>
      </c>
      <c r="H348" s="14">
        <f>IF(J348&lt;AVERAGE(J$3:J348),J348,"")</f>
        <v>-3.6092120157740215E-3</v>
      </c>
      <c r="I348" s="14">
        <f>STDEV(H$4:H348)</f>
        <v>3.1170033089530213E-3</v>
      </c>
      <c r="J348" s="14">
        <f t="shared" si="48"/>
        <v>-3.6092120157740215E-3</v>
      </c>
      <c r="K348" s="14">
        <f>STDEV($J$4:J348)*SQRT(252)</f>
        <v>0.11925825897839801</v>
      </c>
      <c r="L348" s="14">
        <f t="shared" si="49"/>
        <v>0.79366542233235737</v>
      </c>
      <c r="M348" s="14">
        <f>COUNTIF(J$3:J348,"&gt;0")/COUNT(J$3:J348)</f>
        <v>0.66086956521739126</v>
      </c>
      <c r="N348" s="15">
        <f t="shared" si="38"/>
        <v>25.743940004276904</v>
      </c>
      <c r="O348" s="15">
        <f t="shared" si="39"/>
        <v>254.62450426430371</v>
      </c>
      <c r="P348" s="15">
        <f t="shared" si="40"/>
        <v>6.6550143288283197</v>
      </c>
      <c r="S348" s="14"/>
    </row>
    <row r="349" spans="1:19" ht="14.45" customHeight="1">
      <c r="A349" s="23">
        <v>43424</v>
      </c>
      <c r="B349" s="44">
        <v>2.1668397960000001</v>
      </c>
      <c r="C349" s="13">
        <f>MAX(B$3:B349)</f>
        <v>2.182549592</v>
      </c>
      <c r="D349" s="14">
        <f t="shared" si="46"/>
        <v>-7.1979102136250361E-3</v>
      </c>
      <c r="E349" s="14">
        <f>ABS(MIN(D$3:D349))</f>
        <v>3.0829213484824147E-2</v>
      </c>
      <c r="F349" s="25">
        <f t="shared" si="47"/>
        <v>3</v>
      </c>
      <c r="G349" s="25">
        <f>MAX(F$4:F349)</f>
        <v>34</v>
      </c>
      <c r="H349" s="14" t="str">
        <f>IF(J349&lt;AVERAGE(J$3:J349),J349,"")</f>
        <v/>
      </c>
      <c r="I349" s="14">
        <f>STDEV(H$4:H349)</f>
        <v>3.1170033089530213E-3</v>
      </c>
      <c r="J349" s="14">
        <f t="shared" si="48"/>
        <v>6.5482944287598155E-3</v>
      </c>
      <c r="K349" s="14">
        <f>STDEV($J$4:J349)*SQRT(252)</f>
        <v>0.11914171186029904</v>
      </c>
      <c r="L349" s="14">
        <f t="shared" si="49"/>
        <v>0.80039707324321729</v>
      </c>
      <c r="M349" s="14">
        <f>COUNTIF(J$3:J349,"&gt;0")/COUNT(J$3:J349)</f>
        <v>0.66184971098265899</v>
      </c>
      <c r="N349" s="15">
        <f t="shared" ref="N349:N413" si="50">L349/E349</f>
        <v>25.962292993209743</v>
      </c>
      <c r="O349" s="15">
        <f t="shared" ref="O349:O413" si="51">L349/I349</f>
        <v>256.78415898508138</v>
      </c>
      <c r="P349" s="15">
        <f t="shared" ref="P349:P413" si="52">L349/K349</f>
        <v>6.7180256246589103</v>
      </c>
      <c r="Q349" s="14">
        <f>B349/B344-1</f>
        <v>1.4087580912493403E-2</v>
      </c>
      <c r="S349" s="14"/>
    </row>
    <row r="350" spans="1:19" ht="14.45" customHeight="1">
      <c r="A350" s="23">
        <v>43425</v>
      </c>
      <c r="B350" s="44">
        <v>2.189092928</v>
      </c>
      <c r="C350" s="13">
        <f>MAX(B$3:B350)</f>
        <v>2.189092928</v>
      </c>
      <c r="D350" s="14">
        <f t="shared" si="46"/>
        <v>0</v>
      </c>
      <c r="E350" s="14">
        <f>ABS(MIN(D$3:D350))</f>
        <v>3.0829213484824147E-2</v>
      </c>
      <c r="F350" s="25">
        <f t="shared" si="47"/>
        <v>0</v>
      </c>
      <c r="G350" s="25">
        <f>MAX(F$4:F350)</f>
        <v>34</v>
      </c>
      <c r="H350" s="14" t="str">
        <f>IF(J350&lt;AVERAGE(J$3:J350),J350,"")</f>
        <v/>
      </c>
      <c r="I350" s="14">
        <f>STDEV(H$4:H350)</f>
        <v>3.1170033089530213E-3</v>
      </c>
      <c r="J350" s="14">
        <f t="shared" si="48"/>
        <v>1.0269855686183771E-2</v>
      </c>
      <c r="K350" s="14">
        <f>STDEV($J$4:J350)*SQRT(252)</f>
        <v>0.11916483185187933</v>
      </c>
      <c r="L350" s="14">
        <f t="shared" si="49"/>
        <v>0.81219380262661867</v>
      </c>
      <c r="M350" s="14">
        <f>COUNTIF(J$3:J350,"&gt;0")/COUNT(J$3:J350)</f>
        <v>0.66282420749279536</v>
      </c>
      <c r="N350" s="15">
        <f t="shared" si="50"/>
        <v>26.34494074999434</v>
      </c>
      <c r="O350" s="15">
        <f t="shared" si="51"/>
        <v>260.56879705380504</v>
      </c>
      <c r="P350" s="15">
        <f t="shared" si="52"/>
        <v>6.8157172716541679</v>
      </c>
      <c r="S350" s="14"/>
    </row>
    <row r="351" spans="1:19" ht="14.45" customHeight="1">
      <c r="A351" s="23">
        <v>43426</v>
      </c>
      <c r="B351" s="44">
        <v>2.2031932539999999</v>
      </c>
      <c r="C351" s="13">
        <f>MAX(B$3:B351)</f>
        <v>2.2031932539999999</v>
      </c>
      <c r="D351" s="14">
        <f t="shared" si="46"/>
        <v>0</v>
      </c>
      <c r="E351" s="14">
        <f>ABS(MIN(D$3:D351))</f>
        <v>3.0829213484824147E-2</v>
      </c>
      <c r="F351" s="25">
        <f t="shared" si="47"/>
        <v>0</v>
      </c>
      <c r="G351" s="25">
        <f>MAX(F$4:F351)</f>
        <v>34</v>
      </c>
      <c r="H351" s="14" t="str">
        <f>IF(J351&lt;AVERAGE(J$3:J351),J351,"")</f>
        <v/>
      </c>
      <c r="I351" s="14">
        <f>STDEV(H$4:H351)</f>
        <v>3.1170033089530213E-3</v>
      </c>
      <c r="J351" s="14">
        <f t="shared" si="48"/>
        <v>6.4411728801674339E-3</v>
      </c>
      <c r="K351" s="14">
        <f>STDEV($J$4:J351)*SQRT(252)</f>
        <v>0.11904547199026483</v>
      </c>
      <c r="L351" s="14">
        <f t="shared" si="49"/>
        <v>0.81878134332982699</v>
      </c>
      <c r="M351" s="14">
        <f>COUNTIF(J$3:J351,"&gt;0")/COUNT(J$3:J351)</f>
        <v>0.66379310344827591</v>
      </c>
      <c r="N351" s="15">
        <f t="shared" si="50"/>
        <v>26.558619269767512</v>
      </c>
      <c r="O351" s="15">
        <f t="shared" si="51"/>
        <v>262.68221819913617</v>
      </c>
      <c r="P351" s="15">
        <f t="shared" si="52"/>
        <v>6.8778873286065378</v>
      </c>
      <c r="S351" s="14"/>
    </row>
    <row r="352" spans="1:19" ht="14.45" customHeight="1">
      <c r="A352" s="23">
        <v>43427</v>
      </c>
      <c r="B352" s="44">
        <v>2.2009838070000001</v>
      </c>
      <c r="C352" s="13">
        <f>MAX(B$3:B352)</f>
        <v>2.2031932539999999</v>
      </c>
      <c r="D352" s="14">
        <f t="shared" si="46"/>
        <v>-1.0028384918066013E-3</v>
      </c>
      <c r="E352" s="14">
        <f>ABS(MIN(D$3:D352))</f>
        <v>3.0829213484824147E-2</v>
      </c>
      <c r="F352" s="25">
        <f t="shared" si="47"/>
        <v>1</v>
      </c>
      <c r="G352" s="25">
        <f>MAX(F$4:F352)</f>
        <v>34</v>
      </c>
      <c r="H352" s="14">
        <f>IF(J352&lt;AVERAGE(J$3:J352),J352,"")</f>
        <v>-1.0028384918066013E-3</v>
      </c>
      <c r="I352" s="14">
        <f>STDEV(H$4:H352)</f>
        <v>3.1094722432465022E-3</v>
      </c>
      <c r="J352" s="14">
        <f t="shared" si="48"/>
        <v>-1.0028384918066013E-3</v>
      </c>
      <c r="K352" s="14">
        <f>STDEV($J$4:J352)*SQRT(252)</f>
        <v>0.11890743265127206</v>
      </c>
      <c r="L352" s="14">
        <f t="shared" si="49"/>
        <v>0.81515347983114417</v>
      </c>
      <c r="M352" s="14">
        <f>COUNTIF(J$3:J352,"&gt;0")/COUNT(J$3:J352)</f>
        <v>0.66189111747851004</v>
      </c>
      <c r="N352" s="15">
        <f t="shared" si="50"/>
        <v>26.44094310847106</v>
      </c>
      <c r="O352" s="15">
        <f t="shared" si="51"/>
        <v>262.15171452377012</v>
      </c>
      <c r="P352" s="15">
        <f t="shared" si="52"/>
        <v>6.8553618697815164</v>
      </c>
      <c r="S352" s="14"/>
    </row>
    <row r="353" spans="1:19" ht="14.45" customHeight="1">
      <c r="A353" s="16">
        <v>43430</v>
      </c>
      <c r="B353" s="44">
        <v>2.1803726710000002</v>
      </c>
      <c r="C353" s="13">
        <f>MAX(B$3:B353)</f>
        <v>2.2031932539999999</v>
      </c>
      <c r="D353" s="14">
        <f t="shared" si="46"/>
        <v>-1.0357957913391336E-2</v>
      </c>
      <c r="E353" s="14">
        <f>ABS(MIN(D$3:D353))</f>
        <v>3.0829213484824147E-2</v>
      </c>
      <c r="F353" s="25">
        <f t="shared" si="47"/>
        <v>2</v>
      </c>
      <c r="G353" s="25">
        <f>MAX(F$4:F353)</f>
        <v>34</v>
      </c>
      <c r="H353" s="14">
        <f>IF(J353&lt;AVERAGE(J$3:J353),J353,"")</f>
        <v>-9.3645105131843209E-3</v>
      </c>
      <c r="I353" s="14">
        <f>STDEV(H$4:H353)</f>
        <v>3.1465433622898616E-3</v>
      </c>
      <c r="J353" s="14">
        <f t="shared" si="48"/>
        <v>-9.3645105131843209E-3</v>
      </c>
      <c r="K353" s="14">
        <f>STDEV($J$4:J353)*SQRT(252)</f>
        <v>0.11914809900258198</v>
      </c>
      <c r="L353" s="14">
        <f t="shared" si="49"/>
        <v>0.79575188121849316</v>
      </c>
      <c r="M353" s="14">
        <f>COUNTIF(J$3:J353,"&gt;0")/COUNT(J$3:J353)</f>
        <v>0.66</v>
      </c>
      <c r="N353" s="15">
        <f t="shared" si="50"/>
        <v>25.81161798403344</v>
      </c>
      <c r="O353" s="15">
        <f t="shared" si="51"/>
        <v>252.89716034276853</v>
      </c>
      <c r="P353" s="15">
        <f t="shared" si="52"/>
        <v>6.6786787861487316</v>
      </c>
      <c r="S353" s="14"/>
    </row>
    <row r="354" spans="1:19" ht="14.45" customHeight="1">
      <c r="A354" s="16">
        <v>43431</v>
      </c>
      <c r="B354" s="44">
        <v>2.220114095</v>
      </c>
      <c r="C354" s="13">
        <f>MAX(B$3:B354)</f>
        <v>2.220114095</v>
      </c>
      <c r="D354" s="14">
        <f t="shared" si="46"/>
        <v>0</v>
      </c>
      <c r="E354" s="14">
        <f>ABS(MIN(D$3:D354))</f>
        <v>3.0829213484824147E-2</v>
      </c>
      <c r="F354" s="25">
        <f t="shared" si="47"/>
        <v>0</v>
      </c>
      <c r="G354" s="25">
        <f>MAX(F$4:F354)</f>
        <v>34</v>
      </c>
      <c r="H354" s="14" t="str">
        <f>IF(J354&lt;AVERAGE(J$3:J354),J354,"")</f>
        <v/>
      </c>
      <c r="I354" s="14">
        <f>STDEV(H$4:H354)</f>
        <v>3.1465433622898616E-3</v>
      </c>
      <c r="J354" s="14">
        <f t="shared" si="48"/>
        <v>1.8226895121453257E-2</v>
      </c>
      <c r="K354" s="14">
        <f>STDEV($J$4:J354)*SQRT(252)</f>
        <v>0.11974475907488367</v>
      </c>
      <c r="L354" s="14">
        <f t="shared" si="49"/>
        <v>0.81804094445468056</v>
      </c>
      <c r="M354" s="14">
        <f>COUNTIF(J$3:J354,"&gt;0")/COUNT(J$3:J354)</f>
        <v>0.66096866096866091</v>
      </c>
      <c r="N354" s="15">
        <f t="shared" si="50"/>
        <v>26.534603124317972</v>
      </c>
      <c r="O354" s="15">
        <f t="shared" si="51"/>
        <v>259.98082666159746</v>
      </c>
      <c r="P354" s="15">
        <f t="shared" si="52"/>
        <v>6.8315386057364718</v>
      </c>
      <c r="Q354" s="14">
        <f>B354/B349-1</f>
        <v>2.4586173421009105E-2</v>
      </c>
      <c r="S354" s="14"/>
    </row>
    <row r="355" spans="1:19" ht="14.45" customHeight="1">
      <c r="A355" s="16">
        <v>43432</v>
      </c>
      <c r="B355" s="44">
        <v>2.2062507459999998</v>
      </c>
      <c r="C355" s="13">
        <f>MAX(B$3:B355)</f>
        <v>2.220114095</v>
      </c>
      <c r="D355" s="14">
        <f t="shared" si="46"/>
        <v>-6.2444308746214539E-3</v>
      </c>
      <c r="E355" s="14">
        <f>ABS(MIN(D$3:D355))</f>
        <v>3.0829213484824147E-2</v>
      </c>
      <c r="F355" s="25">
        <f t="shared" si="47"/>
        <v>1</v>
      </c>
      <c r="G355" s="25">
        <f>MAX(F$4:F355)</f>
        <v>34</v>
      </c>
      <c r="H355" s="14">
        <f>IF(J355&lt;AVERAGE(J$3:J355),J355,"")</f>
        <v>-6.2444308746214539E-3</v>
      </c>
      <c r="I355" s="14">
        <f>STDEV(H$4:H355)</f>
        <v>3.1511488134478684E-3</v>
      </c>
      <c r="J355" s="14">
        <f t="shared" si="48"/>
        <v>-6.2444308746214539E-3</v>
      </c>
      <c r="K355" s="14">
        <f>STDEV($J$4:J355)*SQRT(252)</f>
        <v>0.1197925539905134</v>
      </c>
      <c r="L355" s="14">
        <f t="shared" si="49"/>
        <v>0.80732785202025314</v>
      </c>
      <c r="M355" s="14">
        <f>COUNTIF(J$3:J355,"&gt;0")/COUNT(J$3:J355)</f>
        <v>0.65909090909090906</v>
      </c>
      <c r="N355" s="15">
        <f t="shared" si="50"/>
        <v>26.187105046246632</v>
      </c>
      <c r="O355" s="15">
        <f t="shared" si="51"/>
        <v>256.20111896172415</v>
      </c>
      <c r="P355" s="15">
        <f t="shared" si="52"/>
        <v>6.7393825836970382</v>
      </c>
      <c r="S355" s="14"/>
    </row>
    <row r="356" spans="1:19" ht="14.45" customHeight="1">
      <c r="A356" s="16">
        <v>43433</v>
      </c>
      <c r="B356" s="44">
        <v>2.1970477929999999</v>
      </c>
      <c r="C356" s="13">
        <f>MAX(B$3:B356)</f>
        <v>2.220114095</v>
      </c>
      <c r="D356" s="14">
        <f t="shared" si="46"/>
        <v>-1.0389692156789865E-2</v>
      </c>
      <c r="E356" s="14">
        <f>ABS(MIN(D$3:D356))</f>
        <v>3.0829213484824147E-2</v>
      </c>
      <c r="F356" s="25">
        <f t="shared" si="47"/>
        <v>2</v>
      </c>
      <c r="G356" s="25">
        <f>MAX(F$4:F356)</f>
        <v>34</v>
      </c>
      <c r="H356" s="14">
        <f>IF(J356&lt;AVERAGE(J$3:J356),J356,"")</f>
        <v>-4.1713087311970876E-3</v>
      </c>
      <c r="I356" s="14">
        <f>STDEV(H$4:H356)</f>
        <v>3.1448575051542544E-3</v>
      </c>
      <c r="J356" s="14">
        <f t="shared" si="48"/>
        <v>-4.1713087311970876E-3</v>
      </c>
      <c r="K356" s="14">
        <f>STDEV($J$4:J356)*SQRT(252)</f>
        <v>0.11974633688698308</v>
      </c>
      <c r="L356" s="14">
        <f t="shared" si="49"/>
        <v>0.79951833619468426</v>
      </c>
      <c r="M356" s="14">
        <f>COUNTIF(J$3:J356,"&gt;0")/COUNT(J$3:J356)</f>
        <v>0.65722379603399439</v>
      </c>
      <c r="N356" s="15">
        <f t="shared" si="50"/>
        <v>25.933789604728375</v>
      </c>
      <c r="O356" s="15">
        <f t="shared" si="51"/>
        <v>254.23038560071996</v>
      </c>
      <c r="P356" s="15">
        <f t="shared" si="52"/>
        <v>6.6767665465146697</v>
      </c>
      <c r="S356" s="14"/>
    </row>
    <row r="357" spans="1:19" ht="14.45" customHeight="1">
      <c r="A357" s="16">
        <v>43434</v>
      </c>
      <c r="B357" s="44">
        <v>2.2169824029999998</v>
      </c>
      <c r="C357" s="13">
        <f>MAX(B$3:B357)</f>
        <v>2.220114095</v>
      </c>
      <c r="D357" s="14">
        <f t="shared" si="46"/>
        <v>-1.4105995755142597E-3</v>
      </c>
      <c r="E357" s="14">
        <f>ABS(MIN(D$3:D357))</f>
        <v>3.0829213484824147E-2</v>
      </c>
      <c r="F357" s="25">
        <f t="shared" si="47"/>
        <v>3</v>
      </c>
      <c r="G357" s="25">
        <f>MAX(F$4:F357)</f>
        <v>34</v>
      </c>
      <c r="H357" s="14" t="str">
        <f>IF(J357&lt;AVERAGE(J$3:J357),J357,"")</f>
        <v/>
      </c>
      <c r="I357" s="14">
        <f>STDEV(H$4:H357)</f>
        <v>3.1448575051542544E-3</v>
      </c>
      <c r="J357" s="14">
        <f t="shared" si="48"/>
        <v>9.073362019485165E-3</v>
      </c>
      <c r="K357" s="14">
        <f>STDEV($J$4:J357)*SQRT(252)</f>
        <v>0.11971469700368825</v>
      </c>
      <c r="L357" s="14">
        <f t="shared" si="49"/>
        <v>0.8094958499124143</v>
      </c>
      <c r="M357" s="14">
        <f>COUNTIF(J$3:J357,"&gt;0")/COUNT(J$3:J357)</f>
        <v>0.65819209039548021</v>
      </c>
      <c r="N357" s="15">
        <f t="shared" si="50"/>
        <v>26.257427887704406</v>
      </c>
      <c r="O357" s="15">
        <f t="shared" si="51"/>
        <v>257.40302973527213</v>
      </c>
      <c r="P357" s="15">
        <f t="shared" si="52"/>
        <v>6.7618752765792394</v>
      </c>
      <c r="R357" s="14">
        <f>B357/B335-1</f>
        <v>3.7737717769455559E-2</v>
      </c>
      <c r="S357" s="14"/>
    </row>
    <row r="358" spans="1:19" ht="14.45" customHeight="1">
      <c r="A358" s="23">
        <v>43437</v>
      </c>
      <c r="B358" s="44">
        <v>2.2476524879999999</v>
      </c>
      <c r="C358" s="13">
        <f>MAX(B$3:B358)</f>
        <v>2.2476524879999999</v>
      </c>
      <c r="D358" s="14">
        <f t="shared" si="46"/>
        <v>0</v>
      </c>
      <c r="E358" s="14">
        <f>ABS(MIN(D$3:D358))</f>
        <v>3.0829213484824147E-2</v>
      </c>
      <c r="F358" s="25">
        <f t="shared" si="47"/>
        <v>0</v>
      </c>
      <c r="G358" s="25">
        <f>MAX(F$4:F358)</f>
        <v>34</v>
      </c>
      <c r="H358" s="14" t="str">
        <f>IF(J358&lt;AVERAGE(J$3:J358),J358,"")</f>
        <v/>
      </c>
      <c r="I358" s="14">
        <f>STDEV(H$4:H358)</f>
        <v>3.1448575051542544E-3</v>
      </c>
      <c r="J358" s="14">
        <f t="shared" si="48"/>
        <v>1.3834158069318647E-2</v>
      </c>
      <c r="K358" s="14">
        <f>STDEV($J$4:J358)*SQRT(252)</f>
        <v>0.11994122970248046</v>
      </c>
      <c r="L358" s="14">
        <f t="shared" si="49"/>
        <v>0.82141119991989009</v>
      </c>
      <c r="M358" s="14">
        <f>COUNTIF(J$3:J358,"&gt;0")/COUNT(J$3:J358)</f>
        <v>0.6591549295774648</v>
      </c>
      <c r="N358" s="15">
        <f t="shared" si="50"/>
        <v>26.643923313977321</v>
      </c>
      <c r="O358" s="15">
        <f t="shared" si="51"/>
        <v>261.19186595056874</v>
      </c>
      <c r="P358" s="15">
        <f t="shared" si="52"/>
        <v>6.8484473767480711</v>
      </c>
      <c r="S358" s="14"/>
    </row>
    <row r="359" spans="1:19" ht="14.45" customHeight="1">
      <c r="A359" s="23">
        <v>43438</v>
      </c>
      <c r="B359" s="44">
        <v>2.280417908</v>
      </c>
      <c r="C359" s="13">
        <f>MAX(B$3:B359)</f>
        <v>2.280417908</v>
      </c>
      <c r="D359" s="14">
        <f t="shared" si="46"/>
        <v>0</v>
      </c>
      <c r="E359" s="14">
        <f>ABS(MIN(D$3:D359))</f>
        <v>3.0829213484824147E-2</v>
      </c>
      <c r="F359" s="25">
        <f t="shared" si="47"/>
        <v>0</v>
      </c>
      <c r="G359" s="25">
        <f>MAX(F$4:F359)</f>
        <v>34</v>
      </c>
      <c r="H359" s="14" t="str">
        <f>IF(J359&lt;AVERAGE(J$3:J359),J359,"")</f>
        <v/>
      </c>
      <c r="I359" s="14">
        <f>STDEV(H$4:H359)</f>
        <v>3.1448575051542544E-3</v>
      </c>
      <c r="J359" s="14">
        <f t="shared" si="48"/>
        <v>1.4577618281710114E-2</v>
      </c>
      <c r="K359" s="14">
        <f>STDEV($J$4:J359)*SQRT(252)</f>
        <v>0.12021593280690551</v>
      </c>
      <c r="L359" s="14">
        <f t="shared" si="49"/>
        <v>0.83875912670510444</v>
      </c>
      <c r="M359" s="14">
        <f>COUNTIF(J$3:J359,"&gt;0")/COUNT(J$3:J359)</f>
        <v>0.6601123595505618</v>
      </c>
      <c r="N359" s="15">
        <f t="shared" si="50"/>
        <v>27.206633964826523</v>
      </c>
      <c r="O359" s="15">
        <f t="shared" si="51"/>
        <v>266.70814983840216</v>
      </c>
      <c r="P359" s="15">
        <f t="shared" si="52"/>
        <v>6.9771045078720544</v>
      </c>
      <c r="Q359" s="14">
        <f>B359/B354-1</f>
        <v>2.7162483737125154E-2</v>
      </c>
      <c r="S359" s="14"/>
    </row>
    <row r="360" spans="1:19" ht="14.45" customHeight="1">
      <c r="A360" s="23">
        <v>43439</v>
      </c>
      <c r="B360" s="44">
        <v>2.2887038830000002</v>
      </c>
      <c r="C360" s="13">
        <f>MAX(B$3:B360)</f>
        <v>2.2887038830000002</v>
      </c>
      <c r="D360" s="14">
        <f t="shared" si="46"/>
        <v>0</v>
      </c>
      <c r="E360" s="14">
        <f>ABS(MIN(D$3:D360))</f>
        <v>3.0829213484824147E-2</v>
      </c>
      <c r="F360" s="25">
        <f t="shared" si="47"/>
        <v>0</v>
      </c>
      <c r="G360" s="25">
        <f>MAX(F$4:F360)</f>
        <v>34</v>
      </c>
      <c r="H360" s="14" t="str">
        <f>IF(J360&lt;AVERAGE(J$3:J360),J360,"")</f>
        <v/>
      </c>
      <c r="I360" s="14">
        <f>STDEV(H$4:H360)</f>
        <v>3.1448575051542544E-3</v>
      </c>
      <c r="J360" s="14">
        <f t="shared" si="48"/>
        <v>3.6335335602004637E-3</v>
      </c>
      <c r="K360" s="14">
        <f>STDEV($J$4:J360)*SQRT(252)</f>
        <v>0.12005184196684991</v>
      </c>
      <c r="L360" s="14">
        <f t="shared" si="49"/>
        <v>0.84141608317839922</v>
      </c>
      <c r="M360" s="14">
        <f>COUNTIF(J$3:J360,"&gt;0")/COUNT(J$3:J360)</f>
        <v>0.66106442577030811</v>
      </c>
      <c r="N360" s="15">
        <f t="shared" si="50"/>
        <v>27.29281704162161</v>
      </c>
      <c r="O360" s="15">
        <f t="shared" si="51"/>
        <v>267.55300734591725</v>
      </c>
      <c r="P360" s="15">
        <f t="shared" si="52"/>
        <v>7.0087727884320232</v>
      </c>
      <c r="S360" s="14"/>
    </row>
    <row r="361" spans="1:19" ht="14.45" customHeight="1">
      <c r="A361" s="23">
        <v>43440</v>
      </c>
      <c r="B361" s="44">
        <v>2.289995244</v>
      </c>
      <c r="C361" s="13">
        <f>MAX(B$3:B361)</f>
        <v>2.289995244</v>
      </c>
      <c r="D361" s="14">
        <f t="shared" si="46"/>
        <v>0</v>
      </c>
      <c r="E361" s="14">
        <f>ABS(MIN(D$3:D361))</f>
        <v>3.0829213484824147E-2</v>
      </c>
      <c r="F361" s="25">
        <f t="shared" si="47"/>
        <v>0</v>
      </c>
      <c r="G361" s="25">
        <f>MAX(F$4:F361)</f>
        <v>34</v>
      </c>
      <c r="H361" s="14">
        <f>IF(J361&lt;AVERAGE(J$3:J361),J361,"")</f>
        <v>5.6423245033654368E-4</v>
      </c>
      <c r="I361" s="14">
        <f>STDEV(H$4:H361)</f>
        <v>3.1438563951675124E-3</v>
      </c>
      <c r="J361" s="14">
        <f t="shared" si="48"/>
        <v>5.6423245033654368E-4</v>
      </c>
      <c r="K361" s="14">
        <f>STDEV($J$4:J361)*SQRT(252)</f>
        <v>0.11989294635775181</v>
      </c>
      <c r="L361" s="14">
        <f t="shared" si="49"/>
        <v>0.83991442653726534</v>
      </c>
      <c r="M361" s="14">
        <f>COUNTIF(J$3:J361,"&gt;0")/COUNT(J$3:J361)</f>
        <v>0.66201117318435754</v>
      </c>
      <c r="N361" s="15">
        <f t="shared" si="50"/>
        <v>27.244108155750322</v>
      </c>
      <c r="O361" s="15">
        <f t="shared" si="51"/>
        <v>267.1605572787343</v>
      </c>
      <c r="P361" s="15">
        <f t="shared" si="52"/>
        <v>7.0055366229054199</v>
      </c>
      <c r="S361" s="14"/>
    </row>
    <row r="362" spans="1:19" ht="14.45" customHeight="1">
      <c r="A362" s="23">
        <v>43441</v>
      </c>
      <c r="B362" s="44">
        <v>2.304112537</v>
      </c>
      <c r="C362" s="13">
        <f>MAX(B$3:B362)</f>
        <v>2.304112537</v>
      </c>
      <c r="D362" s="14">
        <f t="shared" si="46"/>
        <v>0</v>
      </c>
      <c r="E362" s="14">
        <f>ABS(MIN(D$3:D362))</f>
        <v>3.0829213484824147E-2</v>
      </c>
      <c r="F362" s="25">
        <f t="shared" si="47"/>
        <v>0</v>
      </c>
      <c r="G362" s="25">
        <f>MAX(F$4:F362)</f>
        <v>34</v>
      </c>
      <c r="H362" s="14" t="str">
        <f>IF(J362&lt;AVERAGE(J$3:J362),J362,"")</f>
        <v/>
      </c>
      <c r="I362" s="14">
        <f>STDEV(H$4:H362)</f>
        <v>3.1438563951675124E-3</v>
      </c>
      <c r="J362" s="14">
        <f t="shared" si="48"/>
        <v>6.1647695718969331E-3</v>
      </c>
      <c r="K362" s="14">
        <f>STDEV($J$4:J362)*SQRT(252)</f>
        <v>0.11976814491308831</v>
      </c>
      <c r="L362" s="14">
        <f t="shared" si="49"/>
        <v>0.84597171293721307</v>
      </c>
      <c r="M362" s="14">
        <f>COUNTIF(J$3:J362,"&gt;0")/COUNT(J$3:J362)</f>
        <v>0.6629526462395543</v>
      </c>
      <c r="N362" s="15">
        <f t="shared" si="50"/>
        <v>27.440586940489005</v>
      </c>
      <c r="O362" s="15">
        <f t="shared" si="51"/>
        <v>269.08726309432387</v>
      </c>
      <c r="P362" s="15">
        <f t="shared" si="52"/>
        <v>7.0634116738729329</v>
      </c>
      <c r="S362" s="14"/>
    </row>
    <row r="363" spans="1:19" ht="14.45" customHeight="1">
      <c r="A363" s="23">
        <v>43444</v>
      </c>
      <c r="B363" s="44">
        <v>2.319649901</v>
      </c>
      <c r="C363" s="13">
        <f>MAX(B$3:B363)</f>
        <v>2.319649901</v>
      </c>
      <c r="D363" s="14">
        <f t="shared" si="46"/>
        <v>0</v>
      </c>
      <c r="E363" s="14">
        <f>ABS(MIN(D$3:D363))</f>
        <v>3.0829213484824147E-2</v>
      </c>
      <c r="F363" s="25">
        <f t="shared" si="47"/>
        <v>0</v>
      </c>
      <c r="G363" s="25">
        <f>MAX(F$4:F363)</f>
        <v>34</v>
      </c>
      <c r="H363" s="14" t="str">
        <f>IF(J363&lt;AVERAGE(J$3:J363),J363,"")</f>
        <v/>
      </c>
      <c r="I363" s="14">
        <f>STDEV(H$4:H363)</f>
        <v>3.1438563951675124E-3</v>
      </c>
      <c r="J363" s="14">
        <f t="shared" si="48"/>
        <v>6.74331819756957E-3</v>
      </c>
      <c r="K363" s="14">
        <f>STDEV($J$4:J363)*SQRT(252)</f>
        <v>0.11965754434531416</v>
      </c>
      <c r="L363" s="14">
        <f t="shared" si="49"/>
        <v>0.84824007735664719</v>
      </c>
      <c r="M363" s="14">
        <f>COUNTIF(J$3:J363,"&gt;0")/COUNT(J$3:J363)</f>
        <v>0.66388888888888886</v>
      </c>
      <c r="N363" s="15">
        <f t="shared" si="50"/>
        <v>27.514165347559</v>
      </c>
      <c r="O363" s="15">
        <f t="shared" si="51"/>
        <v>269.80878600577773</v>
      </c>
      <c r="P363" s="15">
        <f t="shared" si="52"/>
        <v>7.0888975868395772</v>
      </c>
      <c r="S363" s="14"/>
    </row>
    <row r="364" spans="1:19" ht="14.45" customHeight="1">
      <c r="A364" s="23">
        <v>43445</v>
      </c>
      <c r="B364" s="44">
        <v>2.330273155</v>
      </c>
      <c r="C364" s="13">
        <f>MAX(B$3:B364)</f>
        <v>2.330273155</v>
      </c>
      <c r="D364" s="14">
        <f t="shared" si="46"/>
        <v>0</v>
      </c>
      <c r="E364" s="14">
        <f>ABS(MIN(D$3:D364))</f>
        <v>3.0829213484824147E-2</v>
      </c>
      <c r="F364" s="25">
        <f t="shared" si="47"/>
        <v>0</v>
      </c>
      <c r="G364" s="25">
        <f>MAX(F$4:F364)</f>
        <v>34</v>
      </c>
      <c r="H364" s="14" t="str">
        <f>IF(J364&lt;AVERAGE(J$3:J364),J364,"")</f>
        <v/>
      </c>
      <c r="I364" s="14">
        <f>STDEV(H$4:H364)</f>
        <v>3.1438563951675124E-3</v>
      </c>
      <c r="J364" s="14">
        <f t="shared" si="48"/>
        <v>4.579679888512711E-3</v>
      </c>
      <c r="K364" s="14">
        <f>STDEV($J$4:J364)*SQRT(252)</f>
        <v>0.11950552659373856</v>
      </c>
      <c r="L364" s="14">
        <f t="shared" si="49"/>
        <v>0.85213075834835261</v>
      </c>
      <c r="M364" s="14">
        <f>COUNTIF(J$3:J364,"&gt;0")/COUNT(J$3:J364)</f>
        <v>0.66481994459833793</v>
      </c>
      <c r="N364" s="15">
        <f t="shared" si="50"/>
        <v>27.640366458515679</v>
      </c>
      <c r="O364" s="15">
        <f t="shared" si="51"/>
        <v>271.04633648603692</v>
      </c>
      <c r="P364" s="15">
        <f t="shared" si="52"/>
        <v>7.1304715575639301</v>
      </c>
      <c r="Q364" s="14">
        <f>B364/B359-1</f>
        <v>2.1862329191987717E-2</v>
      </c>
      <c r="S364" s="14"/>
    </row>
    <row r="365" spans="1:19" ht="14.45" customHeight="1">
      <c r="A365" s="23">
        <v>43446</v>
      </c>
      <c r="B365" s="44">
        <v>2.3362323850000002</v>
      </c>
      <c r="C365" s="13">
        <f>MAX(B$3:B365)</f>
        <v>2.3362323850000002</v>
      </c>
      <c r="D365" s="14">
        <f t="shared" si="46"/>
        <v>0</v>
      </c>
      <c r="E365" s="14">
        <f>ABS(MIN(D$3:D365))</f>
        <v>3.0829213484824147E-2</v>
      </c>
      <c r="F365" s="25">
        <f t="shared" si="47"/>
        <v>0</v>
      </c>
      <c r="G365" s="25">
        <f>MAX(F$4:F365)</f>
        <v>34</v>
      </c>
      <c r="H365" s="14" t="str">
        <f>IF(J365&lt;AVERAGE(J$3:J365),J365,"")</f>
        <v/>
      </c>
      <c r="I365" s="14">
        <f>STDEV(H$4:H365)</f>
        <v>3.1438563951675124E-3</v>
      </c>
      <c r="J365" s="14">
        <f t="shared" si="48"/>
        <v>2.5573096386635186E-3</v>
      </c>
      <c r="K365" s="14">
        <f>STDEV($J$4:J365)*SQRT(252)</f>
        <v>0.11933998969789837</v>
      </c>
      <c r="L365" s="14">
        <f t="shared" si="49"/>
        <v>0.85329660161459131</v>
      </c>
      <c r="M365" s="14">
        <f>COUNTIF(J$3:J365,"&gt;0")/COUNT(J$3:J365)</f>
        <v>0.66574585635359118</v>
      </c>
      <c r="N365" s="15">
        <f t="shared" si="50"/>
        <v>27.678182644349047</v>
      </c>
      <c r="O365" s="15">
        <f t="shared" si="51"/>
        <v>271.4171687123532</v>
      </c>
      <c r="P365" s="15">
        <f t="shared" si="52"/>
        <v>7.1501313497232371</v>
      </c>
      <c r="S365" s="14"/>
    </row>
    <row r="366" spans="1:19" ht="14.45" customHeight="1">
      <c r="A366" s="23">
        <v>43447</v>
      </c>
      <c r="B366" s="44">
        <v>2.3351940149999999</v>
      </c>
      <c r="C366" s="13">
        <f>MAX(B$3:B366)</f>
        <v>2.3362323850000002</v>
      </c>
      <c r="D366" s="14">
        <f t="shared" si="46"/>
        <v>-4.4446349030480281E-4</v>
      </c>
      <c r="E366" s="14">
        <f>ABS(MIN(D$3:D366))</f>
        <v>3.0829213484824147E-2</v>
      </c>
      <c r="F366" s="25">
        <f t="shared" si="47"/>
        <v>1</v>
      </c>
      <c r="G366" s="25">
        <f>MAX(F$4:F366)</f>
        <v>34</v>
      </c>
      <c r="H366" s="14">
        <f>IF(J366&lt;AVERAGE(J$3:J366),J366,"")</f>
        <v>-4.4446349030480281E-4</v>
      </c>
      <c r="I366" s="14">
        <f>STDEV(H$4:H366)</f>
        <v>3.1382709936789966E-3</v>
      </c>
      <c r="J366" s="14">
        <f t="shared" si="48"/>
        <v>-4.4446349030480281E-4</v>
      </c>
      <c r="K366" s="14">
        <f>STDEV($J$4:J366)*SQRT(252)</f>
        <v>0.11919818426947558</v>
      </c>
      <c r="L366" s="14">
        <f t="shared" si="49"/>
        <v>0.85042775754142208</v>
      </c>
      <c r="M366" s="14">
        <f>COUNTIF(J$3:J366,"&gt;0")/COUNT(J$3:J366)</f>
        <v>0.66391184573002759</v>
      </c>
      <c r="N366" s="15">
        <f t="shared" si="50"/>
        <v>27.58512661894699</v>
      </c>
      <c r="O366" s="15">
        <f t="shared" si="51"/>
        <v>270.98608095168521</v>
      </c>
      <c r="P366" s="15">
        <f t="shared" si="52"/>
        <v>7.1345697315223342</v>
      </c>
      <c r="S366" s="14"/>
    </row>
    <row r="367" spans="1:19" ht="14.45" customHeight="1">
      <c r="A367" s="23">
        <v>43448</v>
      </c>
      <c r="B367" s="44">
        <v>2.3434869960000002</v>
      </c>
      <c r="C367" s="13">
        <f>MAX(B$3:B367)</f>
        <v>2.3434869960000002</v>
      </c>
      <c r="D367" s="14">
        <f t="shared" si="46"/>
        <v>0</v>
      </c>
      <c r="E367" s="14">
        <f>ABS(MIN(D$3:D367))</f>
        <v>3.0829213484824147E-2</v>
      </c>
      <c r="F367" s="25">
        <f t="shared" si="47"/>
        <v>0</v>
      </c>
      <c r="G367" s="25">
        <f>MAX(F$4:F367)</f>
        <v>34</v>
      </c>
      <c r="H367" s="14" t="str">
        <f>IF(J367&lt;AVERAGE(J$3:J367),J367,"")</f>
        <v/>
      </c>
      <c r="I367" s="14">
        <f>STDEV(H$4:H367)</f>
        <v>3.1382709936789966E-3</v>
      </c>
      <c r="J367" s="14">
        <f t="shared" si="48"/>
        <v>3.5513027811524545E-3</v>
      </c>
      <c r="K367" s="14">
        <f>STDEV($J$4:J367)*SQRT(252)</f>
        <v>0.11903796667937375</v>
      </c>
      <c r="L367" s="14">
        <f t="shared" si="49"/>
        <v>0.85292058260052639</v>
      </c>
      <c r="M367" s="14">
        <f>COUNTIF(J$3:J367,"&gt;0")/COUNT(J$3:J367)</f>
        <v>0.6648351648351648</v>
      </c>
      <c r="N367" s="15">
        <f t="shared" si="50"/>
        <v>27.665985803380334</v>
      </c>
      <c r="O367" s="15">
        <f t="shared" si="51"/>
        <v>271.7804116720485</v>
      </c>
      <c r="P367" s="15">
        <f t="shared" si="52"/>
        <v>7.16511384050981</v>
      </c>
      <c r="S367" s="14"/>
    </row>
    <row r="368" spans="1:19" ht="14.45" customHeight="1">
      <c r="A368" s="23">
        <v>43451</v>
      </c>
      <c r="B368" s="44">
        <v>2.356936959</v>
      </c>
      <c r="C368" s="13">
        <f>MAX(B$3:B368)</f>
        <v>2.356936959</v>
      </c>
      <c r="D368" s="14">
        <f t="shared" si="46"/>
        <v>0</v>
      </c>
      <c r="E368" s="14">
        <f>ABS(MIN(D$3:D368))</f>
        <v>3.0829213484824147E-2</v>
      </c>
      <c r="F368" s="25">
        <f t="shared" si="47"/>
        <v>0</v>
      </c>
      <c r="G368" s="25">
        <f>MAX(F$4:F368)</f>
        <v>34</v>
      </c>
      <c r="H368" s="14" t="str">
        <f>IF(J368&lt;AVERAGE(J$3:J368),J368,"")</f>
        <v/>
      </c>
      <c r="I368" s="14">
        <f>STDEV(H$4:H368)</f>
        <v>3.1382709936789966E-3</v>
      </c>
      <c r="J368" s="14">
        <f t="shared" si="48"/>
        <v>5.7392949152084149E-3</v>
      </c>
      <c r="K368" s="14">
        <f>STDEV($J$4:J368)*SQRT(252)</f>
        <v>0.11890730224706446</v>
      </c>
      <c r="L368" s="14">
        <f t="shared" si="49"/>
        <v>0.8537926648264329</v>
      </c>
      <c r="M368" s="14">
        <f>COUNTIF(J$3:J368,"&gt;0")/COUNT(J$3:J368)</f>
        <v>0.66575342465753429</v>
      </c>
      <c r="N368" s="15">
        <f t="shared" si="50"/>
        <v>27.694273330933893</v>
      </c>
      <c r="O368" s="15">
        <f t="shared" si="51"/>
        <v>272.05829787998368</v>
      </c>
      <c r="P368" s="15">
        <f t="shared" si="52"/>
        <v>7.1803215504160596</v>
      </c>
      <c r="S368" s="14"/>
    </row>
    <row r="369" spans="1:19" ht="14.45" customHeight="1">
      <c r="A369" s="23">
        <v>43452</v>
      </c>
      <c r="B369" s="44">
        <v>2.361801298</v>
      </c>
      <c r="C369" s="13">
        <f>MAX(B$3:B369)</f>
        <v>2.361801298</v>
      </c>
      <c r="D369" s="14">
        <f t="shared" si="46"/>
        <v>0</v>
      </c>
      <c r="E369" s="14">
        <f>ABS(MIN(D$3:D369))</f>
        <v>3.0829213484824147E-2</v>
      </c>
      <c r="F369" s="25">
        <f t="shared" si="47"/>
        <v>0</v>
      </c>
      <c r="G369" s="25">
        <f>MAX(F$4:F369)</f>
        <v>34</v>
      </c>
      <c r="H369" s="14">
        <f>IF(J369&lt;AVERAGE(J$3:J369),J369,"")</f>
        <v>2.063839247556265E-3</v>
      </c>
      <c r="I369" s="14">
        <f>STDEV(H$4:H369)</f>
        <v>3.1471903813411039E-3</v>
      </c>
      <c r="J369" s="14">
        <f t="shared" si="48"/>
        <v>2.063839247556265E-3</v>
      </c>
      <c r="K369" s="14">
        <f>STDEV($J$4:J369)*SQRT(252)</f>
        <v>0.11874459218293867</v>
      </c>
      <c r="L369" s="14">
        <f t="shared" si="49"/>
        <v>0.85428643576509389</v>
      </c>
      <c r="M369" s="14">
        <f>COUNTIF(J$3:J369,"&gt;0")/COUNT(J$3:J369)</f>
        <v>0.66666666666666663</v>
      </c>
      <c r="N369" s="15">
        <f t="shared" si="50"/>
        <v>27.710289663588764</v>
      </c>
      <c r="O369" s="15">
        <f t="shared" si="51"/>
        <v>271.44415566021752</v>
      </c>
      <c r="P369" s="15">
        <f t="shared" si="52"/>
        <v>7.1943186637836503</v>
      </c>
      <c r="Q369" s="14">
        <f>B369/B364-1</f>
        <v>1.3529805693530461E-2</v>
      </c>
      <c r="S369" s="14"/>
    </row>
    <row r="370" spans="1:19" ht="14.45" customHeight="1">
      <c r="A370" s="23">
        <v>43453</v>
      </c>
      <c r="B370" s="44">
        <v>2.352459826</v>
      </c>
      <c r="C370" s="13">
        <f>MAX(B$3:B370)</f>
        <v>2.361801298</v>
      </c>
      <c r="D370" s="14">
        <f t="shared" si="46"/>
        <v>-3.955231969730244E-3</v>
      </c>
      <c r="E370" s="14">
        <f>ABS(MIN(D$3:D370))</f>
        <v>3.0829213484824147E-2</v>
      </c>
      <c r="F370" s="25">
        <f t="shared" si="47"/>
        <v>1</v>
      </c>
      <c r="G370" s="25">
        <f>MAX(F$4:F370)</f>
        <v>34</v>
      </c>
      <c r="H370" s="14">
        <f>IF(J370&lt;AVERAGE(J$3:J370),J370,"")</f>
        <v>-3.955231969730244E-3</v>
      </c>
      <c r="I370" s="14">
        <f>STDEV(H$4:H370)</f>
        <v>3.1405338446223573E-3</v>
      </c>
      <c r="J370" s="14">
        <f t="shared" si="48"/>
        <v>-3.955231969730244E-3</v>
      </c>
      <c r="K370" s="14">
        <f>STDEV($J$4:J370)*SQRT(252)</f>
        <v>0.11869834584258075</v>
      </c>
      <c r="L370" s="14">
        <f t="shared" si="49"/>
        <v>0.84678243012311327</v>
      </c>
      <c r="M370" s="14">
        <f>COUNTIF(J$3:J370,"&gt;0")/COUNT(J$3:J370)</f>
        <v>0.66485013623978206</v>
      </c>
      <c r="N370" s="15">
        <f t="shared" si="50"/>
        <v>27.466883984566998</v>
      </c>
      <c r="O370" s="15">
        <f t="shared" si="51"/>
        <v>269.63009221285341</v>
      </c>
      <c r="P370" s="15">
        <f t="shared" si="52"/>
        <v>7.1339025334533881</v>
      </c>
      <c r="S370" s="14"/>
    </row>
    <row r="371" spans="1:19" ht="14.45" customHeight="1">
      <c r="A371" s="23">
        <v>43454</v>
      </c>
      <c r="B371" s="44">
        <v>2.3419333939999998</v>
      </c>
      <c r="C371" s="13">
        <f>MAX(B$3:B371)</f>
        <v>2.361801298</v>
      </c>
      <c r="D371" s="14">
        <f t="shared" si="46"/>
        <v>-8.4121826915857234E-3</v>
      </c>
      <c r="E371" s="14">
        <f>ABS(MIN(D$3:D371))</f>
        <v>3.0829213484824147E-2</v>
      </c>
      <c r="F371" s="25">
        <f t="shared" si="47"/>
        <v>2</v>
      </c>
      <c r="G371" s="25">
        <f>MAX(F$4:F371)</f>
        <v>34</v>
      </c>
      <c r="H371" s="14">
        <f>IF(J371&lt;AVERAGE(J$3:J371),J371,"")</f>
        <v>-4.4746489966202008E-3</v>
      </c>
      <c r="I371" s="14">
        <f>STDEV(H$4:H371)</f>
        <v>3.1356335792549978E-3</v>
      </c>
      <c r="J371" s="14">
        <f t="shared" si="48"/>
        <v>-4.4746489966202008E-3</v>
      </c>
      <c r="K371" s="14">
        <f>STDEV($J$4:J371)*SQRT(252)</f>
        <v>0.1186714162100163</v>
      </c>
      <c r="L371" s="14">
        <f t="shared" si="49"/>
        <v>0.83865152034162227</v>
      </c>
      <c r="M371" s="14">
        <f>COUNTIF(J$3:J371,"&gt;0")/COUNT(J$3:J371)</f>
        <v>0.66304347826086951</v>
      </c>
      <c r="N371" s="15">
        <f t="shared" si="50"/>
        <v>27.203143562337495</v>
      </c>
      <c r="O371" s="15">
        <f t="shared" si="51"/>
        <v>267.45839370073315</v>
      </c>
      <c r="P371" s="15">
        <f t="shared" si="52"/>
        <v>7.067005241240536</v>
      </c>
      <c r="S371" s="14"/>
    </row>
    <row r="372" spans="1:19" ht="14.45" customHeight="1">
      <c r="A372" s="23">
        <v>43455</v>
      </c>
      <c r="B372" s="44">
        <v>2.3617159870000002</v>
      </c>
      <c r="C372" s="13">
        <f>MAX(B$3:B372)</f>
        <v>2.361801298</v>
      </c>
      <c r="D372" s="14">
        <f t="shared" si="46"/>
        <v>-3.6121158910384921E-5</v>
      </c>
      <c r="E372" s="14">
        <f>ABS(MIN(D$3:D372))</f>
        <v>3.0829213484824147E-2</v>
      </c>
      <c r="F372" s="25">
        <f t="shared" si="47"/>
        <v>3</v>
      </c>
      <c r="G372" s="25">
        <f>MAX(F$4:F372)</f>
        <v>34</v>
      </c>
      <c r="H372" s="14" t="str">
        <f>IF(J372&lt;AVERAGE(J$3:J372),J372,"")</f>
        <v/>
      </c>
      <c r="I372" s="14">
        <f>STDEV(H$4:H372)</f>
        <v>3.1356335792549978E-3</v>
      </c>
      <c r="J372" s="14">
        <f t="shared" si="48"/>
        <v>8.4471202514482258E-3</v>
      </c>
      <c r="K372" s="14">
        <f>STDEV($J$4:J372)*SQRT(252)</f>
        <v>0.11861739440258895</v>
      </c>
      <c r="L372" s="14">
        <f t="shared" si="49"/>
        <v>0.84752869530004049</v>
      </c>
      <c r="M372" s="14">
        <f>COUNTIF(J$3:J372,"&gt;0")/COUNT(J$3:J372)</f>
        <v>0.66395663956639561</v>
      </c>
      <c r="N372" s="15">
        <f t="shared" si="50"/>
        <v>27.491090413877775</v>
      </c>
      <c r="O372" s="15">
        <f t="shared" si="51"/>
        <v>270.28945630229111</v>
      </c>
      <c r="P372" s="15">
        <f t="shared" si="52"/>
        <v>7.1450624890942835</v>
      </c>
      <c r="S372" s="14"/>
    </row>
    <row r="373" spans="1:19" ht="14.45" customHeight="1">
      <c r="A373" s="23">
        <v>43458</v>
      </c>
      <c r="B373" s="44">
        <v>2.3632885199999998</v>
      </c>
      <c r="C373" s="13">
        <f>MAX(B$3:B373)</f>
        <v>2.3632885199999998</v>
      </c>
      <c r="D373" s="14">
        <f t="shared" si="46"/>
        <v>0</v>
      </c>
      <c r="E373" s="14">
        <f>ABS(MIN(D$3:D373))</f>
        <v>3.0829213484824147E-2</v>
      </c>
      <c r="F373" s="25">
        <f t="shared" si="47"/>
        <v>0</v>
      </c>
      <c r="G373" s="25">
        <f>MAX(F$4:F373)</f>
        <v>34</v>
      </c>
      <c r="H373" s="14">
        <f>IF(J373&lt;AVERAGE(J$3:J373),J373,"")</f>
        <v>6.6584339889108612E-4</v>
      </c>
      <c r="I373" s="14">
        <f>STDEV(H$4:H373)</f>
        <v>3.1350808807315499E-3</v>
      </c>
      <c r="J373" s="14">
        <f t="shared" si="48"/>
        <v>6.6584339889108612E-4</v>
      </c>
      <c r="K373" s="14">
        <f>STDEV($J$4:J373)*SQRT(252)</f>
        <v>0.11846479903870109</v>
      </c>
      <c r="L373" s="14">
        <f t="shared" si="49"/>
        <v>0.84179161035536176</v>
      </c>
      <c r="M373" s="14">
        <f>COUNTIF(J$3:J373,"&gt;0")/COUNT(J$3:J373)</f>
        <v>0.66486486486486485</v>
      </c>
      <c r="N373" s="15">
        <f t="shared" si="50"/>
        <v>27.304997928985063</v>
      </c>
      <c r="O373" s="15">
        <f t="shared" si="51"/>
        <v>268.50714299879098</v>
      </c>
      <c r="P373" s="15">
        <f t="shared" si="52"/>
        <v>7.1058374908512532</v>
      </c>
      <c r="S373" s="14"/>
    </row>
    <row r="374" spans="1:19" ht="14.45" customHeight="1">
      <c r="A374" s="23">
        <v>43459</v>
      </c>
      <c r="B374" s="44">
        <v>2.3692867290000001</v>
      </c>
      <c r="C374" s="13">
        <f>MAX(B$3:B374)</f>
        <v>2.3692867290000001</v>
      </c>
      <c r="D374" s="14">
        <f t="shared" si="46"/>
        <v>0</v>
      </c>
      <c r="E374" s="14">
        <f>ABS(MIN(D$3:D374))</f>
        <v>3.0829213484824147E-2</v>
      </c>
      <c r="F374" s="25">
        <f t="shared" si="47"/>
        <v>0</v>
      </c>
      <c r="G374" s="25">
        <f>MAX(F$4:F374)</f>
        <v>34</v>
      </c>
      <c r="H374" s="14" t="str">
        <f>IF(J374&lt;AVERAGE(J$3:J374),J374,"")</f>
        <v/>
      </c>
      <c r="I374" s="14">
        <f>STDEV(H$4:H374)</f>
        <v>3.1350808807315499E-3</v>
      </c>
      <c r="J374" s="14">
        <f t="shared" si="48"/>
        <v>2.5380773228655951E-3</v>
      </c>
      <c r="K374" s="14">
        <f>STDEV($J$4:J374)*SQRT(252)</f>
        <v>0.11830469991092646</v>
      </c>
      <c r="L374" s="14">
        <f t="shared" si="49"/>
        <v>0.84291664753241435</v>
      </c>
      <c r="M374" s="14">
        <f>COUNTIF(J$3:J374,"&gt;0")/COUNT(J$3:J374)</f>
        <v>0.66576819407008081</v>
      </c>
      <c r="N374" s="15">
        <f t="shared" si="50"/>
        <v>27.341490497230648</v>
      </c>
      <c r="O374" s="15">
        <f t="shared" si="51"/>
        <v>268.86599727396043</v>
      </c>
      <c r="P374" s="15">
        <f t="shared" si="52"/>
        <v>7.124963320705433</v>
      </c>
      <c r="Q374" s="14">
        <f>B374/B369-1</f>
        <v>3.1693737345046546E-3</v>
      </c>
      <c r="S374" s="14"/>
    </row>
    <row r="375" spans="1:19" ht="14.45" customHeight="1">
      <c r="A375" s="23">
        <v>43460</v>
      </c>
      <c r="B375" s="44">
        <v>2.4014019499999999</v>
      </c>
      <c r="C375" s="13">
        <f>MAX(B$3:B375)</f>
        <v>2.4014019499999999</v>
      </c>
      <c r="D375" s="14">
        <f t="shared" si="46"/>
        <v>0</v>
      </c>
      <c r="E375" s="14">
        <f>ABS(MIN(D$3:D375))</f>
        <v>3.0829213484824147E-2</v>
      </c>
      <c r="F375" s="25">
        <f t="shared" si="47"/>
        <v>0</v>
      </c>
      <c r="G375" s="25">
        <f>MAX(F$4:F375)</f>
        <v>34</v>
      </c>
      <c r="H375" s="14" t="str">
        <f>IF(J375&lt;AVERAGE(J$3:J375),J375,"")</f>
        <v/>
      </c>
      <c r="I375" s="14">
        <f>STDEV(H$4:H375)</f>
        <v>3.1350808807315499E-3</v>
      </c>
      <c r="J375" s="14">
        <f t="shared" si="48"/>
        <v>1.3554805590606733E-2</v>
      </c>
      <c r="K375" s="14">
        <f>STDEV($J$4:J375)*SQRT(252)</f>
        <v>0.11850421785739787</v>
      </c>
      <c r="L375" s="14">
        <f t="shared" si="49"/>
        <v>0.85834898271192772</v>
      </c>
      <c r="M375" s="14">
        <f>COUNTIF(J$3:J375,"&gt;0")/COUNT(J$3:J375)</f>
        <v>0.66666666666666663</v>
      </c>
      <c r="N375" s="15">
        <f t="shared" si="50"/>
        <v>27.842065550405781</v>
      </c>
      <c r="O375" s="15">
        <f t="shared" si="51"/>
        <v>273.78846523144176</v>
      </c>
      <c r="P375" s="15">
        <f t="shared" si="52"/>
        <v>7.2431935186038912</v>
      </c>
      <c r="S375" s="14"/>
    </row>
    <row r="376" spans="1:19" ht="14.45" customHeight="1">
      <c r="A376" s="23">
        <v>43461</v>
      </c>
      <c r="B376" s="44">
        <v>2.4121958929999998</v>
      </c>
      <c r="C376" s="13">
        <f>MAX(B$3:B376)</f>
        <v>2.4121958929999998</v>
      </c>
      <c r="D376" s="14">
        <f t="shared" si="46"/>
        <v>0</v>
      </c>
      <c r="E376" s="14">
        <f>ABS(MIN(D$3:D376))</f>
        <v>3.0829213484824147E-2</v>
      </c>
      <c r="F376" s="25">
        <f t="shared" si="47"/>
        <v>0</v>
      </c>
      <c r="G376" s="25">
        <f>MAX(F$4:F376)</f>
        <v>34</v>
      </c>
      <c r="H376" s="14" t="str">
        <f>IF(J376&lt;AVERAGE(J$3:J376),J376,"")</f>
        <v/>
      </c>
      <c r="I376" s="14">
        <f>STDEV(H$4:H376)</f>
        <v>3.1350808807315499E-3</v>
      </c>
      <c r="J376" s="14">
        <f t="shared" si="48"/>
        <v>4.4948506017494783E-3</v>
      </c>
      <c r="K376" s="14">
        <f>STDEV($J$4:J376)*SQRT(252)</f>
        <v>0.118357535174006</v>
      </c>
      <c r="L376" s="14">
        <f t="shared" si="49"/>
        <v>0.8620090937681244</v>
      </c>
      <c r="M376" s="14">
        <f>COUNTIF(J$3:J376,"&gt;0")/COUNT(J$3:J376)</f>
        <v>0.66756032171581769</v>
      </c>
      <c r="N376" s="15">
        <f t="shared" si="50"/>
        <v>27.960787718196354</v>
      </c>
      <c r="O376" s="15">
        <f t="shared" si="51"/>
        <v>274.95593465103218</v>
      </c>
      <c r="P376" s="15">
        <f t="shared" si="52"/>
        <v>7.2830943336292213</v>
      </c>
      <c r="S376" s="14"/>
    </row>
    <row r="377" spans="1:19" ht="14.45" customHeight="1">
      <c r="A377" s="23">
        <v>43462</v>
      </c>
      <c r="B377" s="44">
        <v>2.4099585210000001</v>
      </c>
      <c r="C377" s="13">
        <f>MAX(B$3:B377)</f>
        <v>2.4121958929999998</v>
      </c>
      <c r="D377" s="14">
        <f t="shared" si="46"/>
        <v>-9.2752500180126596E-4</v>
      </c>
      <c r="E377" s="14">
        <f>ABS(MIN(D$3:D377))</f>
        <v>3.0829213484824147E-2</v>
      </c>
      <c r="F377" s="25">
        <f t="shared" si="47"/>
        <v>1</v>
      </c>
      <c r="G377" s="25">
        <f>MAX(F$4:F377)</f>
        <v>34</v>
      </c>
      <c r="H377" s="14">
        <f>IF(J377&lt;AVERAGE(J$3:J377),J377,"")</f>
        <v>-9.2752500180126596E-4</v>
      </c>
      <c r="I377" s="14">
        <f>STDEV(H$4:H377)</f>
        <v>3.1281374909192749E-3</v>
      </c>
      <c r="J377" s="14">
        <f t="shared" si="48"/>
        <v>-9.2752500180126596E-4</v>
      </c>
      <c r="K377" s="14">
        <f>STDEV($J$4:J377)*SQRT(252)</f>
        <v>0.11823015253078599</v>
      </c>
      <c r="L377" s="14">
        <f t="shared" si="49"/>
        <v>0.85856017089453851</v>
      </c>
      <c r="M377" s="14">
        <f>COUNTIF(J$3:J377,"&gt;0")/COUNT(J$3:J377)</f>
        <v>0.66577540106951871</v>
      </c>
      <c r="N377" s="15">
        <f t="shared" si="50"/>
        <v>27.848915812178262</v>
      </c>
      <c r="O377" s="15">
        <f t="shared" si="51"/>
        <v>274.46369393508689</v>
      </c>
      <c r="P377" s="15">
        <f t="shared" si="52"/>
        <v>7.2617699674452991</v>
      </c>
      <c r="S377" s="14"/>
    </row>
    <row r="378" spans="1:19" ht="14.45" customHeight="1">
      <c r="A378" s="23">
        <v>43465</v>
      </c>
      <c r="B378" s="44">
        <v>2.4020608800000001</v>
      </c>
      <c r="C378" s="13">
        <f>MAX(B$3:B378)</f>
        <v>2.4121958929999998</v>
      </c>
      <c r="D378" s="14">
        <f t="shared" si="46"/>
        <v>-4.2015712859020393E-3</v>
      </c>
      <c r="E378" s="14">
        <f>ABS(MIN(D$3:D378))</f>
        <v>3.0829213484824147E-2</v>
      </c>
      <c r="F378" s="25">
        <f t="shared" si="47"/>
        <v>2</v>
      </c>
      <c r="G378" s="25">
        <f>MAX(F$4:F378)</f>
        <v>34</v>
      </c>
      <c r="H378" s="14">
        <f>IF(J378&lt;AVERAGE(J$3:J378),J378,"")</f>
        <v>-3.2770858631719912E-3</v>
      </c>
      <c r="I378" s="14">
        <f>STDEV(H$4:H378)</f>
        <v>3.1201916300639789E-3</v>
      </c>
      <c r="J378" s="14">
        <f t="shared" si="48"/>
        <v>-3.2770858631719912E-3</v>
      </c>
      <c r="K378" s="14">
        <f>STDEV($J$4:J378)*SQRT(252)</f>
        <v>0.11816308097132419</v>
      </c>
      <c r="L378" s="14">
        <f t="shared" si="49"/>
        <v>0.84768508682478161</v>
      </c>
      <c r="M378" s="14">
        <f>COUNTIF(J$3:J378,"&gt;0")/COUNT(J$3:J378)</f>
        <v>0.66400000000000003</v>
      </c>
      <c r="N378" s="15">
        <f t="shared" si="50"/>
        <v>27.496163249252511</v>
      </c>
      <c r="O378" s="15">
        <f t="shared" si="51"/>
        <v>271.67725169732603</v>
      </c>
      <c r="P378" s="15">
        <f t="shared" si="52"/>
        <v>7.1738573491537325</v>
      </c>
      <c r="R378" s="14">
        <f>B378/B357-1</f>
        <v>8.3482158789151217E-2</v>
      </c>
      <c r="S378" s="14">
        <f>B378/B135-1</f>
        <v>0.97945275623132866</v>
      </c>
    </row>
    <row r="379" spans="1:19" ht="14.45" customHeight="1">
      <c r="A379" s="23">
        <v>43467</v>
      </c>
      <c r="B379" s="44">
        <v>2.402324058</v>
      </c>
      <c r="C379" s="13">
        <f>MAX(B$3:B379)</f>
        <v>2.4121958929999998</v>
      </c>
      <c r="D379" s="14">
        <f t="shared" si="46"/>
        <v>-4.0924682065196505E-3</v>
      </c>
      <c r="E379" s="14">
        <f>ABS(MIN(D$3:D379))</f>
        <v>3.0829213484824147E-2</v>
      </c>
      <c r="F379" s="25">
        <f t="shared" si="47"/>
        <v>3</v>
      </c>
      <c r="G379" s="25">
        <f>MAX(F$4:F379)</f>
        <v>34</v>
      </c>
      <c r="H379" s="14">
        <f>IF(J379&lt;AVERAGE(J$3:J379),J379,"")</f>
        <v>1.0956341789314372E-4</v>
      </c>
      <c r="I379" s="14">
        <f>STDEV(H$4:H379)</f>
        <v>3.1169337652654813E-3</v>
      </c>
      <c r="J379" s="14">
        <f t="shared" si="48"/>
        <v>1.0956341789314372E-4</v>
      </c>
      <c r="K379" s="14">
        <f>STDEV($J$4:J379)*SQRT(252)</f>
        <v>0.1180198928759281</v>
      </c>
      <c r="L379" s="14">
        <f t="shared" si="49"/>
        <v>0.84349324167409279</v>
      </c>
      <c r="M379" s="14">
        <f>COUNTIF(J$3:J379,"&gt;0")/COUNT(J$3:J379)</f>
        <v>0.66489361702127658</v>
      </c>
      <c r="N379" s="15">
        <f t="shared" si="50"/>
        <v>27.360193346784765</v>
      </c>
      <c r="O379" s="15">
        <f t="shared" si="51"/>
        <v>270.61635093880449</v>
      </c>
      <c r="P379" s="15">
        <f t="shared" si="52"/>
        <v>7.1470429358959002</v>
      </c>
      <c r="Q379" s="14">
        <f>B379/B374-1</f>
        <v>1.3943997826697752E-2</v>
      </c>
      <c r="S379" s="14"/>
    </row>
    <row r="380" spans="1:19" ht="14.45" customHeight="1">
      <c r="A380" s="23">
        <v>43468</v>
      </c>
      <c r="B380" s="44">
        <v>2.396529857</v>
      </c>
      <c r="C380" s="13">
        <f>MAX(B$3:B380)</f>
        <v>2.4121958929999998</v>
      </c>
      <c r="D380" s="14">
        <f t="shared" si="46"/>
        <v>-6.4945123426589646E-3</v>
      </c>
      <c r="E380" s="14">
        <f>ABS(MIN(D$3:D380))</f>
        <v>3.0829213484824147E-2</v>
      </c>
      <c r="F380" s="25">
        <f t="shared" si="47"/>
        <v>4</v>
      </c>
      <c r="G380" s="25">
        <f>MAX(F$4:F380)</f>
        <v>34</v>
      </c>
      <c r="H380" s="14">
        <f>IF(J380&lt;AVERAGE(J$3:J380),J380,"")</f>
        <v>-2.4119148208605612E-3</v>
      </c>
      <c r="I380" s="14">
        <f>STDEV(H$4:H380)</f>
        <v>3.1083629119089272E-3</v>
      </c>
      <c r="J380" s="14">
        <f t="shared" si="48"/>
        <v>-2.4119148208605612E-3</v>
      </c>
      <c r="K380" s="14">
        <f>STDEV($J$4:J380)*SQRT(252)</f>
        <v>0.11792742164000625</v>
      </c>
      <c r="L380" s="14">
        <f t="shared" si="49"/>
        <v>0.83824790740757149</v>
      </c>
      <c r="M380" s="14">
        <f>COUNTIF(J$3:J380,"&gt;0")/COUNT(J$3:J380)</f>
        <v>0.66312997347480107</v>
      </c>
      <c r="N380" s="15">
        <f t="shared" si="50"/>
        <v>27.190051663828651</v>
      </c>
      <c r="O380" s="15">
        <f t="shared" si="51"/>
        <v>269.67504476264048</v>
      </c>
      <c r="P380" s="15">
        <f t="shared" si="52"/>
        <v>7.1081678523123104</v>
      </c>
      <c r="S380" s="14"/>
    </row>
    <row r="381" spans="1:19" ht="14.45" customHeight="1">
      <c r="A381" s="23">
        <v>43469</v>
      </c>
      <c r="B381" s="44">
        <v>2.3812532009999998</v>
      </c>
      <c r="C381" s="13">
        <f>MAX(B$3:B381)</f>
        <v>2.4121958929999998</v>
      </c>
      <c r="D381" s="14">
        <f t="shared" si="46"/>
        <v>-1.2827603301122092E-2</v>
      </c>
      <c r="E381" s="14">
        <f>ABS(MIN(D$3:D381))</f>
        <v>3.0829213484824147E-2</v>
      </c>
      <c r="F381" s="25">
        <f t="shared" si="47"/>
        <v>5</v>
      </c>
      <c r="G381" s="25">
        <f>MAX(F$4:F381)</f>
        <v>34</v>
      </c>
      <c r="H381" s="14">
        <f>IF(J381&lt;AVERAGE(J$3:J381),J381,"")</f>
        <v>-6.3744901635082174E-3</v>
      </c>
      <c r="I381" s="14">
        <f>STDEV(H$4:H381)</f>
        <v>3.1140574679335937E-3</v>
      </c>
      <c r="J381" s="14">
        <f t="shared" si="48"/>
        <v>-6.3744901635082174E-3</v>
      </c>
      <c r="K381" s="14">
        <f>STDEV($J$4:J381)*SQRT(252)</f>
        <v>0.11798606357746334</v>
      </c>
      <c r="L381" s="14">
        <f t="shared" si="49"/>
        <v>0.82797222042850693</v>
      </c>
      <c r="M381" s="14">
        <f>COUNTIF(J$3:J381,"&gt;0")/COUNT(J$3:J381)</f>
        <v>0.66137566137566139</v>
      </c>
      <c r="N381" s="15">
        <f t="shared" si="50"/>
        <v>26.856741604390294</v>
      </c>
      <c r="O381" s="15">
        <f t="shared" si="51"/>
        <v>265.88212611822075</v>
      </c>
      <c r="P381" s="15">
        <f t="shared" si="52"/>
        <v>7.0175425412417853</v>
      </c>
      <c r="S381" s="14"/>
    </row>
    <row r="382" spans="1:19" ht="14.45" customHeight="1">
      <c r="A382" s="23">
        <v>43472</v>
      </c>
      <c r="B382" s="44">
        <v>2.3709769889999999</v>
      </c>
      <c r="C382" s="13">
        <f>MAX(B$3:B382)</f>
        <v>2.4121958929999998</v>
      </c>
      <c r="D382" s="14">
        <f t="shared" si="46"/>
        <v>-1.7087710048596771E-2</v>
      </c>
      <c r="E382" s="14">
        <f>ABS(MIN(D$3:D382))</f>
        <v>3.0829213484824147E-2</v>
      </c>
      <c r="F382" s="25">
        <f t="shared" si="47"/>
        <v>6</v>
      </c>
      <c r="G382" s="25">
        <f>MAX(F$4:F382)</f>
        <v>34</v>
      </c>
      <c r="H382" s="14">
        <f>IF(J382&lt;AVERAGE(J$3:J382),J382,"")</f>
        <v>-4.3154638052285144E-3</v>
      </c>
      <c r="I382" s="14">
        <f>STDEV(H$4:H382)</f>
        <v>3.1088854758447686E-3</v>
      </c>
      <c r="J382" s="14">
        <f t="shared" si="48"/>
        <v>-4.3154638052285144E-3</v>
      </c>
      <c r="K382" s="14">
        <f>STDEV($J$4:J382)*SQRT(252)</f>
        <v>0.11795424525761565</v>
      </c>
      <c r="L382" s="14">
        <f t="shared" si="49"/>
        <v>0.81627968292134767</v>
      </c>
      <c r="M382" s="14">
        <f>COUNTIF(J$3:J382,"&gt;0")/COUNT(J$3:J382)</f>
        <v>0.65963060686015829</v>
      </c>
      <c r="N382" s="15">
        <f t="shared" si="50"/>
        <v>26.47747349516931</v>
      </c>
      <c r="O382" s="15">
        <f t="shared" si="51"/>
        <v>262.56344573115621</v>
      </c>
      <c r="P382" s="15">
        <f t="shared" si="52"/>
        <v>6.9203077950994309</v>
      </c>
      <c r="S382" s="14"/>
    </row>
    <row r="383" spans="1:19" ht="14.45" customHeight="1">
      <c r="A383" s="23">
        <v>43473</v>
      </c>
      <c r="B383" s="44">
        <v>2.3521390819999999</v>
      </c>
      <c r="C383" s="13">
        <f>MAX(B$3:B383)</f>
        <v>2.4121958929999998</v>
      </c>
      <c r="D383" s="14">
        <f t="shared" si="46"/>
        <v>-2.4897153325847188E-2</v>
      </c>
      <c r="E383" s="14">
        <f>ABS(MIN(D$3:D383))</f>
        <v>3.0829213484824147E-2</v>
      </c>
      <c r="F383" s="25">
        <f t="shared" si="47"/>
        <v>7</v>
      </c>
      <c r="G383" s="25">
        <f>MAX(F$4:F383)</f>
        <v>34</v>
      </c>
      <c r="H383" s="14">
        <f>IF(J383&lt;AVERAGE(J$3:J383),J383,"")</f>
        <v>-7.9452086997879867E-3</v>
      </c>
      <c r="I383" s="14">
        <f>STDEV(H$4:H383)</f>
        <v>3.127231321397994E-3</v>
      </c>
      <c r="J383" s="14">
        <f t="shared" si="48"/>
        <v>-7.9452086997879867E-3</v>
      </c>
      <c r="K383" s="14">
        <f>STDEV($J$4:J383)*SQRT(252)</f>
        <v>0.11809404696387626</v>
      </c>
      <c r="L383" s="14">
        <f t="shared" si="49"/>
        <v>0.8042738161638181</v>
      </c>
      <c r="M383" s="14">
        <f>COUNTIF(J$3:J383,"&gt;0")/COUNT(J$3:J383)</f>
        <v>0.65789473684210531</v>
      </c>
      <c r="N383" s="15">
        <f t="shared" si="50"/>
        <v>26.088041998208173</v>
      </c>
      <c r="O383" s="15">
        <f t="shared" si="51"/>
        <v>257.18398593049278</v>
      </c>
      <c r="P383" s="15">
        <f t="shared" si="52"/>
        <v>6.81045181227329</v>
      </c>
      <c r="S383" s="14"/>
    </row>
    <row r="384" spans="1:19" ht="14.45" customHeight="1">
      <c r="A384" s="23">
        <v>43474</v>
      </c>
      <c r="B384" s="44">
        <v>2.3641234949999999</v>
      </c>
      <c r="C384" s="13">
        <f>MAX(B$3:B384)</f>
        <v>2.4121958929999998</v>
      </c>
      <c r="D384" s="14">
        <f t="shared" si="46"/>
        <v>-1.9928894721818469E-2</v>
      </c>
      <c r="E384" s="14">
        <f>ABS(MIN(D$3:D384))</f>
        <v>3.0829213484824147E-2</v>
      </c>
      <c r="F384" s="25">
        <f t="shared" si="47"/>
        <v>8</v>
      </c>
      <c r="G384" s="25">
        <f>MAX(F$4:F384)</f>
        <v>34</v>
      </c>
      <c r="H384" s="14" t="str">
        <f>IF(J384&lt;AVERAGE(J$3:J384),J384,"")</f>
        <v/>
      </c>
      <c r="I384" s="14">
        <f>STDEV(H$4:H384)</f>
        <v>3.127231321397994E-3</v>
      </c>
      <c r="J384" s="14">
        <f t="shared" si="48"/>
        <v>5.0951123986298086E-3</v>
      </c>
      <c r="K384" s="14">
        <f>STDEV($J$4:J384)*SQRT(252)</f>
        <v>0.11796076884948346</v>
      </c>
      <c r="L384" s="14">
        <f t="shared" si="49"/>
        <v>0.80858482747270943</v>
      </c>
      <c r="M384" s="14">
        <f>COUNTIF(J$3:J384,"&gt;0")/COUNT(J$3:J384)</f>
        <v>0.65879265091863515</v>
      </c>
      <c r="N384" s="15">
        <f t="shared" si="50"/>
        <v>26.227877265527383</v>
      </c>
      <c r="O384" s="15">
        <f t="shared" si="51"/>
        <v>258.56252524077451</v>
      </c>
      <c r="P384" s="15">
        <f t="shared" si="52"/>
        <v>6.8546927538633975</v>
      </c>
      <c r="Q384" s="14">
        <f>B384/B379-1</f>
        <v>-1.5901502910395493E-2</v>
      </c>
      <c r="S384" s="14"/>
    </row>
    <row r="385" spans="1:19" ht="14.45" customHeight="1">
      <c r="A385" s="23">
        <v>43475</v>
      </c>
      <c r="B385" s="44">
        <v>2.3606961800000001</v>
      </c>
      <c r="C385" s="13">
        <f>MAX(B$3:B385)</f>
        <v>2.4121958929999998</v>
      </c>
      <c r="D385" s="14">
        <f t="shared" si="46"/>
        <v>-2.134972252852585E-2</v>
      </c>
      <c r="E385" s="14">
        <f>ABS(MIN(D$3:D385))</f>
        <v>3.0829213484824147E-2</v>
      </c>
      <c r="F385" s="25">
        <f t="shared" si="47"/>
        <v>9</v>
      </c>
      <c r="G385" s="25">
        <f>MAX(F$4:F385)</f>
        <v>34</v>
      </c>
      <c r="H385" s="14">
        <f>IF(J385&lt;AVERAGE(J$3:J385),J385,"")</f>
        <v>-1.4497191061499937E-3</v>
      </c>
      <c r="I385" s="14">
        <f>STDEV(H$4:H385)</f>
        <v>3.1196000354575971E-3</v>
      </c>
      <c r="J385" s="14">
        <f t="shared" si="48"/>
        <v>-1.4497191061499937E-3</v>
      </c>
      <c r="K385" s="14">
        <f>STDEV($J$4:J385)*SQRT(252)</f>
        <v>0.1178449710690643</v>
      </c>
      <c r="L385" s="14">
        <f t="shared" si="49"/>
        <v>0.80476707396649938</v>
      </c>
      <c r="M385" s="14">
        <f>COUNTIF(J$3:J385,"&gt;0")/COUNT(J$3:J385)</f>
        <v>0.65706806282722519</v>
      </c>
      <c r="N385" s="15">
        <f t="shared" si="50"/>
        <v>26.104041686391074</v>
      </c>
      <c r="O385" s="15">
        <f t="shared" si="51"/>
        <v>257.97123503636982</v>
      </c>
      <c r="P385" s="15">
        <f t="shared" si="52"/>
        <v>6.8290319617869573</v>
      </c>
      <c r="S385" s="14"/>
    </row>
    <row r="386" spans="1:19" ht="14.45" customHeight="1">
      <c r="A386" s="23">
        <v>43476</v>
      </c>
      <c r="B386" s="44">
        <v>2.3667539729999998</v>
      </c>
      <c r="C386" s="13">
        <f>MAX(B$3:B386)</f>
        <v>2.4121958929999998</v>
      </c>
      <c r="D386" s="14">
        <f t="shared" si="46"/>
        <v>-1.8838403685152105E-2</v>
      </c>
      <c r="E386" s="14">
        <f>ABS(MIN(D$3:D386))</f>
        <v>3.0829213484824147E-2</v>
      </c>
      <c r="F386" s="25">
        <f t="shared" si="47"/>
        <v>10</v>
      </c>
      <c r="G386" s="25">
        <f>MAX(F$4:F386)</f>
        <v>34</v>
      </c>
      <c r="H386" s="14" t="str">
        <f>IF(J386&lt;AVERAGE(J$3:J386),J386,"")</f>
        <v/>
      </c>
      <c r="I386" s="14">
        <f>STDEV(H$4:H386)</f>
        <v>3.1196000354575971E-3</v>
      </c>
      <c r="J386" s="14">
        <f t="shared" si="48"/>
        <v>2.5661044616083206E-3</v>
      </c>
      <c r="K386" s="14">
        <f>STDEV($J$4:J386)*SQRT(252)</f>
        <v>0.11769085442359785</v>
      </c>
      <c r="L386" s="14">
        <f t="shared" si="49"/>
        <v>0.80593782767958677</v>
      </c>
      <c r="M386" s="14">
        <f>COUNTIF(J$3:J386,"&gt;0")/COUNT(J$3:J386)</f>
        <v>0.65796344647519578</v>
      </c>
      <c r="N386" s="15">
        <f t="shared" si="50"/>
        <v>26.142017151242413</v>
      </c>
      <c r="O386" s="15">
        <f t="shared" si="51"/>
        <v>258.34652472087441</v>
      </c>
      <c r="P386" s="15">
        <f t="shared" si="52"/>
        <v>6.8479223099088191</v>
      </c>
      <c r="S386" s="14"/>
    </row>
    <row r="387" spans="1:19" ht="14.45" customHeight="1">
      <c r="A387" s="23">
        <v>43479</v>
      </c>
      <c r="B387" s="44">
        <v>2.367142984</v>
      </c>
      <c r="C387" s="13">
        <f>MAX(B$3:B387)</f>
        <v>2.4121958929999998</v>
      </c>
      <c r="D387" s="14">
        <f t="shared" si="46"/>
        <v>-1.8677135273606815E-2</v>
      </c>
      <c r="E387" s="14">
        <f>ABS(MIN(D$3:D387))</f>
        <v>3.0829213484824147E-2</v>
      </c>
      <c r="F387" s="25">
        <f t="shared" si="47"/>
        <v>11</v>
      </c>
      <c r="G387" s="25">
        <f>MAX(F$4:F387)</f>
        <v>34</v>
      </c>
      <c r="H387" s="14">
        <f>IF(J387&lt;AVERAGE(J$3:J387),J387,"")</f>
        <v>1.6436478165382518E-4</v>
      </c>
      <c r="I387" s="14">
        <f>STDEV(H$4:H387)</f>
        <v>3.1168749318414061E-3</v>
      </c>
      <c r="J387" s="14">
        <f t="shared" si="48"/>
        <v>1.6436478165382518E-4</v>
      </c>
      <c r="K387" s="14">
        <f>STDEV($J$4:J387)*SQRT(252)</f>
        <v>0.11754959225169317</v>
      </c>
      <c r="L387" s="14">
        <f t="shared" si="49"/>
        <v>0.80016385088542741</v>
      </c>
      <c r="M387" s="14">
        <f>COUNTIF(J$3:J387,"&gt;0")/COUNT(J$3:J387)</f>
        <v>0.65885416666666663</v>
      </c>
      <c r="N387" s="15">
        <f t="shared" si="50"/>
        <v>25.954728014041375</v>
      </c>
      <c r="O387" s="15">
        <f t="shared" si="51"/>
        <v>256.71990964767451</v>
      </c>
      <c r="P387" s="15">
        <f t="shared" si="52"/>
        <v>6.8070321262547973</v>
      </c>
      <c r="S387" s="14"/>
    </row>
    <row r="388" spans="1:19" ht="14.45" customHeight="1">
      <c r="A388" s="23">
        <v>43480</v>
      </c>
      <c r="B388" s="44">
        <v>2.372253669</v>
      </c>
      <c r="C388" s="13">
        <f>MAX(B$3:B388)</f>
        <v>2.4121958929999998</v>
      </c>
      <c r="D388" s="14">
        <f t="shared" si="46"/>
        <v>-1.6558449550432064E-2</v>
      </c>
      <c r="E388" s="14">
        <f>ABS(MIN(D$3:D388))</f>
        <v>3.0829213484824147E-2</v>
      </c>
      <c r="F388" s="25">
        <f t="shared" si="47"/>
        <v>12</v>
      </c>
      <c r="G388" s="25">
        <f>MAX(F$4:F388)</f>
        <v>34</v>
      </c>
      <c r="H388" s="14">
        <f>IF(J388&lt;AVERAGE(J$3:J388),J388,"")</f>
        <v>2.1590098420518622E-3</v>
      </c>
      <c r="I388" s="14">
        <f>STDEV(H$4:H388)</f>
        <v>3.1261268245116962E-3</v>
      </c>
      <c r="J388" s="14">
        <f t="shared" si="48"/>
        <v>2.1590098420518622E-3</v>
      </c>
      <c r="K388" s="14">
        <f>STDEV($J$4:J388)*SQRT(252)</f>
        <v>0.11739646958471399</v>
      </c>
      <c r="L388" s="14">
        <f t="shared" si="49"/>
        <v>0.80083336572838948</v>
      </c>
      <c r="M388" s="14">
        <f>COUNTIF(J$3:J388,"&gt;0")/COUNT(J$3:J388)</f>
        <v>0.65974025974025974</v>
      </c>
      <c r="N388" s="15">
        <f t="shared" si="50"/>
        <v>25.9764449106885</v>
      </c>
      <c r="O388" s="15">
        <f t="shared" si="51"/>
        <v>256.1743047176214</v>
      </c>
      <c r="P388" s="15">
        <f t="shared" si="52"/>
        <v>6.8216137040688718</v>
      </c>
      <c r="S388" s="14"/>
    </row>
    <row r="389" spans="1:19" ht="14.45" customHeight="1">
      <c r="A389" s="23">
        <v>43481</v>
      </c>
      <c r="B389" s="44">
        <v>2.373570381</v>
      </c>
      <c r="C389" s="13">
        <f>MAX(B$3:B389)</f>
        <v>2.4121958929999998</v>
      </c>
      <c r="D389" s="14">
        <f t="shared" si="46"/>
        <v>-1.6012593385175689E-2</v>
      </c>
      <c r="E389" s="14">
        <f>ABS(MIN(D$3:D389))</f>
        <v>3.0829213484824147E-2</v>
      </c>
      <c r="F389" s="25">
        <f t="shared" si="47"/>
        <v>13</v>
      </c>
      <c r="G389" s="25">
        <f>MAX(F$4:F389)</f>
        <v>34</v>
      </c>
      <c r="H389" s="14">
        <f>IF(J389&lt;AVERAGE(J$3:J389),J389,"")</f>
        <v>5.55046881034027E-4</v>
      </c>
      <c r="I389" s="14">
        <f>STDEV(H$4:H389)</f>
        <v>3.1250332417612978E-3</v>
      </c>
      <c r="J389" s="14">
        <f t="shared" si="48"/>
        <v>5.55046881034027E-4</v>
      </c>
      <c r="K389" s="14">
        <f>STDEV($J$4:J389)*SQRT(252)</f>
        <v>0.11725212521337648</v>
      </c>
      <c r="L389" s="14">
        <f t="shared" si="49"/>
        <v>0.79954033672290903</v>
      </c>
      <c r="M389" s="14">
        <f>COUNTIF(J$3:J389,"&gt;0")/COUNT(J$3:J389)</f>
        <v>0.6606217616580311</v>
      </c>
      <c r="N389" s="15">
        <f t="shared" si="50"/>
        <v>25.934503230725859</v>
      </c>
      <c r="O389" s="15">
        <f t="shared" si="51"/>
        <v>255.85018617986947</v>
      </c>
      <c r="P389" s="15">
        <f t="shared" si="52"/>
        <v>6.8189837520462699</v>
      </c>
      <c r="Q389" s="14">
        <f>B389/B384-1</f>
        <v>3.9959359229666536E-3</v>
      </c>
      <c r="S389" s="14"/>
    </row>
    <row r="390" spans="1:19" ht="14.45" customHeight="1">
      <c r="A390" s="23">
        <v>43482</v>
      </c>
      <c r="B390" s="44">
        <v>2.3689532670000002</v>
      </c>
      <c r="C390" s="13">
        <f>MAX(B$3:B390)</f>
        <v>2.4121958929999998</v>
      </c>
      <c r="D390" s="14">
        <f t="shared" si="46"/>
        <v>-1.7926664300145001E-2</v>
      </c>
      <c r="E390" s="14">
        <f>ABS(MIN(D$3:D390))</f>
        <v>3.0829213484824147E-2</v>
      </c>
      <c r="F390" s="25">
        <f t="shared" si="47"/>
        <v>14</v>
      </c>
      <c r="G390" s="25">
        <f>MAX(F$4:F390)</f>
        <v>34</v>
      </c>
      <c r="H390" s="14">
        <f>IF(J390&lt;AVERAGE(J$3:J390),J390,"")</f>
        <v>-1.945218914492286E-3</v>
      </c>
      <c r="I390" s="14">
        <f>STDEV(H$4:H390)</f>
        <v>3.1169358478315467E-3</v>
      </c>
      <c r="J390" s="14">
        <f t="shared" si="48"/>
        <v>-1.945218914492286E-3</v>
      </c>
      <c r="K390" s="14">
        <f>STDEV($J$4:J390)*SQRT(252)</f>
        <v>0.11714950540987054</v>
      </c>
      <c r="L390" s="14">
        <f t="shared" si="49"/>
        <v>0.79520316846305894</v>
      </c>
      <c r="M390" s="14">
        <f>COUNTIF(J$3:J390,"&gt;0")/COUNT(J$3:J390)</f>
        <v>0.65891472868217049</v>
      </c>
      <c r="N390" s="15">
        <f t="shared" si="50"/>
        <v>25.793819516495358</v>
      </c>
      <c r="O390" s="15">
        <f t="shared" si="51"/>
        <v>255.12336707740778</v>
      </c>
      <c r="P390" s="15">
        <f t="shared" si="52"/>
        <v>6.7879344917495343</v>
      </c>
      <c r="S390" s="14"/>
    </row>
    <row r="391" spans="1:19" ht="14.45" customHeight="1">
      <c r="A391" s="23">
        <v>43483</v>
      </c>
      <c r="B391" s="44">
        <v>2.3726436500000001</v>
      </c>
      <c r="C391" s="13">
        <f>MAX(B$3:B391)</f>
        <v>2.4121958929999998</v>
      </c>
      <c r="D391" s="14">
        <f t="shared" si="46"/>
        <v>-1.6396779015658391E-2</v>
      </c>
      <c r="E391" s="14">
        <f>ABS(MIN(D$3:D391))</f>
        <v>3.0829213484824147E-2</v>
      </c>
      <c r="F391" s="25">
        <f t="shared" si="47"/>
        <v>15</v>
      </c>
      <c r="G391" s="25">
        <f>MAX(F$4:F391)</f>
        <v>34</v>
      </c>
      <c r="H391" s="14">
        <f>IF(J391&lt;AVERAGE(J$3:J391),J391,"")</f>
        <v>1.5578116509968876E-3</v>
      </c>
      <c r="I391" s="14">
        <f>STDEV(H$4:H391)</f>
        <v>3.121514198503355E-3</v>
      </c>
      <c r="J391" s="14">
        <f t="shared" si="48"/>
        <v>1.5578116509968876E-3</v>
      </c>
      <c r="K391" s="14">
        <f>STDEV($J$4:J391)*SQRT(252)</f>
        <v>0.11699941140386395</v>
      </c>
      <c r="L391" s="14">
        <f t="shared" si="49"/>
        <v>0.79514668414628042</v>
      </c>
      <c r="M391" s="14">
        <f>COUNTIF(J$3:J391,"&gt;0")/COUNT(J$3:J391)</f>
        <v>0.65979381443298968</v>
      </c>
      <c r="N391" s="15">
        <f t="shared" si="50"/>
        <v>25.79198734789961</v>
      </c>
      <c r="O391" s="15">
        <f t="shared" si="51"/>
        <v>254.7310803607821</v>
      </c>
      <c r="P391" s="15">
        <f t="shared" si="52"/>
        <v>6.7961596952104015</v>
      </c>
      <c r="S391" s="14"/>
    </row>
    <row r="392" spans="1:19" ht="14.45" customHeight="1">
      <c r="A392" s="23">
        <v>43486</v>
      </c>
      <c r="B392" s="44">
        <v>2.375407526</v>
      </c>
      <c r="C392" s="13">
        <f>MAX(B$3:B392)</f>
        <v>2.4121958929999998</v>
      </c>
      <c r="D392" s="14">
        <f t="shared" si="46"/>
        <v>-1.5250986500207842E-2</v>
      </c>
      <c r="E392" s="14">
        <f>ABS(MIN(D$3:D392))</f>
        <v>3.0829213484824147E-2</v>
      </c>
      <c r="F392" s="25">
        <f t="shared" si="47"/>
        <v>16</v>
      </c>
      <c r="G392" s="25">
        <f>MAX(F$4:F392)</f>
        <v>34</v>
      </c>
      <c r="H392" s="14">
        <f>IF(J392&lt;AVERAGE(J$3:J392),J392,"")</f>
        <v>1.164893008690937E-3</v>
      </c>
      <c r="I392" s="14">
        <f>STDEV(H$4:H392)</f>
        <v>3.1235042239949589E-3</v>
      </c>
      <c r="J392" s="14">
        <f t="shared" si="48"/>
        <v>1.164893008690937E-3</v>
      </c>
      <c r="K392" s="14">
        <f>STDEV($J$4:J392)*SQRT(252)</f>
        <v>0.11685184152100243</v>
      </c>
      <c r="L392" s="14">
        <f t="shared" si="49"/>
        <v>0.79074595678084347</v>
      </c>
      <c r="M392" s="14">
        <f>COUNTIF(J$3:J392,"&gt;0")/COUNT(J$3:J392)</f>
        <v>0.66066838046272491</v>
      </c>
      <c r="N392" s="15">
        <f t="shared" si="50"/>
        <v>25.649241981800561</v>
      </c>
      <c r="O392" s="15">
        <f t="shared" si="51"/>
        <v>253.15988072187722</v>
      </c>
      <c r="P392" s="15">
        <f t="shared" si="52"/>
        <v>6.767081686416712</v>
      </c>
      <c r="S392" s="14"/>
    </row>
    <row r="393" spans="1:19" ht="14.45" customHeight="1">
      <c r="A393" s="23">
        <v>43487</v>
      </c>
      <c r="B393" s="44">
        <v>2.3767248200000002</v>
      </c>
      <c r="C393" s="13">
        <f>MAX(B$3:B393)</f>
        <v>2.4121958929999998</v>
      </c>
      <c r="D393" s="14">
        <f t="shared" si="46"/>
        <v>-1.4704889061014415E-2</v>
      </c>
      <c r="E393" s="14">
        <f>ABS(MIN(D$3:D393))</f>
        <v>3.0829213484824147E-2</v>
      </c>
      <c r="F393" s="25">
        <f t="shared" si="47"/>
        <v>17</v>
      </c>
      <c r="G393" s="25">
        <f>MAX(F$4:F393)</f>
        <v>34</v>
      </c>
      <c r="H393" s="14">
        <f>IF(J393&lt;AVERAGE(J$3:J393),J393,"")</f>
        <v>5.5455494923783988E-4</v>
      </c>
      <c r="I393" s="14">
        <f>STDEV(H$4:H393)</f>
        <v>3.1221774968232235E-3</v>
      </c>
      <c r="J393" s="14">
        <f t="shared" si="48"/>
        <v>5.5455494923783988E-4</v>
      </c>
      <c r="K393" s="14">
        <f>STDEV($J$4:J393)*SQRT(252)</f>
        <v>0.11670953690553668</v>
      </c>
      <c r="L393" s="14">
        <f t="shared" si="49"/>
        <v>0.78949229382850739</v>
      </c>
      <c r="M393" s="14">
        <f>COUNTIF(J$3:J393,"&gt;0")/COUNT(J$3:J393)</f>
        <v>0.66153846153846152</v>
      </c>
      <c r="N393" s="15">
        <f t="shared" si="50"/>
        <v>25.608577209312827</v>
      </c>
      <c r="O393" s="15">
        <f t="shared" si="51"/>
        <v>252.86592278363608</v>
      </c>
      <c r="P393" s="15">
        <f t="shared" si="52"/>
        <v>6.7645910930784785</v>
      </c>
      <c r="S393" s="14"/>
    </row>
    <row r="394" spans="1:19" ht="14.45" customHeight="1">
      <c r="A394" s="23">
        <v>43488</v>
      </c>
      <c r="B394" s="44">
        <v>2.3744807099999998</v>
      </c>
      <c r="C394" s="13">
        <f>MAX(B$3:B394)</f>
        <v>2.4121958929999998</v>
      </c>
      <c r="D394" s="14">
        <f t="shared" si="46"/>
        <v>-1.5635207368293158E-2</v>
      </c>
      <c r="E394" s="14">
        <f>ABS(MIN(D$3:D394))</f>
        <v>3.0829213484824147E-2</v>
      </c>
      <c r="F394" s="25">
        <f t="shared" si="47"/>
        <v>18</v>
      </c>
      <c r="G394" s="25">
        <f>MAX(F$4:F394)</f>
        <v>34</v>
      </c>
      <c r="H394" s="14">
        <f>IF(J394&lt;AVERAGE(J$3:J394),J394,"")</f>
        <v>-9.442027032815492E-4</v>
      </c>
      <c r="I394" s="14">
        <f>STDEV(H$4:H394)</f>
        <v>3.1156203244742482E-3</v>
      </c>
      <c r="J394" s="14">
        <f t="shared" si="48"/>
        <v>-9.442027032815492E-4</v>
      </c>
      <c r="K394" s="14">
        <f>STDEV($J$4:J394)*SQRT(252)</f>
        <v>0.11658799642903904</v>
      </c>
      <c r="L394" s="14">
        <f t="shared" si="49"/>
        <v>0.7864464074754618</v>
      </c>
      <c r="M394" s="14">
        <f>COUNTIF(J$3:J394,"&gt;0")/COUNT(J$3:J394)</f>
        <v>0.65984654731457804</v>
      </c>
      <c r="N394" s="15">
        <f t="shared" si="50"/>
        <v>25.50977850481312</v>
      </c>
      <c r="O394" s="15">
        <f t="shared" si="51"/>
        <v>252.4204895242402</v>
      </c>
      <c r="P394" s="15">
        <f t="shared" si="52"/>
        <v>6.7455178197022212</v>
      </c>
      <c r="Q394" s="14">
        <f>B394/B389-1</f>
        <v>3.8352728332258224E-4</v>
      </c>
      <c r="S394" s="14"/>
    </row>
    <row r="395" spans="1:19" ht="14.45" customHeight="1">
      <c r="A395" s="23">
        <v>43489</v>
      </c>
      <c r="B395" s="44">
        <v>2.3698618580000002</v>
      </c>
      <c r="C395" s="13">
        <f>MAX(B$3:B395)</f>
        <v>2.4121958929999998</v>
      </c>
      <c r="D395" s="14">
        <f t="shared" si="46"/>
        <v>-1.7549998788593313E-2</v>
      </c>
      <c r="E395" s="14">
        <f>ABS(MIN(D$3:D395))</f>
        <v>3.0829213484824147E-2</v>
      </c>
      <c r="F395" s="25">
        <f t="shared" si="47"/>
        <v>19</v>
      </c>
      <c r="G395" s="25">
        <f>MAX(F$4:F395)</f>
        <v>34</v>
      </c>
      <c r="H395" s="14">
        <f>IF(J395&lt;AVERAGE(J$3:J395),J395,"")</f>
        <v>-1.9452051054984487E-3</v>
      </c>
      <c r="I395" s="14">
        <f>STDEV(H$4:H395)</f>
        <v>3.1077172973641987E-3</v>
      </c>
      <c r="J395" s="14">
        <f t="shared" si="48"/>
        <v>-1.9452051054984487E-3</v>
      </c>
      <c r="K395" s="14">
        <f>STDEV($J$4:J395)*SQRT(252)</f>
        <v>0.11648716862154913</v>
      </c>
      <c r="L395" s="14">
        <f t="shared" si="49"/>
        <v>0.78221993082281394</v>
      </c>
      <c r="M395" s="14">
        <f>COUNTIF(J$3:J395,"&gt;0")/COUNT(J$3:J395)</f>
        <v>0.65816326530612246</v>
      </c>
      <c r="N395" s="15">
        <f t="shared" si="50"/>
        <v>25.37268526840187</v>
      </c>
      <c r="O395" s="15">
        <f t="shared" si="51"/>
        <v>251.7024091883298</v>
      </c>
      <c r="P395" s="15">
        <f t="shared" si="52"/>
        <v>6.7150737723237093</v>
      </c>
      <c r="S395" s="14"/>
    </row>
    <row r="396" spans="1:19" ht="14.45" customHeight="1">
      <c r="A396" s="23">
        <v>43490</v>
      </c>
      <c r="B396" s="44">
        <v>2.364055204</v>
      </c>
      <c r="C396" s="13">
        <f>MAX(B$3:B396)</f>
        <v>2.4121958929999998</v>
      </c>
      <c r="D396" s="14">
        <f t="shared" si="46"/>
        <v>-1.9957205440777059E-2</v>
      </c>
      <c r="E396" s="14">
        <f>ABS(MIN(D$3:D396))</f>
        <v>3.0829213484824147E-2</v>
      </c>
      <c r="F396" s="25">
        <f t="shared" si="47"/>
        <v>20</v>
      </c>
      <c r="G396" s="25">
        <f>MAX(F$4:F396)</f>
        <v>34</v>
      </c>
      <c r="H396" s="14">
        <f>IF(J396&lt;AVERAGE(J$3:J396),J396,"")</f>
        <v>-2.4502077960361079E-3</v>
      </c>
      <c r="I396" s="14">
        <f>STDEV(H$4:H396)</f>
        <v>3.0998015334814727E-3</v>
      </c>
      <c r="J396" s="14">
        <f t="shared" si="48"/>
        <v>-2.4502077960361079E-3</v>
      </c>
      <c r="K396" s="14">
        <f>STDEV($J$4:J396)*SQRT(252)</f>
        <v>0.11639884121448586</v>
      </c>
      <c r="L396" s="14">
        <f t="shared" si="49"/>
        <v>0.77741741244065143</v>
      </c>
      <c r="M396" s="14">
        <f>COUNTIF(J$3:J396,"&gt;0")/COUNT(J$3:J396)</f>
        <v>0.65648854961832059</v>
      </c>
      <c r="N396" s="15">
        <f t="shared" si="50"/>
        <v>25.216907100900887</v>
      </c>
      <c r="O396" s="15">
        <f t="shared" si="51"/>
        <v>250.79586678167504</v>
      </c>
      <c r="P396" s="15">
        <f t="shared" si="52"/>
        <v>6.678910239390782</v>
      </c>
      <c r="S396" s="14"/>
    </row>
    <row r="397" spans="1:19" ht="14.45" customHeight="1">
      <c r="A397" s="23">
        <v>43493</v>
      </c>
      <c r="B397" s="44">
        <v>2.3585068599999999</v>
      </c>
      <c r="C397" s="13">
        <f>MAX(B$3:B397)</f>
        <v>2.4121958929999998</v>
      </c>
      <c r="D397" s="14">
        <f t="shared" si="46"/>
        <v>-2.2257327091800949E-2</v>
      </c>
      <c r="E397" s="14">
        <f>ABS(MIN(D$3:D397))</f>
        <v>3.0829213484824147E-2</v>
      </c>
      <c r="F397" s="25">
        <f t="shared" si="47"/>
        <v>21</v>
      </c>
      <c r="G397" s="25">
        <f>MAX(F$4:F397)</f>
        <v>34</v>
      </c>
      <c r="H397" s="14">
        <f>IF(J397&lt;AVERAGE(J$3:J397),J397,"")</f>
        <v>-2.3469604223337326E-3</v>
      </c>
      <c r="I397" s="14">
        <f>STDEV(H$4:H397)</f>
        <v>3.0919270133049118E-3</v>
      </c>
      <c r="J397" s="14">
        <f t="shared" si="48"/>
        <v>-2.3469604223337326E-3</v>
      </c>
      <c r="K397" s="14">
        <f>STDEV($J$4:J397)*SQRT(252)</f>
        <v>0.11630796987629136</v>
      </c>
      <c r="L397" s="14">
        <f t="shared" si="49"/>
        <v>0.76907402688819371</v>
      </c>
      <c r="M397" s="14">
        <f>COUNTIF(J$3:J397,"&gt;0")/COUNT(J$3:J397)</f>
        <v>0.65482233502538068</v>
      </c>
      <c r="N397" s="15">
        <f t="shared" si="50"/>
        <v>24.946274651696019</v>
      </c>
      <c r="O397" s="15">
        <f t="shared" si="51"/>
        <v>248.7361517845606</v>
      </c>
      <c r="P397" s="15">
        <f t="shared" si="52"/>
        <v>6.6123931808473992</v>
      </c>
      <c r="Q397" s="14">
        <f>B397/B394-1</f>
        <v>-6.7273024930153413E-3</v>
      </c>
      <c r="S397" s="14"/>
    </row>
    <row r="398" spans="1:19" ht="14.45" customHeight="1">
      <c r="A398" s="23">
        <v>43494</v>
      </c>
      <c r="B398" s="44">
        <v>2.3562609569999999</v>
      </c>
      <c r="C398" s="13">
        <f>MAX(B$3:B398)</f>
        <v>2.4121958929999998</v>
      </c>
      <c r="D398" s="14">
        <f t="shared" si="46"/>
        <v>-2.3188388705212004E-2</v>
      </c>
      <c r="E398" s="14">
        <f>ABS(MIN(D$3:D398))</f>
        <v>3.0829213484824147E-2</v>
      </c>
      <c r="F398" s="25">
        <f t="shared" si="47"/>
        <v>22</v>
      </c>
      <c r="G398" s="25">
        <f>MAX(F$4:F398)</f>
        <v>34</v>
      </c>
      <c r="H398" s="14">
        <f>IF(J398&lt;AVERAGE(J$3:J398),J398,"")</f>
        <v>-9.522562932040568E-4</v>
      </c>
      <c r="I398" s="14">
        <f>STDEV(H$4:H398)</f>
        <v>3.0855594073943685E-3</v>
      </c>
      <c r="J398" s="14">
        <f t="shared" si="48"/>
        <v>-9.522562932040568E-4</v>
      </c>
      <c r="K398" s="14">
        <f>STDEV($J$4:J398)*SQRT(252)</f>
        <v>0.11618767301052378</v>
      </c>
      <c r="L398" s="14">
        <f t="shared" si="49"/>
        <v>0.76612311687790835</v>
      </c>
      <c r="M398" s="14">
        <f>COUNTIF(J$3:J398,"&gt;0")/COUNT(J$3:J398)</f>
        <v>0.65316455696202536</v>
      </c>
      <c r="N398" s="15">
        <f t="shared" si="50"/>
        <v>24.850556672651955</v>
      </c>
      <c r="O398" s="15">
        <f t="shared" si="51"/>
        <v>248.29310206827898</v>
      </c>
      <c r="P398" s="15">
        <f t="shared" si="52"/>
        <v>6.5938416445307082</v>
      </c>
      <c r="S398" s="14"/>
    </row>
    <row r="399" spans="1:19" ht="14.45" customHeight="1">
      <c r="A399" s="23">
        <v>43495</v>
      </c>
      <c r="B399" s="44">
        <v>2.348076646</v>
      </c>
      <c r="C399" s="13">
        <f>MAX(B$3:B399)</f>
        <v>2.4121958929999998</v>
      </c>
      <c r="D399" s="14">
        <f t="shared" si="46"/>
        <v>-2.6581276912902796E-2</v>
      </c>
      <c r="E399" s="14">
        <f>ABS(MIN(D$3:D399))</f>
        <v>3.0829213484824147E-2</v>
      </c>
      <c r="F399" s="25">
        <f t="shared" si="47"/>
        <v>23</v>
      </c>
      <c r="G399" s="25">
        <f>MAX(F$4:F399)</f>
        <v>34</v>
      </c>
      <c r="H399" s="14">
        <f>IF(J399&lt;AVERAGE(J$3:J399),J399,"")</f>
        <v>-3.4734314871559535E-3</v>
      </c>
      <c r="I399" s="14">
        <f>STDEV(H$4:H399)</f>
        <v>3.0789538671467734E-3</v>
      </c>
      <c r="J399" s="14">
        <f t="shared" si="48"/>
        <v>-3.4734314871559535E-3</v>
      </c>
      <c r="K399" s="14">
        <f>STDEV($J$4:J399)*SQRT(252)</f>
        <v>0.11612868405184143</v>
      </c>
      <c r="L399" s="14">
        <f t="shared" si="49"/>
        <v>0.76023903754514155</v>
      </c>
      <c r="M399" s="14">
        <f>COUNTIF(J$3:J399,"&gt;0")/COUNT(J$3:J399)</f>
        <v>0.65151515151515149</v>
      </c>
      <c r="N399" s="15">
        <f t="shared" si="50"/>
        <v>24.659696165112141</v>
      </c>
      <c r="O399" s="15">
        <f t="shared" si="51"/>
        <v>246.91472180115684</v>
      </c>
      <c r="P399" s="15">
        <f t="shared" si="52"/>
        <v>6.5465224526763812</v>
      </c>
      <c r="S399" s="14"/>
    </row>
    <row r="400" spans="1:19" ht="14.45" customHeight="1">
      <c r="A400" s="23">
        <v>43496</v>
      </c>
      <c r="B400" s="44">
        <v>2.3470176129999998</v>
      </c>
      <c r="C400" s="13">
        <f>MAX(B$3:B400)</f>
        <v>2.4121958929999998</v>
      </c>
      <c r="D400" s="14">
        <f t="shared" si="46"/>
        <v>-2.7020309664377629E-2</v>
      </c>
      <c r="E400" s="14">
        <f>ABS(MIN(D$3:D400))</f>
        <v>3.0829213484824147E-2</v>
      </c>
      <c r="F400" s="25">
        <f t="shared" si="47"/>
        <v>24</v>
      </c>
      <c r="G400" s="25">
        <f>MAX(F$4:F400)</f>
        <v>34</v>
      </c>
      <c r="H400" s="14">
        <f>IF(J400&lt;AVERAGE(J$3:J400),J400,"")</f>
        <v>-4.5102147828279815E-4</v>
      </c>
      <c r="I400" s="14">
        <f>STDEV(H$4:H400)</f>
        <v>3.0739724429678871E-3</v>
      </c>
      <c r="J400" s="14">
        <f t="shared" si="48"/>
        <v>-4.5102147828279815E-4</v>
      </c>
      <c r="K400" s="14">
        <f>STDEV($J$4:J400)*SQRT(252)</f>
        <v>0.11600096484345404</v>
      </c>
      <c r="L400" s="14">
        <f t="shared" si="49"/>
        <v>0.75791237475867801</v>
      </c>
      <c r="M400" s="14">
        <f>COUNTIF(J$3:J400,"&gt;0")/COUNT(J$3:J400)</f>
        <v>0.64987405541561716</v>
      </c>
      <c r="N400" s="15">
        <f t="shared" si="50"/>
        <v>24.584226747521946</v>
      </c>
      <c r="O400" s="15">
        <f t="shared" si="51"/>
        <v>246.55796004043609</v>
      </c>
      <c r="P400" s="15">
        <f t="shared" si="52"/>
        <v>6.53367302402612</v>
      </c>
      <c r="R400" s="14">
        <f>B400/B378-1</f>
        <v>-2.2915017457842413E-2</v>
      </c>
      <c r="S400" s="14"/>
    </row>
    <row r="401" spans="1:19" ht="14.45" customHeight="1">
      <c r="A401" s="23">
        <v>43497</v>
      </c>
      <c r="B401" s="44">
        <v>2.343582944</v>
      </c>
      <c r="C401" s="13">
        <f>MAX(B$3:B401)</f>
        <v>2.4121958929999998</v>
      </c>
      <c r="D401" s="14">
        <f t="shared" si="46"/>
        <v>-2.844418614554034E-2</v>
      </c>
      <c r="E401" s="14">
        <f>ABS(MIN(D$3:D401))</f>
        <v>3.0829213484824147E-2</v>
      </c>
      <c r="F401" s="25">
        <f t="shared" si="47"/>
        <v>25</v>
      </c>
      <c r="G401" s="25">
        <f>MAX(F$4:F401)</f>
        <v>34</v>
      </c>
      <c r="H401" s="14">
        <f>IF(J401&lt;AVERAGE(J$3:J401),J401,"")</f>
        <v>-1.4634185022622814E-3</v>
      </c>
      <c r="I401" s="14">
        <f>STDEV(H$4:H401)</f>
        <v>3.0668501369876954E-3</v>
      </c>
      <c r="J401" s="14">
        <f t="shared" si="48"/>
        <v>-1.4634185022622814E-3</v>
      </c>
      <c r="K401" s="14">
        <f>STDEV($J$4:J401)*SQRT(252)</f>
        <v>0.11589099403263525</v>
      </c>
      <c r="L401" s="14">
        <f t="shared" si="49"/>
        <v>0.75442333108218307</v>
      </c>
      <c r="M401" s="14">
        <f>COUNTIF(J$3:J401,"&gt;0")/COUNT(J$3:J401)</f>
        <v>0.64824120603015079</v>
      </c>
      <c r="N401" s="15">
        <f t="shared" si="50"/>
        <v>24.471053452387039</v>
      </c>
      <c r="O401" s="15">
        <f t="shared" si="51"/>
        <v>245.99289087636626</v>
      </c>
      <c r="P401" s="15">
        <f t="shared" si="52"/>
        <v>6.5097666766904698</v>
      </c>
      <c r="S401" s="14"/>
    </row>
    <row r="402" spans="1:19" ht="14.45" customHeight="1">
      <c r="A402" s="23">
        <v>43507</v>
      </c>
      <c r="B402" s="44">
        <v>2.342490846</v>
      </c>
      <c r="C402" s="13">
        <f>MAX(B$3:B402)</f>
        <v>2.4121958929999998</v>
      </c>
      <c r="D402" s="14">
        <f t="shared" si="46"/>
        <v>-2.8896926324382788E-2</v>
      </c>
      <c r="E402" s="14">
        <f>ABS(MIN(D$3:D402))</f>
        <v>3.0829213484824147E-2</v>
      </c>
      <c r="F402" s="25">
        <f t="shared" si="47"/>
        <v>26</v>
      </c>
      <c r="G402" s="25">
        <f>MAX(F$4:F402)</f>
        <v>34</v>
      </c>
      <c r="H402" s="14">
        <f>IF(J402&lt;AVERAGE(J$3:J402),J402,"")</f>
        <v>-4.6599502816657701E-4</v>
      </c>
      <c r="I402" s="14">
        <f>STDEV(H$4:H402)</f>
        <v>3.0618764473639439E-3</v>
      </c>
      <c r="J402" s="14">
        <f t="shared" si="48"/>
        <v>-4.6599502816657701E-4</v>
      </c>
      <c r="K402" s="14">
        <f>STDEV($J$4:J402)*SQRT(252)</f>
        <v>0.11576424310699625</v>
      </c>
      <c r="L402" s="14">
        <f t="shared" si="49"/>
        <v>0.7364682467174879</v>
      </c>
      <c r="M402" s="14">
        <f>COUNTIF(J$3:J402,"&gt;0")/COUNT(J$3:J402)</f>
        <v>0.64661654135338342</v>
      </c>
      <c r="N402" s="15">
        <f t="shared" si="50"/>
        <v>23.888648572887483</v>
      </c>
      <c r="O402" s="15">
        <f t="shared" si="51"/>
        <v>240.52840125261562</v>
      </c>
      <c r="P402" s="15">
        <f t="shared" si="52"/>
        <v>6.3617938229579218</v>
      </c>
      <c r="Q402" s="14">
        <f>B402/B397-1</f>
        <v>-6.7907430212010844E-3</v>
      </c>
      <c r="S402" s="14"/>
    </row>
    <row r="403" spans="1:19" ht="14.45" customHeight="1">
      <c r="A403" s="23">
        <v>43508</v>
      </c>
      <c r="B403" s="44">
        <v>2.3402422490000001</v>
      </c>
      <c r="C403" s="13">
        <f>MAX(B$3:B403)</f>
        <v>2.4121958929999998</v>
      </c>
      <c r="D403" s="14">
        <f t="shared" si="46"/>
        <v>-2.9829104762512659E-2</v>
      </c>
      <c r="E403" s="14">
        <f>ABS(MIN(D$3:D403))</f>
        <v>3.0829213484824147E-2</v>
      </c>
      <c r="F403" s="25">
        <f t="shared" si="47"/>
        <v>27</v>
      </c>
      <c r="G403" s="25">
        <f>MAX(F$4:F403)</f>
        <v>34</v>
      </c>
      <c r="H403" s="14">
        <f>IF(J403&lt;AVERAGE(J$3:J403),J403,"")</f>
        <v>-9.5991709160336836E-4</v>
      </c>
      <c r="I403" s="14">
        <f>STDEV(H$4:H403)</f>
        <v>3.0556895533771634E-3</v>
      </c>
      <c r="J403" s="14">
        <f t="shared" si="48"/>
        <v>-9.5991709160336836E-4</v>
      </c>
      <c r="K403" s="14">
        <f>STDEV($J$4:J403)*SQRT(252)</f>
        <v>0.11564563042168241</v>
      </c>
      <c r="L403" s="14">
        <f t="shared" si="49"/>
        <v>0.73369214571010377</v>
      </c>
      <c r="M403" s="14">
        <f>COUNTIF(J$3:J403,"&gt;0")/COUNT(J$3:J403)</f>
        <v>0.64500000000000002</v>
      </c>
      <c r="N403" s="15">
        <f t="shared" si="50"/>
        <v>23.79860083265724</v>
      </c>
      <c r="O403" s="15">
        <f t="shared" si="51"/>
        <v>240.1068998973484</v>
      </c>
      <c r="P403" s="15">
        <f t="shared" si="52"/>
        <v>6.3443135986618628</v>
      </c>
      <c r="S403" s="14"/>
    </row>
    <row r="404" spans="1:19" ht="14.45" customHeight="1">
      <c r="A404" s="23">
        <v>43509</v>
      </c>
      <c r="B404" s="44">
        <v>2.3403704670000001</v>
      </c>
      <c r="C404" s="13">
        <f>MAX(B$3:B404)</f>
        <v>2.4121958929999998</v>
      </c>
      <c r="D404" s="14">
        <f t="shared" ref="D404:D467" si="53">B404/C404-1</f>
        <v>-2.9775950704680088E-2</v>
      </c>
      <c r="E404" s="14">
        <f>ABS(MIN(D$3:D404))</f>
        <v>3.0829213484824147E-2</v>
      </c>
      <c r="F404" s="25">
        <f t="shared" ref="F404:F467" si="54">IF(B404&lt;C404,F403+1,0)</f>
        <v>28</v>
      </c>
      <c r="G404" s="25">
        <f>MAX(F$4:F404)</f>
        <v>34</v>
      </c>
      <c r="H404" s="14">
        <f>IF(J404&lt;AVERAGE(J$3:J404),J404,"")</f>
        <v>5.4788345118961246E-5</v>
      </c>
      <c r="I404" s="14">
        <f>STDEV(H$4:H404)</f>
        <v>3.0524657756377635E-3</v>
      </c>
      <c r="J404" s="14">
        <f t="shared" ref="J404:J467" si="55">B404/B403-1</f>
        <v>5.4788345118961246E-5</v>
      </c>
      <c r="K404" s="14">
        <f>STDEV($J$4:J404)*SQRT(252)</f>
        <v>0.11551296983720756</v>
      </c>
      <c r="L404" s="14">
        <f t="shared" si="49"/>
        <v>0.7320658277840093</v>
      </c>
      <c r="M404" s="14">
        <f>COUNTIF(J$3:J404,"&gt;0")/COUNT(J$3:J404)</f>
        <v>0.64588528678304236</v>
      </c>
      <c r="N404" s="15">
        <f t="shared" si="50"/>
        <v>23.745848337790804</v>
      </c>
      <c r="O404" s="15">
        <f t="shared" si="51"/>
        <v>239.82769393411331</v>
      </c>
      <c r="P404" s="15">
        <f t="shared" si="52"/>
        <v>6.3375206162191979</v>
      </c>
      <c r="S404" s="14"/>
    </row>
    <row r="405" spans="1:19" ht="14.45" customHeight="1">
      <c r="A405" s="23">
        <v>43510</v>
      </c>
      <c r="B405" s="44">
        <v>2.352384781</v>
      </c>
      <c r="C405" s="13">
        <f>MAX(B$3:B405)</f>
        <v>2.4121958929999998</v>
      </c>
      <c r="D405" s="14">
        <f t="shared" si="53"/>
        <v>-2.4795296341216244E-2</v>
      </c>
      <c r="E405" s="14">
        <f>ABS(MIN(D$3:D405))</f>
        <v>3.0829213484824147E-2</v>
      </c>
      <c r="F405" s="25">
        <f t="shared" si="54"/>
        <v>29</v>
      </c>
      <c r="G405" s="25">
        <f>MAX(F$4:F405)</f>
        <v>34</v>
      </c>
      <c r="H405" s="14" t="str">
        <f>IF(J405&lt;AVERAGE(J$3:J405),J405,"")</f>
        <v/>
      </c>
      <c r="I405" s="14">
        <f>STDEV(H$4:H405)</f>
        <v>3.0524657756377635E-3</v>
      </c>
      <c r="J405" s="14">
        <f t="shared" si="55"/>
        <v>5.1335094889488619E-3</v>
      </c>
      <c r="K405" s="14">
        <f>STDEV($J$4:J405)*SQRT(252)</f>
        <v>0.11539305021388056</v>
      </c>
      <c r="L405" s="14">
        <f t="shared" si="49"/>
        <v>0.73610883259618021</v>
      </c>
      <c r="M405" s="14">
        <f>COUNTIF(J$3:J405,"&gt;0")/COUNT(J$3:J405)</f>
        <v>0.64676616915422891</v>
      </c>
      <c r="N405" s="15">
        <f t="shared" si="50"/>
        <v>23.876990340948332</v>
      </c>
      <c r="O405" s="15">
        <f t="shared" si="51"/>
        <v>241.15219848529904</v>
      </c>
      <c r="P405" s="15">
        <f t="shared" si="52"/>
        <v>6.3791435552817557</v>
      </c>
      <c r="S405" s="14"/>
    </row>
    <row r="406" spans="1:19" ht="14.45" customHeight="1">
      <c r="A406" s="23">
        <v>43511</v>
      </c>
      <c r="B406" s="44">
        <v>2.3513249890000001</v>
      </c>
      <c r="C406" s="13">
        <f>MAX(B$3:B406)</f>
        <v>2.4121958929999998</v>
      </c>
      <c r="D406" s="14">
        <f t="shared" si="53"/>
        <v>-2.5234643743753282E-2</v>
      </c>
      <c r="E406" s="14">
        <f>ABS(MIN(D$3:D406))</f>
        <v>3.0829213484824147E-2</v>
      </c>
      <c r="F406" s="25">
        <f t="shared" si="54"/>
        <v>30</v>
      </c>
      <c r="G406" s="25">
        <f>MAX(F$4:F406)</f>
        <v>34</v>
      </c>
      <c r="H406" s="14">
        <f>IF(J406&lt;AVERAGE(J$3:J406),J406,"")</f>
        <v>-4.5051813315566402E-4</v>
      </c>
      <c r="I406" s="14">
        <f>STDEV(H$4:H406)</f>
        <v>3.0475806032468863E-3</v>
      </c>
      <c r="J406" s="14">
        <f t="shared" si="55"/>
        <v>-4.5051813315566402E-4</v>
      </c>
      <c r="K406" s="14">
        <f>STDEV($J$4:J406)*SQRT(252)</f>
        <v>0.11526786855044237</v>
      </c>
      <c r="L406" s="14">
        <f t="shared" si="49"/>
        <v>0.73391750673460465</v>
      </c>
      <c r="M406" s="14">
        <f>COUNTIF(J$3:J406,"&gt;0")/COUNT(J$3:J406)</f>
        <v>0.64516129032258063</v>
      </c>
      <c r="N406" s="15">
        <f t="shared" si="50"/>
        <v>23.805910815593126</v>
      </c>
      <c r="O406" s="15">
        <f t="shared" si="51"/>
        <v>240.81971973200328</v>
      </c>
      <c r="P406" s="15">
        <f t="shared" si="52"/>
        <v>6.3670606211776617</v>
      </c>
      <c r="S406" s="14"/>
    </row>
    <row r="407" spans="1:19" ht="14.45" customHeight="1">
      <c r="A407" s="23">
        <v>43514</v>
      </c>
      <c r="B407" s="44">
        <v>2.3540890289999998</v>
      </c>
      <c r="C407" s="13">
        <f>MAX(B$3:B407)</f>
        <v>2.4121958929999998</v>
      </c>
      <c r="D407" s="14">
        <f t="shared" si="53"/>
        <v>-2.4088783240457934E-2</v>
      </c>
      <c r="E407" s="14">
        <f>ABS(MIN(D$3:D407))</f>
        <v>3.0829213484824147E-2</v>
      </c>
      <c r="F407" s="25">
        <f t="shared" si="54"/>
        <v>31</v>
      </c>
      <c r="G407" s="25">
        <f>MAX(F$4:F407)</f>
        <v>34</v>
      </c>
      <c r="H407" s="14">
        <f>IF(J407&lt;AVERAGE(J$3:J407),J407,"")</f>
        <v>1.1755244438478307E-3</v>
      </c>
      <c r="I407" s="14">
        <f>STDEV(H$4:H407)</f>
        <v>3.0494151599080319E-3</v>
      </c>
      <c r="J407" s="14">
        <f t="shared" si="55"/>
        <v>1.1755244438478307E-3</v>
      </c>
      <c r="K407" s="14">
        <f>STDEV($J$4:J407)*SQRT(252)</f>
        <v>0.11512733823023029</v>
      </c>
      <c r="L407" s="14">
        <f t="shared" si="49"/>
        <v>0.73020319444068993</v>
      </c>
      <c r="M407" s="14">
        <f>COUNTIF(J$3:J407,"&gt;0")/COUNT(J$3:J407)</f>
        <v>0.64603960396039606</v>
      </c>
      <c r="N407" s="15">
        <f t="shared" si="50"/>
        <v>23.685430534909251</v>
      </c>
      <c r="O407" s="15">
        <f t="shared" si="51"/>
        <v>239.45679946797154</v>
      </c>
      <c r="P407" s="15">
        <f t="shared" si="52"/>
        <v>6.3425699374759992</v>
      </c>
      <c r="Q407" s="14">
        <f>B407/B402-1</f>
        <v>4.9512180676414275E-3</v>
      </c>
      <c r="S407" s="14"/>
    </row>
    <row r="408" spans="1:19" ht="14.45" customHeight="1">
      <c r="A408" s="23">
        <v>43515</v>
      </c>
      <c r="B408" s="44">
        <v>2.3565958669999998</v>
      </c>
      <c r="C408" s="13">
        <f>MAX(B$3:B408)</f>
        <v>2.4121958929999998</v>
      </c>
      <c r="D408" s="14">
        <f t="shared" si="53"/>
        <v>-2.3049548405810194E-2</v>
      </c>
      <c r="E408" s="14">
        <f>ABS(MIN(D$3:D408))</f>
        <v>3.0829213484824147E-2</v>
      </c>
      <c r="F408" s="25">
        <f t="shared" si="54"/>
        <v>32</v>
      </c>
      <c r="G408" s="25">
        <f>MAX(F$4:F408)</f>
        <v>34</v>
      </c>
      <c r="H408" s="14">
        <f>IF(J408&lt;AVERAGE(J$3:J408),J408,"")</f>
        <v>1.0648866585409866E-3</v>
      </c>
      <c r="I408" s="14">
        <f>STDEV(H$4:H408)</f>
        <v>3.0505601433914267E-3</v>
      </c>
      <c r="J408" s="14">
        <f t="shared" si="55"/>
        <v>1.0648866585409866E-3</v>
      </c>
      <c r="K408" s="14">
        <f>STDEV($J$4:J408)*SQRT(252)</f>
        <v>0.11498793533023428</v>
      </c>
      <c r="L408" s="14">
        <f t="shared" si="49"/>
        <v>0.72971916272842208</v>
      </c>
      <c r="M408" s="14">
        <f>COUNTIF(J$3:J408,"&gt;0")/COUNT(J$3:J408)</f>
        <v>0.64691358024691359</v>
      </c>
      <c r="N408" s="15">
        <f t="shared" si="50"/>
        <v>23.669730111267043</v>
      </c>
      <c r="O408" s="15">
        <f t="shared" si="51"/>
        <v>239.20825305124615</v>
      </c>
      <c r="P408" s="15">
        <f t="shared" si="52"/>
        <v>6.3460497888994949</v>
      </c>
      <c r="S408" s="14"/>
    </row>
    <row r="409" spans="1:19" ht="14.45" customHeight="1">
      <c r="A409" s="23">
        <v>43516</v>
      </c>
      <c r="B409" s="44">
        <v>2.3567250120000001</v>
      </c>
      <c r="C409" s="13">
        <f>MAX(B$3:B409)</f>
        <v>2.4121958929999998</v>
      </c>
      <c r="D409" s="14">
        <f t="shared" si="53"/>
        <v>-2.2996010050830407E-2</v>
      </c>
      <c r="E409" s="14">
        <f>ABS(MIN(D$3:D409))</f>
        <v>3.0829213484824147E-2</v>
      </c>
      <c r="F409" s="25">
        <f t="shared" si="54"/>
        <v>33</v>
      </c>
      <c r="G409" s="25">
        <f>MAX(F$4:F409)</f>
        <v>34</v>
      </c>
      <c r="H409" s="14">
        <f>IF(J409&lt;AVERAGE(J$3:J409),J409,"")</f>
        <v>5.4801504920209965E-5</v>
      </c>
      <c r="I409" s="14">
        <f>STDEV(H$4:H409)</f>
        <v>3.047230562692163E-3</v>
      </c>
      <c r="J409" s="14">
        <f t="shared" si="55"/>
        <v>5.4801504920209965E-5</v>
      </c>
      <c r="K409" s="14">
        <f>STDEV($J$4:J409)*SQRT(252)</f>
        <v>0.11485768789384179</v>
      </c>
      <c r="L409" s="14">
        <f t="shared" si="49"/>
        <v>0.72812336530981603</v>
      </c>
      <c r="M409" s="14">
        <f>COUNTIF(J$3:J409,"&gt;0")/COUNT(J$3:J409)</f>
        <v>0.64778325123152714</v>
      </c>
      <c r="N409" s="15">
        <f t="shared" si="50"/>
        <v>23.617967602976275</v>
      </c>
      <c r="O409" s="15">
        <f t="shared" si="51"/>
        <v>238.94593806729696</v>
      </c>
      <c r="P409" s="15">
        <f t="shared" si="52"/>
        <v>6.3393524513813153</v>
      </c>
      <c r="S409" s="14"/>
    </row>
    <row r="410" spans="1:19" ht="14.45" customHeight="1">
      <c r="A410" s="23">
        <v>43517</v>
      </c>
      <c r="B410" s="44">
        <v>2.3509790509999999</v>
      </c>
      <c r="C410" s="13">
        <f>MAX(B$3:B410)</f>
        <v>2.4121958929999998</v>
      </c>
      <c r="D410" s="14">
        <f t="shared" si="53"/>
        <v>-2.5378055811157929E-2</v>
      </c>
      <c r="E410" s="14">
        <f>ABS(MIN(D$3:D410))</f>
        <v>3.0829213484824147E-2</v>
      </c>
      <c r="F410" s="25">
        <f t="shared" si="54"/>
        <v>34</v>
      </c>
      <c r="G410" s="25">
        <f>MAX(F$4:F410)</f>
        <v>34</v>
      </c>
      <c r="H410" s="14">
        <f>IF(J410&lt;AVERAGE(J$3:J410),J410,"")</f>
        <v>-2.4381126227043248E-3</v>
      </c>
      <c r="I410" s="14">
        <f>STDEV(H$4:H410)</f>
        <v>3.0399783462499602E-3</v>
      </c>
      <c r="J410" s="14">
        <f t="shared" si="55"/>
        <v>-2.4381126227043248E-3</v>
      </c>
      <c r="K410" s="14">
        <f>STDEV($J$4:J410)*SQRT(252)</f>
        <v>0.11477268441905585</v>
      </c>
      <c r="L410" s="14">
        <f t="shared" si="49"/>
        <v>0.72379180507080965</v>
      </c>
      <c r="M410" s="14">
        <f>COUNTIF(J$3:J410,"&gt;0")/COUNT(J$3:J410)</f>
        <v>0.64619164619164615</v>
      </c>
      <c r="N410" s="15">
        <f t="shared" si="50"/>
        <v>23.477465794808559</v>
      </c>
      <c r="O410" s="15">
        <f t="shared" si="51"/>
        <v>238.09110547239942</v>
      </c>
      <c r="P410" s="15">
        <f t="shared" si="52"/>
        <v>6.3063071909001867</v>
      </c>
      <c r="S410" s="14"/>
    </row>
    <row r="411" spans="1:19" ht="14.45" customHeight="1">
      <c r="A411" s="23">
        <v>43518</v>
      </c>
      <c r="B411" s="44">
        <v>2.3487295220000002</v>
      </c>
      <c r="C411" s="13">
        <f>MAX(B$3:B411)</f>
        <v>2.4121958929999998</v>
      </c>
      <c r="D411" s="14">
        <f t="shared" si="53"/>
        <v>-2.6310620619234948E-2</v>
      </c>
      <c r="E411" s="14">
        <f>ABS(MIN(D$3:D411))</f>
        <v>3.0829213484824147E-2</v>
      </c>
      <c r="F411" s="25">
        <f t="shared" si="54"/>
        <v>35</v>
      </c>
      <c r="G411" s="25">
        <f>MAX(F$4:F411)</f>
        <v>35</v>
      </c>
      <c r="H411" s="14">
        <f>IF(J411&lt;AVERAGE(J$3:J411),J411,"")</f>
        <v>-9.5684774351467716E-4</v>
      </c>
      <c r="I411" s="14">
        <f>STDEV(H$4:H411)</f>
        <v>3.0339302103379357E-3</v>
      </c>
      <c r="J411" s="14">
        <f t="shared" si="55"/>
        <v>-9.5684774351467716E-4</v>
      </c>
      <c r="K411" s="14">
        <f>STDEV($J$4:J411)*SQRT(252)</f>
        <v>0.1146572369553385</v>
      </c>
      <c r="L411" s="14">
        <f t="shared" si="49"/>
        <v>0.72110927487203691</v>
      </c>
      <c r="M411" s="14">
        <f>COUNTIF(J$3:J411,"&gt;0")/COUNT(J$3:J411)</f>
        <v>0.64460784313725494</v>
      </c>
      <c r="N411" s="15">
        <f t="shared" si="50"/>
        <v>23.39045318905093</v>
      </c>
      <c r="O411" s="15">
        <f t="shared" si="51"/>
        <v>237.68156314700326</v>
      </c>
      <c r="P411" s="15">
        <f t="shared" si="52"/>
        <v>6.2892608789528461</v>
      </c>
      <c r="S411" s="14"/>
    </row>
    <row r="412" spans="1:19" ht="14.45" customHeight="1">
      <c r="A412" s="23">
        <v>43521</v>
      </c>
      <c r="B412" s="44">
        <v>2.3681432679999999</v>
      </c>
      <c r="C412" s="13">
        <f>MAX(B$3:B412)</f>
        <v>2.4121958929999998</v>
      </c>
      <c r="D412" s="14">
        <f t="shared" si="53"/>
        <v>-1.8262457509291452E-2</v>
      </c>
      <c r="E412" s="14">
        <f>ABS(MIN(D$3:D412))</f>
        <v>3.0829213484824147E-2</v>
      </c>
      <c r="F412" s="25">
        <f t="shared" si="54"/>
        <v>36</v>
      </c>
      <c r="G412" s="25">
        <f>MAX(F$4:F412)</f>
        <v>36</v>
      </c>
      <c r="H412" s="14" t="str">
        <f>IF(J412&lt;AVERAGE(J$3:J412),J412,"")</f>
        <v/>
      </c>
      <c r="I412" s="14">
        <f>STDEV(H$4:H412)</f>
        <v>3.0339302103379357E-3</v>
      </c>
      <c r="J412" s="14">
        <f t="shared" si="55"/>
        <v>8.2656371532590089E-3</v>
      </c>
      <c r="K412" s="14">
        <f>STDEV($J$4:J412)*SQRT(252)</f>
        <v>0.11461817807668839</v>
      </c>
      <c r="L412" s="14">
        <f t="shared" si="49"/>
        <v>0.72521754019985352</v>
      </c>
      <c r="M412" s="14">
        <f>COUNTIF(J$3:J412,"&gt;0")/COUNT(J$3:J412)</f>
        <v>0.6454767726161369</v>
      </c>
      <c r="N412" s="15">
        <f t="shared" si="50"/>
        <v>23.523712032317849</v>
      </c>
      <c r="O412" s="15">
        <f t="shared" si="51"/>
        <v>239.03566988084239</v>
      </c>
      <c r="P412" s="15">
        <f t="shared" si="52"/>
        <v>6.3272471467364202</v>
      </c>
      <c r="Q412" s="14">
        <f>B412/B407-1</f>
        <v>5.9701391183026864E-3</v>
      </c>
      <c r="S412" s="14"/>
    </row>
    <row r="413" spans="1:19" ht="14.45" customHeight="1">
      <c r="A413" s="23">
        <v>43522</v>
      </c>
      <c r="B413" s="44">
        <v>2.3706518480000001</v>
      </c>
      <c r="C413" s="13">
        <f>MAX(B$3:B413)</f>
        <v>2.4121958929999998</v>
      </c>
      <c r="D413" s="14">
        <f t="shared" si="53"/>
        <v>-1.7222500511072658E-2</v>
      </c>
      <c r="E413" s="14">
        <f>ABS(MIN(D$3:D413))</f>
        <v>3.0829213484824147E-2</v>
      </c>
      <c r="F413" s="25">
        <f t="shared" si="54"/>
        <v>37</v>
      </c>
      <c r="G413" s="25">
        <f>MAX(F$4:F413)</f>
        <v>37</v>
      </c>
      <c r="H413" s="14">
        <f>IF(J413&lt;AVERAGE(J$3:J413),J413,"")</f>
        <v>1.0593024644656168E-3</v>
      </c>
      <c r="I413" s="14">
        <f>STDEV(H$4:H413)</f>
        <v>3.0349461349573636E-3</v>
      </c>
      <c r="J413" s="14">
        <f t="shared" si="55"/>
        <v>1.0593024644656168E-3</v>
      </c>
      <c r="K413" s="14">
        <f>STDEV($J$4:J413)*SQRT(252)</f>
        <v>0.11448108233526795</v>
      </c>
      <c r="L413" s="14">
        <f t="shared" si="49"/>
        <v>0.72474328281496514</v>
      </c>
      <c r="M413" s="14">
        <f>COUNTIF(J$3:J413,"&gt;0")/COUNT(J$3:J413)</f>
        <v>0.64634146341463417</v>
      </c>
      <c r="N413" s="15">
        <f t="shared" si="50"/>
        <v>23.5083286562508</v>
      </c>
      <c r="O413" s="15">
        <f t="shared" si="51"/>
        <v>238.79938904587732</v>
      </c>
      <c r="P413" s="15">
        <f t="shared" si="52"/>
        <v>6.3306816115914284</v>
      </c>
      <c r="S413" s="14"/>
    </row>
    <row r="414" spans="1:19" ht="14.45" customHeight="1">
      <c r="A414" s="23">
        <v>43523</v>
      </c>
      <c r="B414" s="44">
        <v>2.3672132870000002</v>
      </c>
      <c r="C414" s="13">
        <f>MAX(B$3:B414)</f>
        <v>2.4121958929999998</v>
      </c>
      <c r="D414" s="14">
        <f t="shared" si="53"/>
        <v>-1.8647990459869201E-2</v>
      </c>
      <c r="E414" s="14">
        <f>ABS(MIN(D$3:D414))</f>
        <v>3.0829213484824147E-2</v>
      </c>
      <c r="F414" s="25">
        <f t="shared" si="54"/>
        <v>38</v>
      </c>
      <c r="G414" s="25">
        <f>MAX(F$4:F414)</f>
        <v>38</v>
      </c>
      <c r="H414" s="14">
        <f>IF(J414&lt;AVERAGE(J$3:J414),J414,"")</f>
        <v>-1.4504706808385892E-3</v>
      </c>
      <c r="I414" s="14">
        <f>STDEV(H$4:H414)</f>
        <v>3.028185939333823E-3</v>
      </c>
      <c r="J414" s="14">
        <f t="shared" si="55"/>
        <v>-1.4504706808385892E-3</v>
      </c>
      <c r="K414" s="14">
        <f>STDEV($J$4:J414)*SQRT(252)</f>
        <v>0.11437581102744322</v>
      </c>
      <c r="L414" s="14">
        <f t="shared" si="49"/>
        <v>0.72154435400675321</v>
      </c>
      <c r="M414" s="14">
        <f>COUNTIF(J$3:J414,"&gt;0")/COUNT(J$3:J414)</f>
        <v>0.64476885644768855</v>
      </c>
      <c r="N414" s="15">
        <f t="shared" ref="N414:N477" si="56">L414/E414</f>
        <v>23.404565749364235</v>
      </c>
      <c r="O414" s="15">
        <f t="shared" ref="O414:O477" si="57">L414/I414</f>
        <v>238.27610604568332</v>
      </c>
      <c r="P414" s="15">
        <f t="shared" ref="P414:P477" si="58">L414/K414</f>
        <v>6.3085397823638303</v>
      </c>
      <c r="S414" s="14"/>
    </row>
    <row r="415" spans="1:19" ht="14.45" customHeight="1">
      <c r="A415" s="23">
        <v>43524</v>
      </c>
      <c r="B415" s="44">
        <v>2.3661534409999998</v>
      </c>
      <c r="C415" s="13">
        <f>MAX(B$3:B415)</f>
        <v>2.4121958929999998</v>
      </c>
      <c r="D415" s="14">
        <f t="shared" si="53"/>
        <v>-1.9087360248647989E-2</v>
      </c>
      <c r="E415" s="14">
        <f>ABS(MIN(D$3:D415))</f>
        <v>3.0829213484824147E-2</v>
      </c>
      <c r="F415" s="25">
        <f t="shared" si="54"/>
        <v>39</v>
      </c>
      <c r="G415" s="25">
        <f>MAX(F$4:F415)</f>
        <v>39</v>
      </c>
      <c r="H415" s="14">
        <f>IF(J415&lt;AVERAGE(J$3:J415),J415,"")</f>
        <v>-4.4771884553906904E-4</v>
      </c>
      <c r="I415" s="14">
        <f>STDEV(H$4:H415)</f>
        <v>3.0233647097990652E-3</v>
      </c>
      <c r="J415" s="14">
        <f t="shared" si="55"/>
        <v>-4.4771884553906904E-4</v>
      </c>
      <c r="K415" s="14">
        <f>STDEV($J$4:J415)*SQRT(252)</f>
        <v>0.11425429160440372</v>
      </c>
      <c r="L415" s="14">
        <f t="shared" si="49"/>
        <v>0.7194480905737981</v>
      </c>
      <c r="M415" s="14">
        <f>COUNTIF(J$3:J415,"&gt;0")/COUNT(J$3:J415)</f>
        <v>0.64320388349514568</v>
      </c>
      <c r="N415" s="15">
        <f t="shared" si="56"/>
        <v>23.336569741811626</v>
      </c>
      <c r="O415" s="15">
        <f t="shared" si="57"/>
        <v>237.9627202242541</v>
      </c>
      <c r="P415" s="15">
        <f t="shared" si="58"/>
        <v>6.2969021160695577</v>
      </c>
      <c r="R415" s="14">
        <f>B415/B400-1</f>
        <v>8.1532528320229503E-3</v>
      </c>
      <c r="S415" s="14"/>
    </row>
    <row r="416" spans="1:19" ht="14.45" customHeight="1">
      <c r="A416" s="23">
        <v>43525</v>
      </c>
      <c r="B416" s="44">
        <v>2.3686623569999998</v>
      </c>
      <c r="C416" s="13">
        <f>MAX(B$3:B416)</f>
        <v>2.4121958929999998</v>
      </c>
      <c r="D416" s="14">
        <f t="shared" si="53"/>
        <v>-1.8047263958259285E-2</v>
      </c>
      <c r="E416" s="14">
        <f>ABS(MIN(D$3:D416))</f>
        <v>3.0829213484824147E-2</v>
      </c>
      <c r="F416" s="25">
        <f t="shared" si="54"/>
        <v>40</v>
      </c>
      <c r="G416" s="25">
        <f>MAX(F$4:F416)</f>
        <v>40</v>
      </c>
      <c r="H416" s="14">
        <f>IF(J416&lt;AVERAGE(J$3:J416),J416,"")</f>
        <v>1.0603352920932618E-3</v>
      </c>
      <c r="I416" s="14">
        <f>STDEV(H$4:H416)</f>
        <v>3.0242917579626589E-3</v>
      </c>
      <c r="J416" s="14">
        <f t="shared" si="55"/>
        <v>1.0603352920932618E-3</v>
      </c>
      <c r="K416" s="14">
        <f>STDEV($J$4:J416)*SQRT(252)</f>
        <v>0.11411854026136359</v>
      </c>
      <c r="L416" s="14">
        <f t="shared" si="49"/>
        <v>0.71898888459034827</v>
      </c>
      <c r="M416" s="14">
        <f>COUNTIF(J$3:J416,"&gt;0")/COUNT(J$3:J416)</f>
        <v>0.64406779661016944</v>
      </c>
      <c r="N416" s="15">
        <f t="shared" si="56"/>
        <v>23.321674584538933</v>
      </c>
      <c r="O416" s="15">
        <f t="shared" si="57"/>
        <v>237.73793738561173</v>
      </c>
      <c r="P416" s="15">
        <f t="shared" si="58"/>
        <v>6.3003687476518824</v>
      </c>
      <c r="S416" s="14"/>
    </row>
    <row r="417" spans="1:19" ht="14.45" customHeight="1">
      <c r="A417" s="23">
        <v>43528</v>
      </c>
      <c r="B417" s="44">
        <v>2.377379484</v>
      </c>
      <c r="C417" s="13">
        <f>MAX(B$3:B417)</f>
        <v>2.4121958929999998</v>
      </c>
      <c r="D417" s="14">
        <f t="shared" si="53"/>
        <v>-1.4433491534014409E-2</v>
      </c>
      <c r="E417" s="14">
        <f>ABS(MIN(D$3:D417))</f>
        <v>3.0829213484824147E-2</v>
      </c>
      <c r="F417" s="25">
        <f t="shared" si="54"/>
        <v>41</v>
      </c>
      <c r="G417" s="25">
        <f>MAX(F$4:F417)</f>
        <v>41</v>
      </c>
      <c r="H417" s="14" t="str">
        <f>IF(J417&lt;AVERAGE(J$3:J417),J417,"")</f>
        <v/>
      </c>
      <c r="I417" s="14">
        <f>STDEV(H$4:H417)</f>
        <v>3.0242917579626589E-3</v>
      </c>
      <c r="J417" s="14">
        <f t="shared" si="55"/>
        <v>3.6801897806324479E-3</v>
      </c>
      <c r="K417" s="14">
        <f>STDEV($J$4:J417)*SQRT(252)</f>
        <v>0.1139868355518925</v>
      </c>
      <c r="L417" s="14">
        <f t="shared" si="49"/>
        <v>0.71815194903633328</v>
      </c>
      <c r="M417" s="14">
        <f>COUNTIF(J$3:J417,"&gt;0")/COUNT(J$3:J417)</f>
        <v>0.64492753623188404</v>
      </c>
      <c r="N417" s="15">
        <f t="shared" si="56"/>
        <v>23.294527101375699</v>
      </c>
      <c r="O417" s="15">
        <f t="shared" si="57"/>
        <v>237.46119968270611</v>
      </c>
      <c r="P417" s="15">
        <f t="shared" si="58"/>
        <v>6.3003060446343797</v>
      </c>
      <c r="Q417" s="14">
        <f>B417/B412-1</f>
        <v>3.9001930857842648E-3</v>
      </c>
      <c r="S417" s="14"/>
    </row>
    <row r="418" spans="1:19" ht="14.45" customHeight="1">
      <c r="A418" s="23">
        <v>43529</v>
      </c>
      <c r="B418" s="44">
        <v>2.3727502220000001</v>
      </c>
      <c r="C418" s="13">
        <f>MAX(B$3:B418)</f>
        <v>2.4121958929999998</v>
      </c>
      <c r="D418" s="14">
        <f t="shared" si="53"/>
        <v>-1.6352598524219331E-2</v>
      </c>
      <c r="E418" s="14">
        <f>ABS(MIN(D$3:D418))</f>
        <v>3.0829213484824147E-2</v>
      </c>
      <c r="F418" s="25">
        <f t="shared" si="54"/>
        <v>42</v>
      </c>
      <c r="G418" s="25">
        <f>MAX(F$4:F418)</f>
        <v>42</v>
      </c>
      <c r="H418" s="14">
        <f>IF(J418&lt;AVERAGE(J$3:J418),J418,"")</f>
        <v>-1.9472120589730801E-3</v>
      </c>
      <c r="I418" s="14">
        <f>STDEV(H$4:H418)</f>
        <v>3.0172812062930561E-3</v>
      </c>
      <c r="J418" s="14">
        <f t="shared" si="55"/>
        <v>-1.9472120589730801E-3</v>
      </c>
      <c r="K418" s="14">
        <f>STDEV($J$4:J418)*SQRT(252)</f>
        <v>0.11389317799011034</v>
      </c>
      <c r="L418" s="14">
        <f t="shared" si="49"/>
        <v>0.71447676531775506</v>
      </c>
      <c r="M418" s="14">
        <f>COUNTIF(J$3:J418,"&gt;0")/COUNT(J$3:J418)</f>
        <v>0.6433734939759036</v>
      </c>
      <c r="N418" s="15">
        <f t="shared" si="56"/>
        <v>23.175316025154526</v>
      </c>
      <c r="O418" s="15">
        <f t="shared" si="57"/>
        <v>236.79488800301129</v>
      </c>
      <c r="P418" s="15">
        <f t="shared" si="58"/>
        <v>6.2732182728257442</v>
      </c>
      <c r="S418" s="14"/>
    </row>
    <row r="419" spans="1:19" ht="14.45" customHeight="1">
      <c r="A419" s="23">
        <v>43530</v>
      </c>
      <c r="B419" s="44">
        <v>2.3645506049999998</v>
      </c>
      <c r="C419" s="13">
        <f>MAX(B$3:B419)</f>
        <v>2.4121958929999998</v>
      </c>
      <c r="D419" s="14">
        <f t="shared" si="53"/>
        <v>-1.9751831987718238E-2</v>
      </c>
      <c r="E419" s="14">
        <f>ABS(MIN(D$3:D419))</f>
        <v>3.0829213484824147E-2</v>
      </c>
      <c r="F419" s="25">
        <f t="shared" si="54"/>
        <v>43</v>
      </c>
      <c r="G419" s="25">
        <f>MAX(F$4:F419)</f>
        <v>43</v>
      </c>
      <c r="H419" s="14">
        <f>IF(J419&lt;AVERAGE(J$3:J419),J419,"")</f>
        <v>-3.4557438553682873E-3</v>
      </c>
      <c r="I419" s="14">
        <f>STDEV(H$4:H419)</f>
        <v>3.0115995647148927E-3</v>
      </c>
      <c r="J419" s="14">
        <f t="shared" si="55"/>
        <v>-3.4557438553682873E-3</v>
      </c>
      <c r="K419" s="14">
        <f>STDEV($J$4:J419)*SQRT(252)</f>
        <v>0.11383830958977577</v>
      </c>
      <c r="L419" s="14">
        <f t="shared" si="49"/>
        <v>0.70921083726209178</v>
      </c>
      <c r="M419" s="14">
        <f>COUNTIF(J$3:J419,"&gt;0")/COUNT(J$3:J419)</f>
        <v>0.64182692307692313</v>
      </c>
      <c r="N419" s="15">
        <f t="shared" si="56"/>
        <v>23.004506346268119</v>
      </c>
      <c r="O419" s="15">
        <f t="shared" si="57"/>
        <v>235.49307337253271</v>
      </c>
      <c r="P419" s="15">
        <f t="shared" si="58"/>
        <v>6.2299839115477216</v>
      </c>
      <c r="S419" s="14"/>
    </row>
    <row r="420" spans="1:19" ht="14.45" customHeight="1">
      <c r="A420" s="23">
        <v>43531</v>
      </c>
      <c r="B420" s="44">
        <v>2.3765802840000001</v>
      </c>
      <c r="C420" s="13">
        <f>MAX(B$3:B420)</f>
        <v>2.4121958929999998</v>
      </c>
      <c r="D420" s="14">
        <f t="shared" si="53"/>
        <v>-1.4764807909404598E-2</v>
      </c>
      <c r="E420" s="14">
        <f>ABS(MIN(D$3:D420))</f>
        <v>3.0829213484824147E-2</v>
      </c>
      <c r="F420" s="25">
        <f t="shared" si="54"/>
        <v>44</v>
      </c>
      <c r="G420" s="25">
        <f>MAX(F$4:F420)</f>
        <v>44</v>
      </c>
      <c r="H420" s="14" t="str">
        <f>IF(J420&lt;AVERAGE(J$3:J420),J420,"")</f>
        <v/>
      </c>
      <c r="I420" s="14">
        <f>STDEV(H$4:H420)</f>
        <v>3.0115995647148927E-3</v>
      </c>
      <c r="J420" s="14">
        <f t="shared" si="55"/>
        <v>5.0875117557487304E-3</v>
      </c>
      <c r="K420" s="14">
        <f>STDEV($J$4:J420)*SQRT(252)</f>
        <v>0.1137251802946711</v>
      </c>
      <c r="L420" s="14">
        <f t="shared" si="49"/>
        <v>0.713047619915961</v>
      </c>
      <c r="M420" s="14">
        <f>COUNTIF(J$3:J420,"&gt;0")/COUNT(J$3:J420)</f>
        <v>0.64268585131894485</v>
      </c>
      <c r="N420" s="15">
        <f t="shared" si="56"/>
        <v>23.128959169424242</v>
      </c>
      <c r="O420" s="15">
        <f t="shared" si="57"/>
        <v>236.76707496916677</v>
      </c>
      <c r="P420" s="15">
        <f t="shared" si="58"/>
        <v>6.2699185709655261</v>
      </c>
      <c r="S420" s="14"/>
    </row>
    <row r="421" spans="1:19" ht="14.45" customHeight="1">
      <c r="A421" s="23">
        <v>43532</v>
      </c>
      <c r="B421" s="44">
        <v>2.3850410659999999</v>
      </c>
      <c r="C421" s="13">
        <f>MAX(B$3:B421)</f>
        <v>2.4121958929999998</v>
      </c>
      <c r="D421" s="14">
        <f t="shared" si="53"/>
        <v>-1.1257305875862378E-2</v>
      </c>
      <c r="E421" s="14">
        <f>ABS(MIN(D$3:D421))</f>
        <v>3.0829213484824147E-2</v>
      </c>
      <c r="F421" s="25">
        <f t="shared" si="54"/>
        <v>45</v>
      </c>
      <c r="G421" s="25">
        <f>MAX(F$4:F421)</f>
        <v>45</v>
      </c>
      <c r="H421" s="14" t="str">
        <f>IF(J421&lt;AVERAGE(J$3:J421),J421,"")</f>
        <v/>
      </c>
      <c r="I421" s="14">
        <f>STDEV(H$4:H421)</f>
        <v>3.0115995647148927E-3</v>
      </c>
      <c r="J421" s="14">
        <f t="shared" si="55"/>
        <v>3.560065720043637E-3</v>
      </c>
      <c r="K421" s="14">
        <f>STDEV($J$4:J421)*SQRT(252)</f>
        <v>0.11359436902097841</v>
      </c>
      <c r="L421" s="14">
        <f t="shared" si="49"/>
        <v>0.7152598178554106</v>
      </c>
      <c r="M421" s="14">
        <f>COUNTIF(J$3:J421,"&gt;0")/COUNT(J$3:J421)</f>
        <v>0.6435406698564593</v>
      </c>
      <c r="N421" s="15">
        <f t="shared" si="56"/>
        <v>23.200715717496369</v>
      </c>
      <c r="O421" s="15">
        <f t="shared" si="57"/>
        <v>237.5016340936163</v>
      </c>
      <c r="P421" s="15">
        <f t="shared" si="58"/>
        <v>6.2966133270507241</v>
      </c>
      <c r="S421" s="14"/>
    </row>
    <row r="422" spans="1:19" ht="14.45" customHeight="1">
      <c r="A422" s="23">
        <v>43535</v>
      </c>
      <c r="B422" s="44">
        <v>2.397334539</v>
      </c>
      <c r="C422" s="13">
        <f>MAX(B$3:B422)</f>
        <v>2.4121958929999998</v>
      </c>
      <c r="D422" s="14">
        <f t="shared" si="53"/>
        <v>-6.1609233491882742E-3</v>
      </c>
      <c r="E422" s="14">
        <f>ABS(MIN(D$3:D422))</f>
        <v>3.0829213484824147E-2</v>
      </c>
      <c r="F422" s="25">
        <f t="shared" si="54"/>
        <v>46</v>
      </c>
      <c r="G422" s="25">
        <f>MAX(F$4:F422)</f>
        <v>46</v>
      </c>
      <c r="H422" s="14" t="str">
        <f>IF(J422&lt;AVERAGE(J$3:J422),J422,"")</f>
        <v/>
      </c>
      <c r="I422" s="14">
        <f>STDEV(H$4:H422)</f>
        <v>3.0115995647148927E-3</v>
      </c>
      <c r="J422" s="14">
        <f t="shared" si="55"/>
        <v>5.1544072658749052E-3</v>
      </c>
      <c r="K422" s="14">
        <f>STDEV($J$4:J422)*SQRT(252)</f>
        <v>0.11348302427627244</v>
      </c>
      <c r="L422" s="14">
        <f t="shared" si="49"/>
        <v>0.71600828977732944</v>
      </c>
      <c r="M422" s="14">
        <f>COUNTIF(J$3:J422,"&gt;0")/COUNT(J$3:J422)</f>
        <v>0.64439140811455842</v>
      </c>
      <c r="N422" s="15">
        <f t="shared" si="56"/>
        <v>23.224993726479223</v>
      </c>
      <c r="O422" s="15">
        <f t="shared" si="57"/>
        <v>237.75016378882819</v>
      </c>
      <c r="P422" s="15">
        <f t="shared" si="58"/>
        <v>6.3093867505171506</v>
      </c>
      <c r="Q422" s="14">
        <f>B422/B417-1</f>
        <v>8.3937188548566244E-3</v>
      </c>
      <c r="S422" s="14"/>
    </row>
    <row r="423" spans="1:19" ht="14.45" customHeight="1">
      <c r="A423" s="23">
        <v>43536</v>
      </c>
      <c r="B423" s="44">
        <v>2.3926974250000002</v>
      </c>
      <c r="C423" s="13">
        <f>MAX(B$3:B423)</f>
        <v>2.4121958929999998</v>
      </c>
      <c r="D423" s="14">
        <f t="shared" si="53"/>
        <v>-8.0832854647430175E-3</v>
      </c>
      <c r="E423" s="14">
        <f>ABS(MIN(D$3:D423))</f>
        <v>3.0829213484824147E-2</v>
      </c>
      <c r="F423" s="25">
        <f t="shared" si="54"/>
        <v>47</v>
      </c>
      <c r="G423" s="25">
        <f>MAX(F$4:F423)</f>
        <v>47</v>
      </c>
      <c r="H423" s="14">
        <f>IF(J423&lt;AVERAGE(J$3:J423),J423,"")</f>
        <v>-1.9342790605829663E-3</v>
      </c>
      <c r="I423" s="14">
        <f>STDEV(H$4:H423)</f>
        <v>3.0046888821183147E-3</v>
      </c>
      <c r="J423" s="14">
        <f t="shared" si="55"/>
        <v>-1.9342790605829663E-3</v>
      </c>
      <c r="K423" s="14">
        <f>STDEV($J$4:J423)*SQRT(252)</f>
        <v>0.11339089069711522</v>
      </c>
      <c r="L423" s="14">
        <f t="shared" si="49"/>
        <v>0.71239833997627233</v>
      </c>
      <c r="M423" s="14">
        <f>COUNTIF(J$3:J423,"&gt;0")/COUNT(J$3:J423)</f>
        <v>0.6428571428571429</v>
      </c>
      <c r="N423" s="15">
        <f t="shared" si="56"/>
        <v>23.107898627610282</v>
      </c>
      <c r="O423" s="15">
        <f t="shared" si="57"/>
        <v>237.09554230920219</v>
      </c>
      <c r="P423" s="15">
        <f t="shared" si="58"/>
        <v>6.2826769910397795</v>
      </c>
      <c r="S423" s="14"/>
    </row>
    <row r="424" spans="1:19" ht="14.45" customHeight="1">
      <c r="A424" s="23">
        <v>43537</v>
      </c>
      <c r="B424" s="44">
        <v>2.3963504879999999</v>
      </c>
      <c r="C424" s="13">
        <f>MAX(B$3:B424)</f>
        <v>2.4121958929999998</v>
      </c>
      <c r="D424" s="14">
        <f t="shared" si="53"/>
        <v>-6.5688715605486392E-3</v>
      </c>
      <c r="E424" s="14">
        <f>ABS(MIN(D$3:D424))</f>
        <v>3.0829213484824147E-2</v>
      </c>
      <c r="F424" s="25">
        <f t="shared" si="54"/>
        <v>48</v>
      </c>
      <c r="G424" s="25">
        <f>MAX(F$4:F424)</f>
        <v>48</v>
      </c>
      <c r="H424" s="14">
        <f>IF(J424&lt;AVERAGE(J$3:J424),J424,"")</f>
        <v>1.5267551015147873E-3</v>
      </c>
      <c r="I424" s="14">
        <f>STDEV(H$4:H424)</f>
        <v>3.008078370469772E-3</v>
      </c>
      <c r="J424" s="14">
        <f t="shared" si="55"/>
        <v>1.5267551015147873E-3</v>
      </c>
      <c r="K424" s="14">
        <f>STDEV($J$4:J424)*SQRT(252)</f>
        <v>0.11325670284913993</v>
      </c>
      <c r="L424" s="14">
        <f t="shared" si="49"/>
        <v>0.71245305014240778</v>
      </c>
      <c r="M424" s="14">
        <f>COUNTIF(J$3:J424,"&gt;0")/COUNT(J$3:J424)</f>
        <v>0.6437054631828979</v>
      </c>
      <c r="N424" s="15">
        <f t="shared" si="56"/>
        <v>23.109673248495838</v>
      </c>
      <c r="O424" s="15">
        <f t="shared" si="57"/>
        <v>236.84657192995402</v>
      </c>
      <c r="P424" s="15">
        <f t="shared" si="58"/>
        <v>6.2906038425947184</v>
      </c>
      <c r="S424" s="14"/>
    </row>
    <row r="425" spans="1:19" ht="14.45" customHeight="1">
      <c r="A425" s="23">
        <v>43538</v>
      </c>
      <c r="B425" s="44">
        <v>2.3964818050000001</v>
      </c>
      <c r="C425" s="13">
        <f>MAX(B$3:B425)</f>
        <v>2.4121958929999998</v>
      </c>
      <c r="D425" s="14">
        <f t="shared" si="53"/>
        <v>-6.514432781185242E-3</v>
      </c>
      <c r="E425" s="14">
        <f>ABS(MIN(D$3:D425))</f>
        <v>3.0829213484824147E-2</v>
      </c>
      <c r="F425" s="25">
        <f t="shared" si="54"/>
        <v>49</v>
      </c>
      <c r="G425" s="25">
        <f>MAX(F$4:F425)</f>
        <v>49</v>
      </c>
      <c r="H425" s="14">
        <f>IF(J425&lt;AVERAGE(J$3:J425),J425,"")</f>
        <v>5.4798745282802486E-5</v>
      </c>
      <c r="I425" s="14">
        <f>STDEV(H$4:H425)</f>
        <v>3.0048323326149749E-3</v>
      </c>
      <c r="J425" s="14">
        <f t="shared" si="55"/>
        <v>5.4798745282802486E-5</v>
      </c>
      <c r="K425" s="14">
        <f>STDEV($J$4:J425)*SQRT(252)</f>
        <v>0.11313318624538175</v>
      </c>
      <c r="L425" s="14">
        <f t="shared" si="49"/>
        <v>0.71096056327482682</v>
      </c>
      <c r="M425" s="14">
        <f>COUNTIF(J$3:J425,"&gt;0")/COUNT(J$3:J425)</f>
        <v>0.64454976303317535</v>
      </c>
      <c r="N425" s="15">
        <f t="shared" si="56"/>
        <v>23.061261800428387</v>
      </c>
      <c r="O425" s="15">
        <f t="shared" si="57"/>
        <v>236.60573522120907</v>
      </c>
      <c r="P425" s="15">
        <f t="shared" si="58"/>
        <v>6.284279501620146</v>
      </c>
      <c r="S425" s="14"/>
    </row>
    <row r="426" spans="1:19" ht="14.45" customHeight="1">
      <c r="A426" s="23">
        <v>43539</v>
      </c>
      <c r="B426" s="44">
        <v>2.3992361280000001</v>
      </c>
      <c r="C426" s="13">
        <f>MAX(B$3:B426)</f>
        <v>2.4121958929999998</v>
      </c>
      <c r="D426" s="14">
        <f t="shared" si="53"/>
        <v>-5.3726005576942848E-3</v>
      </c>
      <c r="E426" s="14">
        <f>ABS(MIN(D$3:D426))</f>
        <v>3.0829213484824147E-2</v>
      </c>
      <c r="F426" s="25">
        <f t="shared" si="54"/>
        <v>50</v>
      </c>
      <c r="G426" s="25">
        <f>MAX(F$4:F426)</f>
        <v>50</v>
      </c>
      <c r="H426" s="14">
        <f>IF(J426&lt;AVERAGE(J$3:J426),J426,"")</f>
        <v>1.1493193873841623E-3</v>
      </c>
      <c r="I426" s="14">
        <f>STDEV(H$4:H426)</f>
        <v>3.0060762040393357E-3</v>
      </c>
      <c r="J426" s="14">
        <f t="shared" si="55"/>
        <v>1.1493193873841623E-3</v>
      </c>
      <c r="K426" s="14">
        <f>STDEV($J$4:J426)*SQRT(252)</f>
        <v>0.11300143596731548</v>
      </c>
      <c r="L426" s="14">
        <f t="shared" si="49"/>
        <v>0.71062187188494486</v>
      </c>
      <c r="M426" s="14">
        <f>COUNTIF(J$3:J426,"&gt;0")/COUNT(J$3:J426)</f>
        <v>0.64539007092198586</v>
      </c>
      <c r="N426" s="15">
        <f t="shared" si="56"/>
        <v>23.050275746890282</v>
      </c>
      <c r="O426" s="15">
        <f t="shared" si="57"/>
        <v>236.39516221513793</v>
      </c>
      <c r="P426" s="15">
        <f t="shared" si="58"/>
        <v>6.2886092181207776</v>
      </c>
      <c r="S426" s="14"/>
    </row>
    <row r="427" spans="1:19" ht="14.45" customHeight="1">
      <c r="A427" s="23">
        <v>43542</v>
      </c>
      <c r="B427" s="44">
        <v>2.3996305570000001</v>
      </c>
      <c r="C427" s="13">
        <f>MAX(B$3:B427)</f>
        <v>2.4121958929999998</v>
      </c>
      <c r="D427" s="14">
        <f t="shared" si="53"/>
        <v>-5.2090860599105504E-3</v>
      </c>
      <c r="E427" s="14">
        <f>ABS(MIN(D$3:D427))</f>
        <v>3.0829213484824147E-2</v>
      </c>
      <c r="F427" s="25">
        <f t="shared" si="54"/>
        <v>51</v>
      </c>
      <c r="G427" s="25">
        <f>MAX(F$4:F427)</f>
        <v>51</v>
      </c>
      <c r="H427" s="14">
        <f>IF(J427&lt;AVERAGE(J$3:J427),J427,"")</f>
        <v>1.6439774117982253E-4</v>
      </c>
      <c r="I427" s="14">
        <f>STDEV(H$4:H427)</f>
        <v>3.0031506824266295E-3</v>
      </c>
      <c r="J427" s="14">
        <f t="shared" si="55"/>
        <v>1.6439774117982253E-4</v>
      </c>
      <c r="K427" s="14">
        <f>STDEV($J$4:J427)*SQRT(252)</f>
        <v>0.11287760794862778</v>
      </c>
      <c r="L427" s="14">
        <f t="shared" si="49"/>
        <v>0.70619209883386325</v>
      </c>
      <c r="M427" s="14">
        <f>COUNTIF(J$3:J427,"&gt;0")/COUNT(J$3:J427)</f>
        <v>0.64622641509433965</v>
      </c>
      <c r="N427" s="15">
        <f t="shared" si="56"/>
        <v>22.906588232667378</v>
      </c>
      <c r="O427" s="15">
        <f t="shared" si="57"/>
        <v>235.15040486188337</v>
      </c>
      <c r="P427" s="15">
        <f t="shared" si="58"/>
        <v>6.2562638566478252</v>
      </c>
      <c r="Q427" s="14">
        <f>B427/B422-1</f>
        <v>9.5773783869046447E-4</v>
      </c>
      <c r="S427" s="14"/>
    </row>
    <row r="428" spans="1:19" ht="14.45" customHeight="1">
      <c r="A428" s="23">
        <v>43543</v>
      </c>
      <c r="B428" s="44">
        <v>2.3997620209999999</v>
      </c>
      <c r="C428" s="13">
        <f>MAX(B$3:B428)</f>
        <v>2.4121958929999998</v>
      </c>
      <c r="D428" s="14">
        <f t="shared" si="53"/>
        <v>-5.154586340223033E-3</v>
      </c>
      <c r="E428" s="14">
        <f>ABS(MIN(D$3:D428))</f>
        <v>3.0829213484824147E-2</v>
      </c>
      <c r="F428" s="25">
        <f t="shared" si="54"/>
        <v>52</v>
      </c>
      <c r="G428" s="25">
        <f>MAX(F$4:F428)</f>
        <v>52</v>
      </c>
      <c r="H428" s="14">
        <f>IF(J428&lt;AVERAGE(J$3:J428),J428,"")</f>
        <v>5.4785099988130526E-5</v>
      </c>
      <c r="I428" s="14">
        <f>STDEV(H$4:H428)</f>
        <v>2.9998519718940236E-3</v>
      </c>
      <c r="J428" s="14">
        <f t="shared" si="55"/>
        <v>5.4785099988130526E-5</v>
      </c>
      <c r="K428" s="14">
        <f>STDEV($J$4:J428)*SQRT(252)</f>
        <v>0.11275532516846366</v>
      </c>
      <c r="L428" s="14">
        <f t="shared" si="49"/>
        <v>0.70472788598220237</v>
      </c>
      <c r="M428" s="14">
        <f>COUNTIF(J$3:J428,"&gt;0")/COUNT(J$3:J428)</f>
        <v>0.6470588235294118</v>
      </c>
      <c r="N428" s="15">
        <f t="shared" si="56"/>
        <v>22.85909390225309</v>
      </c>
      <c r="O428" s="15">
        <f t="shared" si="57"/>
        <v>234.92088695871772</v>
      </c>
      <c r="P428" s="15">
        <f t="shared" si="58"/>
        <v>6.250063000832057</v>
      </c>
      <c r="S428" s="14"/>
    </row>
    <row r="429" spans="1:19" ht="14.45" customHeight="1">
      <c r="A429" s="23">
        <v>43544</v>
      </c>
      <c r="B429" s="44">
        <v>2.3998935440000002</v>
      </c>
      <c r="C429" s="13">
        <f>MAX(B$3:B429)</f>
        <v>2.4121958929999998</v>
      </c>
      <c r="D429" s="14">
        <f t="shared" si="53"/>
        <v>-5.1000621614936126E-3</v>
      </c>
      <c r="E429" s="14">
        <f>ABS(MIN(D$3:D429))</f>
        <v>3.0829213484824147E-2</v>
      </c>
      <c r="F429" s="25">
        <f t="shared" si="54"/>
        <v>53</v>
      </c>
      <c r="G429" s="25">
        <f>MAX(F$4:F429)</f>
        <v>53</v>
      </c>
      <c r="H429" s="14">
        <f>IF(J429&lt;AVERAGE(J$3:J429),J429,"")</f>
        <v>5.4806684516739423E-5</v>
      </c>
      <c r="I429" s="14">
        <f>STDEV(H$4:H429)</f>
        <v>2.9965484487240544E-3</v>
      </c>
      <c r="J429" s="14">
        <f t="shared" si="55"/>
        <v>5.4806684516739423E-5</v>
      </c>
      <c r="K429" s="14">
        <f>STDEV($J$4:J429)*SQRT(252)</f>
        <v>0.11263343464828843</v>
      </c>
      <c r="L429" s="14">
        <f t="shared" si="49"/>
        <v>0.70326982648127512</v>
      </c>
      <c r="M429" s="14">
        <f>COUNTIF(J$3:J429,"&gt;0")/COUNT(J$3:J429)</f>
        <v>0.647887323943662</v>
      </c>
      <c r="N429" s="15">
        <f t="shared" si="56"/>
        <v>22.811799166639901</v>
      </c>
      <c r="O429" s="15">
        <f t="shared" si="57"/>
        <v>234.69329414004002</v>
      </c>
      <c r="P429" s="15">
        <f t="shared" si="58"/>
        <v>6.2438815674699129</v>
      </c>
      <c r="S429" s="14"/>
    </row>
    <row r="430" spans="1:19" ht="14.45" customHeight="1">
      <c r="A430" s="23">
        <v>43545</v>
      </c>
      <c r="B430" s="44">
        <v>2.4024106289999998</v>
      </c>
      <c r="C430" s="13">
        <f>MAX(B$3:B430)</f>
        <v>2.4121958929999998</v>
      </c>
      <c r="D430" s="14">
        <f t="shared" si="53"/>
        <v>-4.0565793302260733E-3</v>
      </c>
      <c r="E430" s="14">
        <f>ABS(MIN(D$3:D430))</f>
        <v>3.0829213484824147E-2</v>
      </c>
      <c r="F430" s="25">
        <f t="shared" si="54"/>
        <v>54</v>
      </c>
      <c r="G430" s="25">
        <f>MAX(F$4:F430)</f>
        <v>54</v>
      </c>
      <c r="H430" s="14">
        <f>IF(J430&lt;AVERAGE(J$3:J430),J430,"")</f>
        <v>1.0488319393551215E-3</v>
      </c>
      <c r="I430" s="14">
        <f>STDEV(H$4:H430)</f>
        <v>2.9971236954256498E-3</v>
      </c>
      <c r="J430" s="14">
        <f t="shared" si="55"/>
        <v>1.0488319393551215E-3</v>
      </c>
      <c r="K430" s="14">
        <f>STDEV($J$4:J430)*SQRT(252)</f>
        <v>0.11250395686882289</v>
      </c>
      <c r="L430" s="14">
        <f t="shared" si="49"/>
        <v>0.70284497801027657</v>
      </c>
      <c r="M430" s="14">
        <f>COUNTIF(J$3:J430,"&gt;0")/COUNT(J$3:J430)</f>
        <v>0.64871194379391106</v>
      </c>
      <c r="N430" s="15">
        <f t="shared" si="56"/>
        <v>22.798018455977022</v>
      </c>
      <c r="O430" s="15">
        <f t="shared" si="57"/>
        <v>234.50649670648943</v>
      </c>
      <c r="P430" s="15">
        <f t="shared" si="58"/>
        <v>6.2472911848760857</v>
      </c>
      <c r="S430" s="14"/>
    </row>
    <row r="431" spans="1:19" ht="14.45" customHeight="1">
      <c r="A431" s="23">
        <v>43546</v>
      </c>
      <c r="B431" s="44">
        <v>2.3989636769999998</v>
      </c>
      <c r="C431" s="13">
        <f>MAX(B$3:B431)</f>
        <v>2.4121958929999998</v>
      </c>
      <c r="D431" s="14">
        <f t="shared" si="53"/>
        <v>-5.485547852228323E-3</v>
      </c>
      <c r="E431" s="14">
        <f>ABS(MIN(D$3:D431))</f>
        <v>3.0829213484824147E-2</v>
      </c>
      <c r="F431" s="25">
        <f t="shared" si="54"/>
        <v>55</v>
      </c>
      <c r="G431" s="25">
        <f>MAX(F$4:F431)</f>
        <v>55</v>
      </c>
      <c r="H431" s="14">
        <f>IF(J431&lt;AVERAGE(J$3:J431),J431,"")</f>
        <v>-1.4347888568220224E-3</v>
      </c>
      <c r="I431" s="14">
        <f>STDEV(H$4:H431)</f>
        <v>2.9907516675955737E-3</v>
      </c>
      <c r="J431" s="14">
        <f t="shared" si="55"/>
        <v>-1.4347888568220224E-3</v>
      </c>
      <c r="K431" s="14">
        <f>STDEV($J$4:J431)*SQRT(252)</f>
        <v>0.11240449051947743</v>
      </c>
      <c r="L431" s="14">
        <f t="shared" si="49"/>
        <v>0.69985948894997141</v>
      </c>
      <c r="M431" s="14">
        <f>COUNTIF(J$3:J431,"&gt;0")/COUNT(J$3:J431)</f>
        <v>0.64719626168224298</v>
      </c>
      <c r="N431" s="15">
        <f t="shared" si="56"/>
        <v>22.701178844360761</v>
      </c>
      <c r="O431" s="15">
        <f t="shared" si="57"/>
        <v>234.00789056907092</v>
      </c>
      <c r="P431" s="15">
        <f t="shared" si="58"/>
        <v>6.2262591620278718</v>
      </c>
      <c r="S431" s="14"/>
    </row>
    <row r="432" spans="1:19" ht="14.45" customHeight="1">
      <c r="A432" s="23">
        <v>43549</v>
      </c>
      <c r="B432" s="44">
        <v>2.3945862459999998</v>
      </c>
      <c r="C432" s="13">
        <f>MAX(B$3:B432)</f>
        <v>2.4121958929999998</v>
      </c>
      <c r="D432" s="14">
        <f t="shared" si="53"/>
        <v>-7.3002557757029241E-3</v>
      </c>
      <c r="E432" s="14">
        <f>ABS(MIN(D$3:D432))</f>
        <v>3.0829213484824147E-2</v>
      </c>
      <c r="F432" s="25">
        <f t="shared" si="54"/>
        <v>56</v>
      </c>
      <c r="G432" s="25">
        <f>MAX(F$4:F432)</f>
        <v>56</v>
      </c>
      <c r="H432" s="14">
        <f>IF(J432&lt;AVERAGE(J$3:J432),J432,"")</f>
        <v>-1.8247174986301129E-3</v>
      </c>
      <c r="I432" s="14">
        <f>STDEV(H$4:H432)</f>
        <v>2.9841699505572731E-3</v>
      </c>
      <c r="J432" s="14">
        <f t="shared" si="55"/>
        <v>-1.8247174986301129E-3</v>
      </c>
      <c r="K432" s="14">
        <f>STDEV($J$4:J432)*SQRT(252)</f>
        <v>0.11231279880764639</v>
      </c>
      <c r="L432" s="14">
        <f t="shared" si="49"/>
        <v>0.69352629684608358</v>
      </c>
      <c r="M432" s="14">
        <f>COUNTIF(J$3:J432,"&gt;0")/COUNT(J$3:J432)</f>
        <v>0.64568764568764569</v>
      </c>
      <c r="N432" s="15">
        <f t="shared" si="56"/>
        <v>22.495750570720066</v>
      </c>
      <c r="O432" s="15">
        <f t="shared" si="57"/>
        <v>232.40174264088824</v>
      </c>
      <c r="P432" s="15">
        <f t="shared" si="58"/>
        <v>6.1749533820616307</v>
      </c>
      <c r="Q432" s="14">
        <f>B432/B427-1</f>
        <v>-2.1021198389415963E-3</v>
      </c>
      <c r="S432" s="14"/>
    </row>
    <row r="433" spans="1:19" ht="14.45" customHeight="1">
      <c r="A433" s="23">
        <v>43550</v>
      </c>
      <c r="B433" s="44">
        <v>2.388751896</v>
      </c>
      <c r="C433" s="13">
        <f>MAX(B$3:B433)</f>
        <v>2.4121958929999998</v>
      </c>
      <c r="D433" s="14">
        <f t="shared" si="53"/>
        <v>-9.7189440824571038E-3</v>
      </c>
      <c r="E433" s="14">
        <f>ABS(MIN(D$3:D433))</f>
        <v>3.0829213484824147E-2</v>
      </c>
      <c r="F433" s="25">
        <f t="shared" si="54"/>
        <v>57</v>
      </c>
      <c r="G433" s="25">
        <f>MAX(F$4:F433)</f>
        <v>57</v>
      </c>
      <c r="H433" s="14">
        <f>IF(J433&lt;AVERAGE(J$3:J433),J433,"")</f>
        <v>-2.4364751988973365E-3</v>
      </c>
      <c r="I433" s="14">
        <f>STDEV(H$4:H433)</f>
        <v>2.9776922915864105E-3</v>
      </c>
      <c r="J433" s="14">
        <f t="shared" si="55"/>
        <v>-2.4364751988973365E-3</v>
      </c>
      <c r="K433" s="14">
        <f>STDEV($J$4:J433)*SQRT(252)</f>
        <v>0.112234669644748</v>
      </c>
      <c r="L433" s="14">
        <f t="shared" si="49"/>
        <v>0.68957038807264803</v>
      </c>
      <c r="M433" s="14">
        <f>COUNTIF(J$3:J433,"&gt;0")/COUNT(J$3:J433)</f>
        <v>0.64418604651162792</v>
      </c>
      <c r="N433" s="15">
        <f t="shared" si="56"/>
        <v>22.367433681436374</v>
      </c>
      <c r="O433" s="15">
        <f t="shared" si="57"/>
        <v>231.57879342370498</v>
      </c>
      <c r="P433" s="15">
        <f t="shared" si="58"/>
        <v>6.1440051479219226</v>
      </c>
      <c r="S433" s="14"/>
    </row>
    <row r="434" spans="1:19" ht="14.45" customHeight="1">
      <c r="A434" s="23">
        <v>43551</v>
      </c>
      <c r="B434" s="44">
        <v>2.388882808</v>
      </c>
      <c r="C434" s="13">
        <f>MAX(B$3:B434)</f>
        <v>2.4121958929999998</v>
      </c>
      <c r="D434" s="14">
        <f t="shared" si="53"/>
        <v>-9.6646731999057156E-3</v>
      </c>
      <c r="E434" s="14">
        <f>ABS(MIN(D$3:D434))</f>
        <v>3.0829213484824147E-2</v>
      </c>
      <c r="F434" s="25">
        <f t="shared" si="54"/>
        <v>58</v>
      </c>
      <c r="G434" s="25">
        <f>MAX(F$4:F434)</f>
        <v>58</v>
      </c>
      <c r="H434" s="14">
        <f>IF(J434&lt;AVERAGE(J$3:J434),J434,"")</f>
        <v>5.4803514847767687E-5</v>
      </c>
      <c r="I434" s="14">
        <f>STDEV(H$4:H434)</f>
        <v>2.9744546999748551E-3</v>
      </c>
      <c r="J434" s="14">
        <f t="shared" si="55"/>
        <v>5.4803514847767687E-5</v>
      </c>
      <c r="K434" s="14">
        <f>STDEV($J$4:J434)*SQRT(252)</f>
        <v>0.11211448594537203</v>
      </c>
      <c r="L434" s="14">
        <f t="shared" si="49"/>
        <v>0.68816678657187214</v>
      </c>
      <c r="M434" s="14">
        <f>COUNTIF(J$3:J434,"&gt;0")/COUNT(J$3:J434)</f>
        <v>0.64501160092807419</v>
      </c>
      <c r="N434" s="15">
        <f t="shared" si="56"/>
        <v>22.321905387259591</v>
      </c>
      <c r="O434" s="15">
        <f t="shared" si="57"/>
        <v>231.35897365580644</v>
      </c>
      <c r="P434" s="15">
        <f t="shared" si="58"/>
        <v>6.1380719963982404</v>
      </c>
      <c r="S434" s="14"/>
    </row>
    <row r="435" spans="1:19" ht="14.45" customHeight="1">
      <c r="A435" s="23">
        <v>43552</v>
      </c>
      <c r="B435" s="44">
        <v>2.3949799450000002</v>
      </c>
      <c r="C435" s="13">
        <f>MAX(B$3:B435)</f>
        <v>2.4121958929999998</v>
      </c>
      <c r="D435" s="14">
        <f t="shared" si="53"/>
        <v>-7.1370439067403035E-3</v>
      </c>
      <c r="E435" s="14">
        <f>ABS(MIN(D$3:D435))</f>
        <v>3.0829213484824147E-2</v>
      </c>
      <c r="F435" s="25">
        <f t="shared" si="54"/>
        <v>59</v>
      </c>
      <c r="G435" s="25">
        <f>MAX(F$4:F435)</f>
        <v>59</v>
      </c>
      <c r="H435" s="14" t="str">
        <f>IF(J435&lt;AVERAGE(J$3:J435),J435,"")</f>
        <v/>
      </c>
      <c r="I435" s="14">
        <f>STDEV(H$4:H435)</f>
        <v>2.9744546999748551E-3</v>
      </c>
      <c r="J435" s="14">
        <f t="shared" si="55"/>
        <v>2.5522964038175999E-3</v>
      </c>
      <c r="K435" s="14">
        <f>STDEV($J$4:J435)*SQRT(252)</f>
        <v>0.11198501218425874</v>
      </c>
      <c r="L435" s="14">
        <f t="shared" si="49"/>
        <v>0.68929656513954107</v>
      </c>
      <c r="M435" s="14">
        <f>COUNTIF(J$3:J435,"&gt;0")/COUNT(J$3:J435)</f>
        <v>0.64583333333333337</v>
      </c>
      <c r="N435" s="15">
        <f t="shared" si="56"/>
        <v>22.358551750885606</v>
      </c>
      <c r="O435" s="15">
        <f t="shared" si="57"/>
        <v>231.73880077762425</v>
      </c>
      <c r="P435" s="15">
        <f t="shared" si="58"/>
        <v>6.1552573125176888</v>
      </c>
      <c r="S435" s="14"/>
    </row>
    <row r="436" spans="1:19" ht="14.45" customHeight="1">
      <c r="A436" s="23">
        <v>43553</v>
      </c>
      <c r="B436" s="44">
        <v>2.3963045219999999</v>
      </c>
      <c r="C436" s="13">
        <f>MAX(B$3:B436)</f>
        <v>2.4121958929999998</v>
      </c>
      <c r="D436" s="14">
        <f t="shared" si="53"/>
        <v>-6.5879272268539735E-3</v>
      </c>
      <c r="E436" s="14">
        <f>ABS(MIN(D$3:D436))</f>
        <v>3.0829213484824147E-2</v>
      </c>
      <c r="F436" s="25">
        <f t="shared" si="54"/>
        <v>60</v>
      </c>
      <c r="G436" s="25">
        <f>MAX(F$4:F436)</f>
        <v>60</v>
      </c>
      <c r="H436" s="14">
        <f>IF(J436&lt;AVERAGE(J$3:J436),J436,"")</f>
        <v>5.5306392137643989E-4</v>
      </c>
      <c r="I436" s="14">
        <f>STDEV(H$4:H436)</f>
        <v>2.972933122206969E-3</v>
      </c>
      <c r="J436" s="14">
        <f t="shared" si="55"/>
        <v>5.5306392137643989E-4</v>
      </c>
      <c r="K436" s="14">
        <f>STDEV($J$4:J436)*SQRT(252)</f>
        <v>0.11186113998560231</v>
      </c>
      <c r="L436" s="14">
        <f t="shared" si="49"/>
        <v>0.68840222462005474</v>
      </c>
      <c r="M436" s="14">
        <f>COUNTIF(J$3:J436,"&gt;0")/COUNT(J$3:J436)</f>
        <v>0.64665127020785218</v>
      </c>
      <c r="N436" s="15">
        <f t="shared" si="56"/>
        <v>22.329542236259922</v>
      </c>
      <c r="O436" s="15">
        <f t="shared" si="57"/>
        <v>231.55657941912145</v>
      </c>
      <c r="P436" s="15">
        <f t="shared" si="58"/>
        <v>6.1540783931636964</v>
      </c>
      <c r="S436" s="14"/>
    </row>
    <row r="437" spans="1:19" ht="14.45" customHeight="1">
      <c r="A437" s="23">
        <v>43555</v>
      </c>
      <c r="B437" s="44">
        <v>2.3965671249999998</v>
      </c>
      <c r="C437" s="13">
        <f>MAX(B$3:B437)</f>
        <v>2.4121958929999998</v>
      </c>
      <c r="D437" s="14">
        <f t="shared" si="53"/>
        <v>-6.4790625194883766E-3</v>
      </c>
      <c r="E437" s="14">
        <f>ABS(MIN(D$3:D437))</f>
        <v>3.0829213484824147E-2</v>
      </c>
      <c r="F437" s="25">
        <f t="shared" si="54"/>
        <v>61</v>
      </c>
      <c r="G437" s="25">
        <f>MAX(F$4:F437)</f>
        <v>61</v>
      </c>
      <c r="H437" s="14">
        <f>IF(J437&lt;AVERAGE(J$3:J437),J437,"")</f>
        <v>1.095866562821346E-4</v>
      </c>
      <c r="I437" s="14">
        <f>STDEV(H$4:H437)</f>
        <v>2.969845884539711E-3</v>
      </c>
      <c r="J437" s="14">
        <f t="shared" si="55"/>
        <v>1.095866562821346E-4</v>
      </c>
      <c r="K437" s="14">
        <f>STDEV($J$4:J437)*SQRT(252)</f>
        <v>0.11174162531710324</v>
      </c>
      <c r="L437" s="14">
        <f t="shared" si="49"/>
        <v>0.6856202626254897</v>
      </c>
      <c r="M437" s="14">
        <f>COUNTIF(J$3:J437,"&gt;0")/COUNT(J$3:J437)</f>
        <v>0.64746543778801846</v>
      </c>
      <c r="N437" s="15">
        <f t="shared" si="56"/>
        <v>22.239304384556878</v>
      </c>
      <c r="O437" s="15">
        <f t="shared" si="57"/>
        <v>230.86055279658132</v>
      </c>
      <c r="P437" s="15">
        <f t="shared" si="58"/>
        <v>6.135764185278485</v>
      </c>
      <c r="Q437" s="14">
        <f>B437/B432-1</f>
        <v>8.2723226332270805E-4</v>
      </c>
      <c r="R437" s="14">
        <f>B437/B415-1</f>
        <v>1.2853639782188564E-2</v>
      </c>
      <c r="S437" s="14"/>
    </row>
    <row r="438" spans="1:19" ht="14.45" customHeight="1">
      <c r="A438" s="23">
        <v>43556</v>
      </c>
      <c r="B438" s="44">
        <v>2.4086335220000001</v>
      </c>
      <c r="C438" s="13">
        <f>MAX(B$3:B438)</f>
        <v>2.4121958929999998</v>
      </c>
      <c r="D438" s="14">
        <f t="shared" si="53"/>
        <v>-1.476816626020061E-3</v>
      </c>
      <c r="E438" s="14">
        <f>ABS(MIN(D$3:D438))</f>
        <v>3.0829213484824147E-2</v>
      </c>
      <c r="F438" s="25">
        <f t="shared" si="54"/>
        <v>62</v>
      </c>
      <c r="G438" s="25">
        <f>MAX(F$4:F438)</f>
        <v>62</v>
      </c>
      <c r="H438" s="14" t="str">
        <f>IF(J438&lt;AVERAGE(J$3:J438),J438,"")</f>
        <v/>
      </c>
      <c r="I438" s="14">
        <f>STDEV(H$4:H438)</f>
        <v>2.969845884539711E-3</v>
      </c>
      <c r="J438" s="14">
        <f t="shared" si="55"/>
        <v>5.0348671122659727E-3</v>
      </c>
      <c r="K438" s="14">
        <f>STDEV($J$4:J438)*SQRT(252)</f>
        <v>0.11163608667893775</v>
      </c>
      <c r="L438" s="14">
        <f t="shared" si="49"/>
        <v>0.68923494625693693</v>
      </c>
      <c r="M438" s="14">
        <f>COUNTIF(J$3:J438,"&gt;0")/COUNT(J$3:J438)</f>
        <v>0.64827586206896548</v>
      </c>
      <c r="N438" s="15">
        <f t="shared" si="56"/>
        <v>22.356553033576958</v>
      </c>
      <c r="O438" s="15">
        <f t="shared" si="57"/>
        <v>232.07768115003034</v>
      </c>
      <c r="P438" s="15">
        <f t="shared" si="58"/>
        <v>6.1739439885523515</v>
      </c>
      <c r="S438" s="14"/>
    </row>
    <row r="439" spans="1:19" ht="14.45" customHeight="1">
      <c r="A439" s="23">
        <v>43557</v>
      </c>
      <c r="B439" s="44">
        <v>2.4147333789999998</v>
      </c>
      <c r="C439" s="13">
        <f>MAX(B$3:B439)</f>
        <v>2.4147333789999998</v>
      </c>
      <c r="D439" s="14">
        <f t="shared" si="53"/>
        <v>0</v>
      </c>
      <c r="E439" s="14">
        <f>ABS(MIN(D$3:D439))</f>
        <v>3.0829213484824147E-2</v>
      </c>
      <c r="F439" s="25">
        <f t="shared" si="54"/>
        <v>0</v>
      </c>
      <c r="G439" s="25">
        <f>MAX(F$4:F439)</f>
        <v>62</v>
      </c>
      <c r="H439" s="14" t="str">
        <f>IF(J439&lt;AVERAGE(J$3:J439),J439,"")</f>
        <v/>
      </c>
      <c r="I439" s="14">
        <f>STDEV(H$4:H439)</f>
        <v>2.969845884539711E-3</v>
      </c>
      <c r="J439" s="14">
        <f t="shared" si="55"/>
        <v>2.5324969300164479E-3</v>
      </c>
      <c r="K439" s="14">
        <f>STDEV($J$4:J439)*SQRT(252)</f>
        <v>0.11150830600366567</v>
      </c>
      <c r="L439" s="14">
        <f t="shared" si="49"/>
        <v>0.69033459405259645</v>
      </c>
      <c r="M439" s="14">
        <f>COUNTIF(J$3:J439,"&gt;0")/COUNT(J$3:J439)</f>
        <v>0.6490825688073395</v>
      </c>
      <c r="N439" s="15">
        <f t="shared" si="56"/>
        <v>22.392222052386042</v>
      </c>
      <c r="O439" s="15">
        <f t="shared" si="57"/>
        <v>232.44795214671205</v>
      </c>
      <c r="P439" s="15">
        <f t="shared" si="58"/>
        <v>6.1908804715399652</v>
      </c>
      <c r="S439" s="14"/>
    </row>
    <row r="440" spans="1:19" ht="14.45" customHeight="1">
      <c r="A440" s="23">
        <v>43558</v>
      </c>
      <c r="B440" s="44">
        <v>2.4136720550000001</v>
      </c>
      <c r="C440" s="13">
        <f>MAX(B$3:B440)</f>
        <v>2.4147333789999998</v>
      </c>
      <c r="D440" s="14">
        <f t="shared" si="53"/>
        <v>-4.3952015954618062E-4</v>
      </c>
      <c r="E440" s="14">
        <f>ABS(MIN(D$3:D440))</f>
        <v>3.0829213484824147E-2</v>
      </c>
      <c r="F440" s="25">
        <f t="shared" si="54"/>
        <v>1</v>
      </c>
      <c r="G440" s="25">
        <f>MAX(F$4:F440)</f>
        <v>62</v>
      </c>
      <c r="H440" s="14">
        <f>IF(J440&lt;AVERAGE(J$3:J440),J440,"")</f>
        <v>-4.3952015954618062E-4</v>
      </c>
      <c r="I440" s="14">
        <f>STDEV(H$4:H440)</f>
        <v>2.965261016524794E-3</v>
      </c>
      <c r="J440" s="14">
        <f t="shared" si="55"/>
        <v>-4.3952015954618062E-4</v>
      </c>
      <c r="K440" s="14">
        <f>STDEV($J$4:J440)*SQRT(252)</f>
        <v>0.11139637653328058</v>
      </c>
      <c r="L440" s="14">
        <f t="shared" si="49"/>
        <v>0.68844878568814005</v>
      </c>
      <c r="M440" s="14">
        <f>COUNTIF(J$3:J440,"&gt;0")/COUNT(J$3:J440)</f>
        <v>0.64759725400457668</v>
      </c>
      <c r="N440" s="15">
        <f t="shared" si="56"/>
        <v>22.331052526754625</v>
      </c>
      <c r="O440" s="15">
        <f t="shared" si="57"/>
        <v>232.17139464335705</v>
      </c>
      <c r="P440" s="15">
        <f t="shared" si="58"/>
        <v>6.1801721663941231</v>
      </c>
      <c r="S440" s="14"/>
    </row>
    <row r="441" spans="1:19" ht="14.45" customHeight="1">
      <c r="A441" s="23">
        <v>43559</v>
      </c>
      <c r="B441" s="44">
        <v>2.4185791270000001</v>
      </c>
      <c r="C441" s="13">
        <f>MAX(B$3:B441)</f>
        <v>2.4185791270000001</v>
      </c>
      <c r="D441" s="14">
        <f t="shared" si="53"/>
        <v>0</v>
      </c>
      <c r="E441" s="14">
        <f>ABS(MIN(D$3:D441))</f>
        <v>3.0829213484824147E-2</v>
      </c>
      <c r="F441" s="25">
        <f t="shared" si="54"/>
        <v>0</v>
      </c>
      <c r="G441" s="25">
        <f>MAX(F$4:F441)</f>
        <v>62</v>
      </c>
      <c r="H441" s="14">
        <f>IF(J441&lt;AVERAGE(J$3:J441),J441,"")</f>
        <v>2.0330317823562538E-3</v>
      </c>
      <c r="I441" s="14">
        <f>STDEV(H$4:H441)</f>
        <v>2.9708000417777523E-3</v>
      </c>
      <c r="J441" s="14">
        <f t="shared" si="55"/>
        <v>2.0330317823562538E-3</v>
      </c>
      <c r="K441" s="14">
        <f>STDEV($J$4:J441)*SQRT(252)</f>
        <v>0.11126884796133717</v>
      </c>
      <c r="L441" s="14">
        <f t="shared" si="49"/>
        <v>0.68904600661259052</v>
      </c>
      <c r="M441" s="14">
        <f>COUNTIF(J$3:J441,"&gt;0")/COUNT(J$3:J441)</f>
        <v>0.64840182648401823</v>
      </c>
      <c r="N441" s="15">
        <f t="shared" si="56"/>
        <v>22.350424442445711</v>
      </c>
      <c r="O441" s="15">
        <f t="shared" si="57"/>
        <v>231.9395438678732</v>
      </c>
      <c r="P441" s="15">
        <f t="shared" si="58"/>
        <v>6.1926228161543913</v>
      </c>
      <c r="S441" s="14"/>
    </row>
    <row r="442" spans="1:19" ht="14.45" customHeight="1">
      <c r="A442" s="23">
        <v>43563</v>
      </c>
      <c r="B442" s="44">
        <v>2.4203030029999999</v>
      </c>
      <c r="C442" s="13">
        <f>MAX(B$3:B442)</f>
        <v>2.4203030029999999</v>
      </c>
      <c r="D442" s="14">
        <f t="shared" si="53"/>
        <v>0</v>
      </c>
      <c r="E442" s="14">
        <f>ABS(MIN(D$3:D442))</f>
        <v>3.0829213484824147E-2</v>
      </c>
      <c r="F442" s="25">
        <f t="shared" si="54"/>
        <v>0</v>
      </c>
      <c r="G442" s="25">
        <f>MAX(F$4:F442)</f>
        <v>62</v>
      </c>
      <c r="H442" s="14">
        <f>IF(J442&lt;AVERAGE(J$3:J442),J442,"")</f>
        <v>7.1276394505970231E-4</v>
      </c>
      <c r="I442" s="14">
        <f>STDEV(H$4:H442)</f>
        <v>2.9697589883301454E-3</v>
      </c>
      <c r="J442" s="14">
        <f t="shared" si="55"/>
        <v>7.1276394505970231E-4</v>
      </c>
      <c r="K442" s="14">
        <f>STDEV($J$4:J442)*SQRT(252)</f>
        <v>0.11114632263386581</v>
      </c>
      <c r="L442" s="14">
        <f t="shared" si="49"/>
        <v>0.68404198972706487</v>
      </c>
      <c r="M442" s="14">
        <f>COUNTIF(J$3:J442,"&gt;0")/COUNT(J$3:J442)</f>
        <v>0.64920273348519364</v>
      </c>
      <c r="N442" s="15">
        <f t="shared" si="56"/>
        <v>22.188110315035715</v>
      </c>
      <c r="O442" s="15">
        <f t="shared" si="57"/>
        <v>230.33585971624325</v>
      </c>
      <c r="P442" s="15">
        <f t="shared" si="58"/>
        <v>6.1544275466531735</v>
      </c>
      <c r="Q442" s="14">
        <f>B442/B437-1</f>
        <v>9.9041156629402494E-3</v>
      </c>
      <c r="S442" s="14"/>
    </row>
    <row r="443" spans="1:19" ht="14.45" customHeight="1">
      <c r="A443" s="23">
        <v>43564</v>
      </c>
      <c r="B443" s="44">
        <v>2.4204356300000001</v>
      </c>
      <c r="C443" s="13">
        <f>MAX(B$3:B443)</f>
        <v>2.4204356300000001</v>
      </c>
      <c r="D443" s="14">
        <f t="shared" si="53"/>
        <v>0</v>
      </c>
      <c r="E443" s="14">
        <f>ABS(MIN(D$3:D443))</f>
        <v>3.0829213484824147E-2</v>
      </c>
      <c r="F443" s="25">
        <f t="shared" si="54"/>
        <v>0</v>
      </c>
      <c r="G443" s="25">
        <f>MAX(F$4:F443)</f>
        <v>62</v>
      </c>
      <c r="H443" s="14">
        <f>IF(J443&lt;AVERAGE(J$3:J443),J443,"")</f>
        <v>5.4797684354346288E-5</v>
      </c>
      <c r="I443" s="14">
        <f>STDEV(H$4:H443)</f>
        <v>2.9664332047310616E-3</v>
      </c>
      <c r="J443" s="14">
        <f t="shared" si="55"/>
        <v>5.4797684354346288E-5</v>
      </c>
      <c r="K443" s="14">
        <f>STDEV($J$4:J443)*SQRT(252)</f>
        <v>0.11102982019987286</v>
      </c>
      <c r="L443" s="14">
        <f t="shared" si="49"/>
        <v>0.68268119221183987</v>
      </c>
      <c r="M443" s="14">
        <f>COUNTIF(J$3:J443,"&gt;0")/COUNT(J$3:J443)</f>
        <v>0.65</v>
      </c>
      <c r="N443" s="15">
        <f t="shared" si="56"/>
        <v>22.143970443744649</v>
      </c>
      <c r="O443" s="15">
        <f t="shared" si="57"/>
        <v>230.13536631232932</v>
      </c>
      <c r="P443" s="15">
        <f t="shared" si="58"/>
        <v>6.1486291789259484</v>
      </c>
      <c r="S443" s="14"/>
    </row>
    <row r="444" spans="1:19" ht="14.45" customHeight="1">
      <c r="A444" s="23">
        <v>43565</v>
      </c>
      <c r="B444" s="44">
        <v>2.4205682589999999</v>
      </c>
      <c r="C444" s="13">
        <f>MAX(B$3:B444)</f>
        <v>2.4205682589999999</v>
      </c>
      <c r="D444" s="14">
        <f t="shared" si="53"/>
        <v>0</v>
      </c>
      <c r="E444" s="14">
        <f>ABS(MIN(D$3:D444))</f>
        <v>3.0829213484824147E-2</v>
      </c>
      <c r="F444" s="25">
        <f t="shared" si="54"/>
        <v>0</v>
      </c>
      <c r="G444" s="25">
        <f>MAX(F$4:F444)</f>
        <v>62</v>
      </c>
      <c r="H444" s="14">
        <f>IF(J444&lt;AVERAGE(J$3:J444),J444,"")</f>
        <v>5.4795508030114348E-5</v>
      </c>
      <c r="I444" s="14">
        <f>STDEV(H$4:H444)</f>
        <v>2.9631064780660686E-3</v>
      </c>
      <c r="J444" s="14">
        <f t="shared" si="55"/>
        <v>5.4795508030114348E-5</v>
      </c>
      <c r="K444" s="14">
        <f>STDEV($J$4:J444)*SQRT(252)</f>
        <v>0.11091367978624089</v>
      </c>
      <c r="L444" s="14">
        <f t="shared" si="49"/>
        <v>0.68132586943972373</v>
      </c>
      <c r="M444" s="14">
        <f>COUNTIF(J$3:J444,"&gt;0")/COUNT(J$3:J444)</f>
        <v>0.65079365079365081</v>
      </c>
      <c r="N444" s="15">
        <f t="shared" si="56"/>
        <v>22.100008155417594</v>
      </c>
      <c r="O444" s="15">
        <f t="shared" si="57"/>
        <v>229.93634365930882</v>
      </c>
      <c r="P444" s="15">
        <f t="shared" si="58"/>
        <v>6.1428479404237004</v>
      </c>
      <c r="S444" s="14"/>
    </row>
    <row r="445" spans="1:19" ht="14.45" customHeight="1">
      <c r="A445" s="23">
        <v>43566</v>
      </c>
      <c r="B445" s="44">
        <v>2.4183125589999999</v>
      </c>
      <c r="C445" s="13">
        <f>MAX(B$3:B445)</f>
        <v>2.4205682589999999</v>
      </c>
      <c r="D445" s="14">
        <f t="shared" si="53"/>
        <v>-9.3188861401161116E-4</v>
      </c>
      <c r="E445" s="14">
        <f>ABS(MIN(D$3:D445))</f>
        <v>3.0829213484824147E-2</v>
      </c>
      <c r="F445" s="25">
        <f t="shared" si="54"/>
        <v>1</v>
      </c>
      <c r="G445" s="25">
        <f>MAX(F$4:F445)</f>
        <v>62</v>
      </c>
      <c r="H445" s="14">
        <f>IF(J445&lt;AVERAGE(J$3:J445),J445,"")</f>
        <v>-9.3188861401161116E-4</v>
      </c>
      <c r="I445" s="14">
        <f>STDEV(H$4:H445)</f>
        <v>2.9576079907724139E-3</v>
      </c>
      <c r="J445" s="14">
        <f t="shared" si="55"/>
        <v>-9.3188861401161116E-4</v>
      </c>
      <c r="K445" s="14">
        <f>STDEV($J$4:J445)*SQRT(252)</f>
        <v>0.11081043476656106</v>
      </c>
      <c r="L445" s="14">
        <f t="shared" si="49"/>
        <v>0.67900313525667988</v>
      </c>
      <c r="M445" s="14">
        <f>COUNTIF(J$3:J445,"&gt;0")/COUNT(J$3:J445)</f>
        <v>0.64932126696832582</v>
      </c>
      <c r="N445" s="15">
        <f t="shared" si="56"/>
        <v>22.024666169019298</v>
      </c>
      <c r="O445" s="15">
        <f t="shared" si="57"/>
        <v>229.57847604386214</v>
      </c>
      <c r="P445" s="15">
        <f t="shared" si="58"/>
        <v>6.1276100638635942</v>
      </c>
      <c r="S445" s="14"/>
    </row>
    <row r="446" spans="1:19" ht="14.45" customHeight="1">
      <c r="A446" s="23">
        <v>43567</v>
      </c>
      <c r="B446" s="44">
        <v>2.4029200959999999</v>
      </c>
      <c r="C446" s="13">
        <f>MAX(B$3:B446)</f>
        <v>2.4205682589999999</v>
      </c>
      <c r="D446" s="14">
        <f t="shared" si="53"/>
        <v>-7.2909173019111151E-3</v>
      </c>
      <c r="E446" s="14">
        <f>ABS(MIN(D$3:D446))</f>
        <v>3.0829213484824147E-2</v>
      </c>
      <c r="F446" s="25">
        <f t="shared" si="54"/>
        <v>2</v>
      </c>
      <c r="G446" s="25">
        <f>MAX(F$4:F446)</f>
        <v>62</v>
      </c>
      <c r="H446" s="14">
        <f>IF(J446&lt;AVERAGE(J$3:J446),J446,"")</f>
        <v>-6.3649601217655727E-3</v>
      </c>
      <c r="I446" s="14">
        <f>STDEV(H$4:H446)</f>
        <v>2.9650351577996496E-3</v>
      </c>
      <c r="J446" s="14">
        <f t="shared" si="55"/>
        <v>-6.3649601217655727E-3</v>
      </c>
      <c r="K446" s="14">
        <f>STDEV($J$4:J446)*SQRT(252)</f>
        <v>0.1108656971033278</v>
      </c>
      <c r="L446" s="14">
        <f t="shared" si="49"/>
        <v>0.67134296733054089</v>
      </c>
      <c r="M446" s="14">
        <f>COUNTIF(J$3:J446,"&gt;0")/COUNT(J$3:J446)</f>
        <v>0.64785553047404065</v>
      </c>
      <c r="N446" s="15">
        <f t="shared" si="56"/>
        <v>21.776195090446056</v>
      </c>
      <c r="O446" s="15">
        <f t="shared" si="57"/>
        <v>226.41990114840459</v>
      </c>
      <c r="P446" s="15">
        <f t="shared" si="58"/>
        <v>6.0554615617925833</v>
      </c>
      <c r="S446" s="14"/>
    </row>
    <row r="447" spans="1:19" ht="14.45" customHeight="1">
      <c r="A447" s="23">
        <v>43570</v>
      </c>
      <c r="B447" s="44">
        <v>2.4043532500000002</v>
      </c>
      <c r="C447" s="13">
        <f>MAX(B$3:B447)</f>
        <v>2.4205682589999999</v>
      </c>
      <c r="D447" s="14">
        <f t="shared" si="53"/>
        <v>-6.6988439345637696E-3</v>
      </c>
      <c r="E447" s="14">
        <f>ABS(MIN(D$3:D447))</f>
        <v>3.0829213484824147E-2</v>
      </c>
      <c r="F447" s="25">
        <f t="shared" si="54"/>
        <v>3</v>
      </c>
      <c r="G447" s="25">
        <f>MAX(F$4:F447)</f>
        <v>62</v>
      </c>
      <c r="H447" s="14">
        <f>IF(J447&lt;AVERAGE(J$3:J447),J447,"")</f>
        <v>5.9642182958397072E-4</v>
      </c>
      <c r="I447" s="14">
        <f>STDEV(H$4:H447)</f>
        <v>2.9635458147543423E-3</v>
      </c>
      <c r="J447" s="14">
        <f t="shared" si="55"/>
        <v>5.9642182958397072E-4</v>
      </c>
      <c r="K447" s="14">
        <f>STDEV($J$4:J447)*SQRT(252)</f>
        <v>0.11074557927750521</v>
      </c>
      <c r="L447" s="14">
        <f t="shared" si="49"/>
        <v>0.66781377507511253</v>
      </c>
      <c r="M447" s="14">
        <f>COUNTIF(J$3:J447,"&gt;0")/COUNT(J$3:J447)</f>
        <v>0.64864864864864868</v>
      </c>
      <c r="N447" s="15">
        <f t="shared" si="56"/>
        <v>21.661719505229922</v>
      </c>
      <c r="O447" s="15">
        <f t="shared" si="57"/>
        <v>225.34282134270623</v>
      </c>
      <c r="P447" s="15">
        <f t="shared" si="58"/>
        <v>6.0301619209712305</v>
      </c>
      <c r="Q447" s="14">
        <f>B447/B442-1</f>
        <v>-6.5899819073189647E-3</v>
      </c>
      <c r="S447" s="14"/>
    </row>
    <row r="448" spans="1:19" ht="14.45" customHeight="1">
      <c r="A448" s="23">
        <v>43571</v>
      </c>
      <c r="B448" s="44">
        <v>2.4056794149999998</v>
      </c>
      <c r="C448" s="13">
        <f>MAX(B$3:B448)</f>
        <v>2.4205682589999999</v>
      </c>
      <c r="D448" s="14">
        <f t="shared" si="53"/>
        <v>-6.1509705188611541E-3</v>
      </c>
      <c r="E448" s="14">
        <f>ABS(MIN(D$3:D448))</f>
        <v>3.0829213484824147E-2</v>
      </c>
      <c r="F448" s="25">
        <f t="shared" si="54"/>
        <v>4</v>
      </c>
      <c r="G448" s="25">
        <f>MAX(F$4:F448)</f>
        <v>62</v>
      </c>
      <c r="H448" s="14">
        <f>IF(J448&lt;AVERAGE(J$3:J448),J448,"")</f>
        <v>5.5156828556679471E-4</v>
      </c>
      <c r="I448" s="14">
        <f>STDEV(H$4:H448)</f>
        <v>2.9618673770373288E-3</v>
      </c>
      <c r="J448" s="14">
        <f t="shared" si="55"/>
        <v>5.5156828556679471E-4</v>
      </c>
      <c r="K448" s="14">
        <f>STDEV($J$4:J448)*SQRT(252)</f>
        <v>0.11062617796799637</v>
      </c>
      <c r="L448" s="14">
        <f t="shared" si="49"/>
        <v>0.6669887259949141</v>
      </c>
      <c r="M448" s="14">
        <f>COUNTIF(J$3:J448,"&gt;0")/COUNT(J$3:J448)</f>
        <v>0.64943820224719107</v>
      </c>
      <c r="N448" s="15">
        <f t="shared" si="56"/>
        <v>21.634957580842698</v>
      </c>
      <c r="O448" s="15">
        <f t="shared" si="57"/>
        <v>225.19196205945042</v>
      </c>
      <c r="P448" s="15">
        <f t="shared" si="58"/>
        <v>6.0292124183108884</v>
      </c>
      <c r="S448" s="14"/>
    </row>
    <row r="449" spans="1:19" ht="14.45" customHeight="1">
      <c r="A449" s="23">
        <v>43572</v>
      </c>
      <c r="B449" s="44">
        <v>2.3950609209999998</v>
      </c>
      <c r="C449" s="13">
        <f>MAX(B$3:B449)</f>
        <v>2.4205682589999999</v>
      </c>
      <c r="D449" s="14">
        <f t="shared" si="53"/>
        <v>-1.0537747863610281E-2</v>
      </c>
      <c r="E449" s="14">
        <f>ABS(MIN(D$3:D449))</f>
        <v>3.0829213484824147E-2</v>
      </c>
      <c r="F449" s="25">
        <f t="shared" si="54"/>
        <v>5</v>
      </c>
      <c r="G449" s="25">
        <f>MAX(F$4:F449)</f>
        <v>62</v>
      </c>
      <c r="H449" s="14">
        <f>IF(J449&lt;AVERAGE(J$3:J449),J449,"")</f>
        <v>-4.4139272813289443E-3</v>
      </c>
      <c r="I449" s="14">
        <f>STDEV(H$4:H449)</f>
        <v>2.95986588176598E-3</v>
      </c>
      <c r="J449" s="14">
        <f t="shared" si="55"/>
        <v>-4.4139272813289443E-3</v>
      </c>
      <c r="K449" s="14">
        <f>STDEV($J$4:J449)*SQRT(252)</f>
        <v>0.11060688360034045</v>
      </c>
      <c r="L449" s="14">
        <f t="shared" si="49"/>
        <v>0.66135580399490479</v>
      </c>
      <c r="M449" s="14">
        <f>COUNTIF(J$3:J449,"&gt;0")/COUNT(J$3:J449)</f>
        <v>0.64798206278026904</v>
      </c>
      <c r="N449" s="15">
        <f t="shared" si="56"/>
        <v>21.452243805066935</v>
      </c>
      <c r="O449" s="15">
        <f t="shared" si="57"/>
        <v>223.4411390290131</v>
      </c>
      <c r="P449" s="15">
        <f t="shared" si="58"/>
        <v>5.9793367507270512</v>
      </c>
      <c r="S449" s="14"/>
    </row>
    <row r="450" spans="1:19" ht="14.45" customHeight="1">
      <c r="A450" s="23">
        <v>43573</v>
      </c>
      <c r="B450" s="44">
        <v>2.3987757759999999</v>
      </c>
      <c r="C450" s="13">
        <f>MAX(B$3:B450)</f>
        <v>2.4205682589999999</v>
      </c>
      <c r="D450" s="14">
        <f t="shared" si="53"/>
        <v>-9.0030441897156477E-3</v>
      </c>
      <c r="E450" s="14">
        <f>ABS(MIN(D$3:D450))</f>
        <v>3.0829213484824147E-2</v>
      </c>
      <c r="F450" s="25">
        <f t="shared" si="54"/>
        <v>6</v>
      </c>
      <c r="G450" s="25">
        <f>MAX(F$4:F450)</f>
        <v>62</v>
      </c>
      <c r="H450" s="14">
        <f>IF(J450&lt;AVERAGE(J$3:J450),J450,"")</f>
        <v>1.5510482290568284E-3</v>
      </c>
      <c r="I450" s="14">
        <f>STDEV(H$4:H450)</f>
        <v>2.9624481632736415E-3</v>
      </c>
      <c r="J450" s="14">
        <f t="shared" si="55"/>
        <v>1.5510482290568284E-3</v>
      </c>
      <c r="K450" s="14">
        <f>STDEV($J$4:J450)*SQRT(252)</f>
        <v>0.1104832936656151</v>
      </c>
      <c r="L450" s="14">
        <f t="shared" si="49"/>
        <v>0.66150916290101236</v>
      </c>
      <c r="M450" s="14">
        <f>COUNTIF(J$3:J450,"&gt;0")/COUNT(J$3:J450)</f>
        <v>0.64876957494407161</v>
      </c>
      <c r="N450" s="15">
        <f t="shared" si="56"/>
        <v>21.457218272099091</v>
      </c>
      <c r="O450" s="15">
        <f t="shared" si="57"/>
        <v>223.29813939090644</v>
      </c>
      <c r="P450" s="15">
        <f t="shared" si="58"/>
        <v>5.9874134898902724</v>
      </c>
      <c r="S450" s="14"/>
    </row>
    <row r="451" spans="1:19" ht="14.45" customHeight="1">
      <c r="A451" s="23">
        <v>43574</v>
      </c>
      <c r="B451" s="44">
        <v>2.3965179760000002</v>
      </c>
      <c r="C451" s="13">
        <f>MAX(B$3:B451)</f>
        <v>2.4205682589999999</v>
      </c>
      <c r="D451" s="14">
        <f t="shared" si="53"/>
        <v>-9.935800368602532E-3</v>
      </c>
      <c r="E451" s="14">
        <f>ABS(MIN(D$3:D451))</f>
        <v>3.0829213484824147E-2</v>
      </c>
      <c r="F451" s="25">
        <f t="shared" si="54"/>
        <v>7</v>
      </c>
      <c r="G451" s="25">
        <f>MAX(F$4:F451)</f>
        <v>62</v>
      </c>
      <c r="H451" s="14">
        <f>IF(J451&lt;AVERAGE(J$3:J451),J451,"")</f>
        <v>-9.4123011520674815E-4</v>
      </c>
      <c r="I451" s="14">
        <f>STDEV(H$4:H451)</f>
        <v>2.9570570395577775E-3</v>
      </c>
      <c r="J451" s="14">
        <f t="shared" si="55"/>
        <v>-9.4123011520674815E-4</v>
      </c>
      <c r="K451" s="14">
        <f>STDEV($J$4:J451)*SQRT(252)</f>
        <v>0.11038143315678911</v>
      </c>
      <c r="L451" s="14">
        <f t="shared" si="49"/>
        <v>0.659265170816417</v>
      </c>
      <c r="M451" s="14">
        <f>COUNTIF(J$3:J451,"&gt;0")/COUNT(J$3:J451)</f>
        <v>0.6473214285714286</v>
      </c>
      <c r="N451" s="15">
        <f t="shared" si="56"/>
        <v>21.384430424763966</v>
      </c>
      <c r="O451" s="15">
        <f t="shared" si="57"/>
        <v>222.94638283846189</v>
      </c>
      <c r="P451" s="15">
        <f t="shared" si="58"/>
        <v>5.9726092691691806</v>
      </c>
      <c r="S451" s="14"/>
    </row>
    <row r="452" spans="1:19" ht="14.45" customHeight="1">
      <c r="A452" s="23">
        <v>43577</v>
      </c>
      <c r="B452" s="44">
        <v>2.3981064920000001</v>
      </c>
      <c r="C452" s="13">
        <f>MAX(B$3:B452)</f>
        <v>2.4205682589999999</v>
      </c>
      <c r="D452" s="14">
        <f t="shared" si="53"/>
        <v>-9.2795428992691331E-3</v>
      </c>
      <c r="E452" s="14">
        <f>ABS(MIN(D$3:D452))</f>
        <v>3.0829213484824147E-2</v>
      </c>
      <c r="F452" s="25">
        <f t="shared" si="54"/>
        <v>8</v>
      </c>
      <c r="G452" s="25">
        <f>MAX(F$4:F452)</f>
        <v>62</v>
      </c>
      <c r="H452" s="14">
        <f>IF(J452&lt;AVERAGE(J$3:J452),J452,"")</f>
        <v>6.6284334851984816E-4</v>
      </c>
      <c r="I452" s="14">
        <f>STDEV(H$4:H452)</f>
        <v>2.9557590509100774E-3</v>
      </c>
      <c r="J452" s="14">
        <f t="shared" si="55"/>
        <v>6.6284334851984816E-4</v>
      </c>
      <c r="K452" s="14">
        <f>STDEV($J$4:J452)*SQRT(252)</f>
        <v>0.11026256333307875</v>
      </c>
      <c r="L452" s="14">
        <f t="shared" si="49"/>
        <v>0.65592048262671354</v>
      </c>
      <c r="M452" s="14">
        <f>COUNTIF(J$3:J452,"&gt;0")/COUNT(J$3:J452)</f>
        <v>0.64810690423162587</v>
      </c>
      <c r="N452" s="15">
        <f t="shared" si="56"/>
        <v>21.275939554850922</v>
      </c>
      <c r="O452" s="15">
        <f t="shared" si="57"/>
        <v>221.91270375193668</v>
      </c>
      <c r="P452" s="15">
        <f t="shared" si="58"/>
        <v>5.9487142580326493</v>
      </c>
      <c r="Q452" s="14">
        <f>B452/B447-1</f>
        <v>-2.5981032529226455E-3</v>
      </c>
      <c r="S452" s="14"/>
    </row>
    <row r="453" spans="1:19" ht="14.45" customHeight="1">
      <c r="A453" s="23">
        <v>43578</v>
      </c>
      <c r="B453" s="44">
        <v>2.3958481659999999</v>
      </c>
      <c r="C453" s="13">
        <f>MAX(B$3:B453)</f>
        <v>2.4205682589999999</v>
      </c>
      <c r="D453" s="14">
        <f t="shared" si="53"/>
        <v>-1.0212516382501202E-2</v>
      </c>
      <c r="E453" s="14">
        <f>ABS(MIN(D$3:D453))</f>
        <v>3.0829213484824147E-2</v>
      </c>
      <c r="F453" s="25">
        <f>IF(B453&lt;C453,F452+1,0)</f>
        <v>9</v>
      </c>
      <c r="G453" s="25">
        <f>MAX(F$4:F453)</f>
        <v>62</v>
      </c>
      <c r="H453" s="14">
        <f>IF(J453&lt;AVERAGE(J$3:J453),J453,"")</f>
        <v>-9.4171214144733728E-4</v>
      </c>
      <c r="I453" s="14">
        <f>STDEV(H$4:H453)</f>
        <v>2.9504056894319214E-3</v>
      </c>
      <c r="J453" s="14">
        <f t="shared" si="55"/>
        <v>-9.4171214144733728E-4</v>
      </c>
      <c r="K453" s="14">
        <f>STDEV($J$4:J453)*SQRT(252)</f>
        <v>0.1101613131689598</v>
      </c>
      <c r="L453" s="14">
        <f t="shared" si="49"/>
        <v>0.65370646803349275</v>
      </c>
      <c r="M453" s="14">
        <f>COUNTIF(J$3:J453,"&gt;0")/COUNT(J$3:J453)</f>
        <v>0.64666666666666661</v>
      </c>
      <c r="N453" s="15">
        <f t="shared" si="56"/>
        <v>21.204124080404561</v>
      </c>
      <c r="O453" s="15">
        <f t="shared" si="57"/>
        <v>221.56494287379138</v>
      </c>
      <c r="P453" s="15">
        <f t="shared" si="58"/>
        <v>5.9340838378612197</v>
      </c>
      <c r="S453" s="14"/>
    </row>
    <row r="454" spans="1:19" ht="14.45" customHeight="1">
      <c r="A454" s="23">
        <v>43579</v>
      </c>
      <c r="B454" s="44">
        <v>2.3983693439999998</v>
      </c>
      <c r="C454" s="13">
        <f>MAX(B$3:B454)</f>
        <v>2.4205682589999999</v>
      </c>
      <c r="D454" s="14">
        <f t="shared" si="53"/>
        <v>-9.1709518694470527E-3</v>
      </c>
      <c r="E454" s="14">
        <f>ABS(MIN(D$3:D454))</f>
        <v>3.0829213484824147E-2</v>
      </c>
      <c r="F454" s="25">
        <f t="shared" si="54"/>
        <v>10</v>
      </c>
      <c r="G454" s="25">
        <f>MAX(F$4:F454)</f>
        <v>62</v>
      </c>
      <c r="H454" s="14">
        <f>IF(J454&lt;AVERAGE(J$3:J454),J454,"")</f>
        <v>1.0523112590266059E-3</v>
      </c>
      <c r="I454" s="14">
        <f>STDEV(H$4:H454)</f>
        <v>2.9505959991882923E-3</v>
      </c>
      <c r="J454" s="14">
        <f t="shared" si="55"/>
        <v>1.0523112590266059E-3</v>
      </c>
      <c r="K454" s="14">
        <f>STDEV($J$4:J454)*SQRT(252)</f>
        <v>0.11004096860079787</v>
      </c>
      <c r="L454" s="14">
        <f t="shared" si="49"/>
        <v>0.65339625801057877</v>
      </c>
      <c r="M454" s="14">
        <f>COUNTIF(J$3:J454,"&gt;0")/COUNT(J$3:J454)</f>
        <v>0.64745011086474502</v>
      </c>
      <c r="N454" s="15">
        <f t="shared" si="56"/>
        <v>21.194061870317149</v>
      </c>
      <c r="O454" s="15">
        <f t="shared" si="57"/>
        <v>221.44551751250521</v>
      </c>
      <c r="P454" s="15">
        <f t="shared" si="58"/>
        <v>5.9377545137842525</v>
      </c>
      <c r="S454" s="14"/>
    </row>
    <row r="455" spans="1:19" ht="14.45" customHeight="1">
      <c r="A455" s="23">
        <v>43580</v>
      </c>
      <c r="B455" s="44">
        <v>2.399695758</v>
      </c>
      <c r="C455" s="13">
        <f>MAX(B$3:B455)</f>
        <v>2.4205682589999999</v>
      </c>
      <c r="D455" s="14">
        <f t="shared" si="53"/>
        <v>-8.6229755853375334E-3</v>
      </c>
      <c r="E455" s="14">
        <f>ABS(MIN(D$3:D455))</f>
        <v>3.0829213484824147E-2</v>
      </c>
      <c r="F455" s="25">
        <f t="shared" si="54"/>
        <v>11</v>
      </c>
      <c r="G455" s="25">
        <f>MAX(F$4:F455)</f>
        <v>62</v>
      </c>
      <c r="H455" s="14">
        <f>IF(J455&lt;AVERAGE(J$3:J455),J455,"")</f>
        <v>5.5304826311197708E-4</v>
      </c>
      <c r="I455" s="14">
        <f>STDEV(H$4:H455)</f>
        <v>2.9488564705994623E-3</v>
      </c>
      <c r="J455" s="14">
        <f t="shared" si="55"/>
        <v>5.5304826311197708E-4</v>
      </c>
      <c r="K455" s="14">
        <f>STDEV($J$4:J455)*SQRT(252)</f>
        <v>0.10992396107185637</v>
      </c>
      <c r="L455" s="14">
        <f t="shared" si="49"/>
        <v>0.65261387540848026</v>
      </c>
      <c r="M455" s="14">
        <f>COUNTIF(J$3:J455,"&gt;0")/COUNT(J$3:J455)</f>
        <v>0.64823008849557517</v>
      </c>
      <c r="N455" s="15">
        <f t="shared" si="56"/>
        <v>21.16868390851856</v>
      </c>
      <c r="O455" s="15">
        <f t="shared" si="57"/>
        <v>221.31083079666226</v>
      </c>
      <c r="P455" s="15">
        <f t="shared" si="58"/>
        <v>5.9369574116954542</v>
      </c>
      <c r="S455" s="14"/>
    </row>
    <row r="456" spans="1:19" ht="14.45" customHeight="1">
      <c r="A456" s="23">
        <v>43581</v>
      </c>
      <c r="B456" s="44">
        <v>2.3974371429999999</v>
      </c>
      <c r="C456" s="13">
        <f>MAX(B$3:B456)</f>
        <v>2.4205682589999999</v>
      </c>
      <c r="D456" s="14">
        <f t="shared" si="53"/>
        <v>-9.5560684620213943E-3</v>
      </c>
      <c r="E456" s="14">
        <f>ABS(MIN(D$3:D456))</f>
        <v>3.0829213484824147E-2</v>
      </c>
      <c r="F456" s="25">
        <f t="shared" si="54"/>
        <v>12</v>
      </c>
      <c r="G456" s="25">
        <f>MAX(F$4:F456)</f>
        <v>62</v>
      </c>
      <c r="H456" s="14">
        <f>IF(J456&lt;AVERAGE(J$3:J456),J456,"")</f>
        <v>-9.4120889803239738E-4</v>
      </c>
      <c r="I456" s="14">
        <f>STDEV(H$4:H456)</f>
        <v>2.9435483413673136E-3</v>
      </c>
      <c r="J456" s="14">
        <f t="shared" si="55"/>
        <v>-9.4120889803239738E-4</v>
      </c>
      <c r="K456" s="14">
        <f>STDEV($J$4:J456)*SQRT(252)</f>
        <v>0.10982364559068217</v>
      </c>
      <c r="L456" s="14">
        <f t="shared" si="49"/>
        <v>0.65042033635590135</v>
      </c>
      <c r="M456" s="14">
        <f>COUNTIF(J$3:J456,"&gt;0")/COUNT(J$3:J456)</f>
        <v>0.64679911699779247</v>
      </c>
      <c r="N456" s="15">
        <f t="shared" si="56"/>
        <v>21.0975325944035</v>
      </c>
      <c r="O456" s="15">
        <f t="shared" si="57"/>
        <v>220.96472044137494</v>
      </c>
      <c r="P456" s="15">
        <f t="shared" si="58"/>
        <v>5.922407081440805</v>
      </c>
      <c r="Q456" s="14">
        <f>B456/B452-1</f>
        <v>-2.7911562819804558E-4</v>
      </c>
      <c r="S456" s="14"/>
    </row>
    <row r="457" spans="1:19" ht="14.45" customHeight="1">
      <c r="A457" s="23">
        <v>43584</v>
      </c>
      <c r="B457" s="44">
        <v>2.3906605170000002</v>
      </c>
      <c r="C457" s="13">
        <f>MAX(B$3:B457)</f>
        <v>2.4205682589999999</v>
      </c>
      <c r="D457" s="14">
        <f t="shared" si="53"/>
        <v>-1.2355669743581377E-2</v>
      </c>
      <c r="E457" s="14">
        <f>ABS(MIN(D$3:D457))</f>
        <v>3.0829213484824147E-2</v>
      </c>
      <c r="F457" s="25">
        <f t="shared" si="54"/>
        <v>13</v>
      </c>
      <c r="G457" s="25">
        <f>MAX(F$4:F457)</f>
        <v>62</v>
      </c>
      <c r="H457" s="14">
        <f>IF(J457&lt;AVERAGE(J$3:J457),J457,"")</f>
        <v>-2.8266125849372159E-3</v>
      </c>
      <c r="I457" s="14">
        <f>STDEV(H$4:H457)</f>
        <v>2.9381643819447185E-3</v>
      </c>
      <c r="J457" s="14">
        <f t="shared" si="55"/>
        <v>-2.8266125849372159E-3</v>
      </c>
      <c r="K457" s="14">
        <f>STDEV($J$4:J457)*SQRT(252)</f>
        <v>0.10976020250935305</v>
      </c>
      <c r="L457" s="14">
        <f t="shared" si="49"/>
        <v>0.64389280627497669</v>
      </c>
      <c r="M457" s="14">
        <f>COUNTIF(J$3:J457,"&gt;0")/COUNT(J$3:J457)</f>
        <v>0.64537444933920707</v>
      </c>
      <c r="N457" s="15">
        <f t="shared" si="56"/>
        <v>20.885800625174447</v>
      </c>
      <c r="O457" s="15">
        <f t="shared" si="57"/>
        <v>219.14798580765435</v>
      </c>
      <c r="P457" s="15">
        <f t="shared" si="58"/>
        <v>5.8663594960123033</v>
      </c>
      <c r="S457" s="14"/>
    </row>
    <row r="458" spans="1:19" ht="14.45" customHeight="1">
      <c r="A458" s="23">
        <v>43585</v>
      </c>
      <c r="B458" s="44">
        <v>2.3884008309999998</v>
      </c>
      <c r="C458" s="13">
        <f>MAX(B$3:B458)</f>
        <v>2.4205682589999999</v>
      </c>
      <c r="D458" s="14">
        <f t="shared" si="53"/>
        <v>-1.3289205078351851E-2</v>
      </c>
      <c r="E458" s="14">
        <f>ABS(MIN(D$3:D458))</f>
        <v>3.0829213484824147E-2</v>
      </c>
      <c r="F458" s="25">
        <f t="shared" si="54"/>
        <v>14</v>
      </c>
      <c r="G458" s="25">
        <f>MAX(F$4:F458)</f>
        <v>62</v>
      </c>
      <c r="H458" s="14">
        <f>IF(J458&lt;AVERAGE(J$3:J458),J458,"")</f>
        <v>-9.4521408787728856E-4</v>
      </c>
      <c r="I458" s="14">
        <f>STDEV(H$4:H458)</f>
        <v>2.9329169909143695E-3</v>
      </c>
      <c r="J458" s="14">
        <f t="shared" si="55"/>
        <v>-9.4521408787728856E-4</v>
      </c>
      <c r="K458" s="14">
        <f>STDEV($J$4:J458)*SQRT(252)</f>
        <v>0.10966035223570632</v>
      </c>
      <c r="L458" s="14">
        <f t="shared" si="49"/>
        <v>0.64173425369302173</v>
      </c>
      <c r="M458" s="14">
        <f>COUNTIF(J$3:J458,"&gt;0")/COUNT(J$3:J458)</f>
        <v>0.643956043956044</v>
      </c>
      <c r="N458" s="15">
        <f t="shared" si="56"/>
        <v>20.8157841590386</v>
      </c>
      <c r="O458" s="15">
        <f t="shared" si="57"/>
        <v>218.80409697273905</v>
      </c>
      <c r="P458" s="15">
        <f t="shared" si="58"/>
        <v>5.852017074627522</v>
      </c>
      <c r="R458" s="14">
        <f>B458/B437-1</f>
        <v>-3.4074964622574644E-3</v>
      </c>
      <c r="S458" s="14"/>
    </row>
    <row r="459" spans="1:19" ht="14.45" customHeight="1">
      <c r="A459" s="23">
        <v>43591</v>
      </c>
      <c r="B459" s="44">
        <v>2.3832089390000002</v>
      </c>
      <c r="C459" s="13">
        <f>MAX(B$3:B459)</f>
        <v>2.4205682589999999</v>
      </c>
      <c r="D459" s="14">
        <f t="shared" si="53"/>
        <v>-1.5434111333606393E-2</v>
      </c>
      <c r="E459" s="14">
        <f>ABS(MIN(D$3:D459))</f>
        <v>3.0829213484824147E-2</v>
      </c>
      <c r="F459" s="25">
        <f t="shared" si="54"/>
        <v>15</v>
      </c>
      <c r="G459" s="25">
        <f>MAX(F$4:F459)</f>
        <v>62</v>
      </c>
      <c r="H459" s="14">
        <f>IF(J459&lt;AVERAGE(J$3:J459),J459,"")</f>
        <v>-2.1737942528791132E-3</v>
      </c>
      <c r="I459" s="14">
        <f>STDEV(H$4:H459)</f>
        <v>2.927087781546205E-3</v>
      </c>
      <c r="J459" s="14">
        <f t="shared" si="55"/>
        <v>-2.1737942528791132E-3</v>
      </c>
      <c r="K459" s="14">
        <f>STDEV($J$4:J459)*SQRT(252)</f>
        <v>0.10958243456147755</v>
      </c>
      <c r="L459" s="14">
        <f t="shared" si="49"/>
        <v>0.63219884306988106</v>
      </c>
      <c r="M459" s="14">
        <f>COUNTIF(J$3:J459,"&gt;0")/COUNT(J$3:J459)</f>
        <v>0.64254385964912286</v>
      </c>
      <c r="N459" s="15">
        <f t="shared" si="56"/>
        <v>20.506486270922366</v>
      </c>
      <c r="O459" s="15">
        <f t="shared" si="57"/>
        <v>215.98219467676105</v>
      </c>
      <c r="P459" s="15">
        <f t="shared" si="58"/>
        <v>5.769162234803308</v>
      </c>
      <c r="S459" s="14"/>
    </row>
    <row r="460" spans="1:19" ht="14.45" customHeight="1">
      <c r="A460" s="23">
        <v>43592</v>
      </c>
      <c r="B460" s="44">
        <v>2.3833395409999998</v>
      </c>
      <c r="C460" s="13">
        <f>MAX(B$3:B460)</f>
        <v>2.4205682589999999</v>
      </c>
      <c r="D460" s="14">
        <f t="shared" si="53"/>
        <v>-1.5380156234627407E-2</v>
      </c>
      <c r="E460" s="14">
        <f>ABS(MIN(D$3:D460))</f>
        <v>3.0829213484824147E-2</v>
      </c>
      <c r="F460" s="25">
        <f t="shared" si="54"/>
        <v>16</v>
      </c>
      <c r="G460" s="25">
        <f>MAX(F$4:F460)</f>
        <v>62</v>
      </c>
      <c r="H460" s="14">
        <f>IF(J460&lt;AVERAGE(J$3:J460),J460,"")</f>
        <v>5.4800902204776847E-5</v>
      </c>
      <c r="I460" s="14">
        <f>STDEV(H$4:H460)</f>
        <v>2.9239118084769676E-3</v>
      </c>
      <c r="J460" s="14">
        <f t="shared" si="55"/>
        <v>5.4800902204776847E-5</v>
      </c>
      <c r="K460" s="14">
        <f>STDEV($J$4:J460)*SQRT(252)</f>
        <v>0.10947106625008775</v>
      </c>
      <c r="L460" s="14">
        <f t="shared" si="49"/>
        <v>0.63101560985011473</v>
      </c>
      <c r="M460" s="14">
        <f>COUNTIF(J$3:J460,"&gt;0")/COUNT(J$3:J460)</f>
        <v>0.64332603938730848</v>
      </c>
      <c r="N460" s="15">
        <f t="shared" si="56"/>
        <v>20.468106011226517</v>
      </c>
      <c r="O460" s="15">
        <f t="shared" si="57"/>
        <v>215.81212128925446</v>
      </c>
      <c r="P460" s="15">
        <f t="shared" si="58"/>
        <v>5.7642227436476521</v>
      </c>
      <c r="S460" s="14"/>
    </row>
    <row r="461" spans="1:19" ht="14.45" customHeight="1">
      <c r="A461" s="23">
        <v>43593</v>
      </c>
      <c r="B461" s="44">
        <v>2.3834701530000002</v>
      </c>
      <c r="C461" s="13">
        <f>MAX(B$3:B461)</f>
        <v>2.4205682589999999</v>
      </c>
      <c r="D461" s="14">
        <f t="shared" si="53"/>
        <v>-1.5326197004386866E-2</v>
      </c>
      <c r="E461" s="14">
        <f>ABS(MIN(D$3:D461))</f>
        <v>3.0829213484824147E-2</v>
      </c>
      <c r="F461" s="25">
        <f t="shared" si="54"/>
        <v>17</v>
      </c>
      <c r="G461" s="25">
        <f>MAX(F$4:F461)</f>
        <v>62</v>
      </c>
      <c r="H461" s="14">
        <f>IF(J461&lt;AVERAGE(J$3:J461),J461,"")</f>
        <v>5.4802095023953612E-5</v>
      </c>
      <c r="I461" s="14">
        <f>STDEV(H$4:H461)</f>
        <v>2.9207366693629892E-3</v>
      </c>
      <c r="J461" s="14">
        <f t="shared" si="55"/>
        <v>5.4802095023953612E-5</v>
      </c>
      <c r="K461" s="14">
        <f>STDEV($J$4:J461)*SQRT(252)</f>
        <v>0.10936003403025099</v>
      </c>
      <c r="L461" s="14">
        <f t="shared" si="49"/>
        <v>0.62983687785435083</v>
      </c>
      <c r="M461" s="14">
        <f>COUNTIF(J$3:J461,"&gt;0")/COUNT(J$3:J461)</f>
        <v>0.64410480349344978</v>
      </c>
      <c r="N461" s="15">
        <f t="shared" si="56"/>
        <v>20.429871756682719</v>
      </c>
      <c r="O461" s="15">
        <f t="shared" si="57"/>
        <v>215.64315758452742</v>
      </c>
      <c r="P461" s="15">
        <f t="shared" si="58"/>
        <v>5.7592966520120727</v>
      </c>
      <c r="Q461" s="14">
        <f>B461/B456-1</f>
        <v>-5.8258002887709992E-3</v>
      </c>
      <c r="S461" s="14"/>
    </row>
    <row r="462" spans="1:19" ht="14.45" customHeight="1">
      <c r="A462" s="23">
        <v>43594</v>
      </c>
      <c r="B462" s="44">
        <v>2.3836007640000001</v>
      </c>
      <c r="C462" s="13">
        <f>MAX(B$3:B462)</f>
        <v>2.4205682589999999</v>
      </c>
      <c r="D462" s="14">
        <f t="shared" si="53"/>
        <v>-1.5272238187272635E-2</v>
      </c>
      <c r="E462" s="14">
        <f>ABS(MIN(D$3:D462))</f>
        <v>3.0829213484824147E-2</v>
      </c>
      <c r="F462" s="25">
        <f t="shared" si="54"/>
        <v>18</v>
      </c>
      <c r="G462" s="25">
        <f>MAX(F$4:F462)</f>
        <v>62</v>
      </c>
      <c r="H462" s="14">
        <f>IF(J462&lt;AVERAGE(J$3:J462),J462,"")</f>
        <v>5.479867236246605E-5</v>
      </c>
      <c r="I462" s="14">
        <f>STDEV(H$4:H462)</f>
        <v>2.9175625506458716E-3</v>
      </c>
      <c r="J462" s="14">
        <f t="shared" si="55"/>
        <v>5.479867236246605E-5</v>
      </c>
      <c r="K462" s="14">
        <f>STDEV($J$4:J462)*SQRT(252)</f>
        <v>0.10924933627482721</v>
      </c>
      <c r="L462" s="14">
        <f t="shared" si="49"/>
        <v>0.62866261753664054</v>
      </c>
      <c r="M462" s="14">
        <f>COUNTIF(J$3:J462,"&gt;0")/COUNT(J$3:J462)</f>
        <v>0.644880174291939</v>
      </c>
      <c r="N462" s="15">
        <f t="shared" si="56"/>
        <v>20.391782548915923</v>
      </c>
      <c r="O462" s="15">
        <f t="shared" si="57"/>
        <v>215.47528343393054</v>
      </c>
      <c r="P462" s="15">
        <f t="shared" si="58"/>
        <v>5.7543838614742642</v>
      </c>
      <c r="S462" s="14"/>
    </row>
    <row r="463" spans="1:19" ht="14.45" customHeight="1">
      <c r="A463" s="23">
        <v>43595</v>
      </c>
      <c r="B463" s="44">
        <v>2.3753594709999999</v>
      </c>
      <c r="C463" s="13">
        <f>MAX(B$3:B463)</f>
        <v>2.4205682589999999</v>
      </c>
      <c r="D463" s="14">
        <f t="shared" si="53"/>
        <v>-1.8676931679950659E-2</v>
      </c>
      <c r="E463" s="14">
        <f>ABS(MIN(D$3:D463))</f>
        <v>3.0829213484824147E-2</v>
      </c>
      <c r="F463" s="25">
        <f t="shared" si="54"/>
        <v>19</v>
      </c>
      <c r="G463" s="25">
        <f>MAX(F$4:F463)</f>
        <v>62</v>
      </c>
      <c r="H463" s="14">
        <f>IF(J463&lt;AVERAGE(J$3:J463),J463,"")</f>
        <v>-3.457497213656846E-3</v>
      </c>
      <c r="I463" s="14">
        <f>STDEV(H$4:H463)</f>
        <v>2.913443551473461E-3</v>
      </c>
      <c r="J463" s="14">
        <f t="shared" si="55"/>
        <v>-3.457497213656846E-3</v>
      </c>
      <c r="K463" s="14">
        <f>STDEV($J$4:J463)*SQRT(252)</f>
        <v>0.10920275232957684</v>
      </c>
      <c r="L463" s="14">
        <f t="shared" si="49"/>
        <v>0.62428555011233855</v>
      </c>
      <c r="M463" s="14">
        <f>COUNTIF(J$3:J463,"&gt;0")/COUNT(J$3:J463)</f>
        <v>0.64347826086956517</v>
      </c>
      <c r="N463" s="15">
        <f t="shared" si="56"/>
        <v>20.2498046348035</v>
      </c>
      <c r="O463" s="15">
        <f t="shared" si="57"/>
        <v>214.27755131778989</v>
      </c>
      <c r="P463" s="15">
        <f t="shared" si="58"/>
        <v>5.7167565541592582</v>
      </c>
      <c r="S463" s="14"/>
    </row>
    <row r="464" spans="1:19" ht="14.45" customHeight="1">
      <c r="A464" s="23">
        <v>43598</v>
      </c>
      <c r="B464" s="44">
        <v>2.3769459799999999</v>
      </c>
      <c r="C464" s="13">
        <f>MAX(B$3:B464)</f>
        <v>2.4205682589999999</v>
      </c>
      <c r="D464" s="14">
        <f t="shared" si="53"/>
        <v>-1.8021503354762491E-2</v>
      </c>
      <c r="E464" s="14">
        <f>ABS(MIN(D$3:D464))</f>
        <v>3.0829213484824147E-2</v>
      </c>
      <c r="F464" s="25">
        <f t="shared" si="54"/>
        <v>20</v>
      </c>
      <c r="G464" s="25">
        <f>MAX(F$4:F464)</f>
        <v>62</v>
      </c>
      <c r="H464" s="14">
        <f>IF(J464&lt;AVERAGE(J$3:J464),J464,"")</f>
        <v>6.6790269825234283E-4</v>
      </c>
      <c r="I464" s="14">
        <f>STDEV(H$4:H464)</f>
        <v>2.9121774587630663E-3</v>
      </c>
      <c r="J464" s="14">
        <f t="shared" si="55"/>
        <v>6.6790269825234283E-4</v>
      </c>
      <c r="K464" s="14">
        <f>STDEV($J$4:J464)*SQRT(252)</f>
        <v>0.10908782835170959</v>
      </c>
      <c r="L464" s="14">
        <f t="shared" si="49"/>
        <v>0.62127943061470936</v>
      </c>
      <c r="M464" s="14">
        <f>COUNTIF(J$3:J464,"&gt;0")/COUNT(J$3:J464)</f>
        <v>0.64425162689804771</v>
      </c>
      <c r="N464" s="15">
        <f t="shared" si="56"/>
        <v>20.152295838508422</v>
      </c>
      <c r="O464" s="15">
        <f t="shared" si="57"/>
        <v>213.33845186707643</v>
      </c>
      <c r="P464" s="15">
        <f t="shared" si="58"/>
        <v>5.69522228100137</v>
      </c>
      <c r="S464" s="14"/>
    </row>
    <row r="465" spans="1:19" ht="14.45" customHeight="1">
      <c r="A465" s="23">
        <v>43599</v>
      </c>
      <c r="B465" s="44">
        <v>2.3770761970000001</v>
      </c>
      <c r="C465" s="13">
        <f>MAX(B$3:B465)</f>
        <v>2.4205682589999999</v>
      </c>
      <c r="D465" s="14">
        <f t="shared" si="53"/>
        <v>-1.7967707309343828E-2</v>
      </c>
      <c r="E465" s="14">
        <f>ABS(MIN(D$3:D465))</f>
        <v>3.0829213484824147E-2</v>
      </c>
      <c r="F465" s="25">
        <f t="shared" si="54"/>
        <v>21</v>
      </c>
      <c r="G465" s="25">
        <f>MAX(F$4:F465)</f>
        <v>62</v>
      </c>
      <c r="H465" s="14">
        <f>IF(J465&lt;AVERAGE(J$3:J465),J465,"")</f>
        <v>5.4783323262697081E-5</v>
      </c>
      <c r="I465" s="14">
        <f>STDEV(H$4:H465)</f>
        <v>2.909034304254563E-3</v>
      </c>
      <c r="J465" s="14">
        <f t="shared" si="55"/>
        <v>5.4783323262697081E-5</v>
      </c>
      <c r="K465" s="14">
        <f>STDEV($J$4:J465)*SQRT(252)</f>
        <v>0.10897799729095692</v>
      </c>
      <c r="L465" s="14">
        <f t="shared" si="49"/>
        <v>0.62013325663450414</v>
      </c>
      <c r="M465" s="14">
        <f>COUNTIF(J$3:J465,"&gt;0")/COUNT(J$3:J465)</f>
        <v>0.64502164502164505</v>
      </c>
      <c r="N465" s="15">
        <f t="shared" si="56"/>
        <v>20.11511766071386</v>
      </c>
      <c r="O465" s="15">
        <f t="shared" si="57"/>
        <v>213.1749549077293</v>
      </c>
      <c r="P465" s="15">
        <f t="shared" si="58"/>
        <v>5.6904446039582641</v>
      </c>
      <c r="S465" s="14"/>
    </row>
    <row r="466" spans="1:19" ht="14.45" customHeight="1">
      <c r="A466" s="23">
        <v>43600</v>
      </c>
      <c r="B466" s="44">
        <v>2.37720646</v>
      </c>
      <c r="C466" s="13">
        <f>MAX(B$3:B466)</f>
        <v>2.4205682589999999</v>
      </c>
      <c r="D466" s="14">
        <f t="shared" si="53"/>
        <v>-1.7913892260123188E-2</v>
      </c>
      <c r="E466" s="14">
        <f>ABS(MIN(D$3:D466))</f>
        <v>3.0829213484824147E-2</v>
      </c>
      <c r="F466" s="25">
        <f t="shared" si="54"/>
        <v>22</v>
      </c>
      <c r="G466" s="25">
        <f>MAX(F$4:F466)</f>
        <v>62</v>
      </c>
      <c r="H466" s="14">
        <f>IF(J466&lt;AVERAGE(J$3:J466),J466,"")</f>
        <v>5.4799673718575193E-5</v>
      </c>
      <c r="I466" s="14">
        <f>STDEV(H$4:H466)</f>
        <v>2.9058925872271981E-3</v>
      </c>
      <c r="J466" s="14">
        <f t="shared" si="55"/>
        <v>5.4799673718575193E-5</v>
      </c>
      <c r="K466" s="14">
        <f>STDEV($J$4:J466)*SQRT(252)</f>
        <v>0.1088684945676226</v>
      </c>
      <c r="L466" s="14">
        <f t="shared" si="49"/>
        <v>0.61899139840886175</v>
      </c>
      <c r="M466" s="14">
        <f>COUNTIF(J$3:J466,"&gt;0")/COUNT(J$3:J466)</f>
        <v>0.64578833693304538</v>
      </c>
      <c r="N466" s="15">
        <f t="shared" si="56"/>
        <v>20.078079472042443</v>
      </c>
      <c r="O466" s="15">
        <f t="shared" si="57"/>
        <v>213.01248405726628</v>
      </c>
      <c r="P466" s="15">
        <f t="shared" si="58"/>
        <v>5.685679781531114</v>
      </c>
      <c r="Q466" s="14">
        <f>B466/B461-1</f>
        <v>-2.6279720734561085E-3</v>
      </c>
      <c r="S466" s="14"/>
    </row>
    <row r="467" spans="1:19" ht="14.45" customHeight="1">
      <c r="A467" s="23">
        <v>43601</v>
      </c>
      <c r="B467" s="44">
        <v>2.4371557180000001</v>
      </c>
      <c r="C467" s="13">
        <f>MAX(B$3:B467)</f>
        <v>2.4371557180000001</v>
      </c>
      <c r="D467" s="14">
        <f t="shared" si="53"/>
        <v>0</v>
      </c>
      <c r="E467" s="14">
        <f>ABS(MIN(D$3:D467))</f>
        <v>3.0829213484824147E-2</v>
      </c>
      <c r="F467" s="25">
        <f t="shared" si="54"/>
        <v>0</v>
      </c>
      <c r="G467" s="25">
        <f>MAX(F$4:F467)</f>
        <v>62</v>
      </c>
      <c r="H467" s="14" t="str">
        <f>IF(J467&lt;AVERAGE(J$3:J467),J467,"")</f>
        <v/>
      </c>
      <c r="I467" s="14">
        <f>STDEV(H$4:H467)</f>
        <v>2.9058925872271981E-3</v>
      </c>
      <c r="J467" s="14">
        <f t="shared" si="55"/>
        <v>2.5218364079323541E-2</v>
      </c>
      <c r="K467" s="14">
        <f>STDEV($J$4:J467)*SQRT(252)</f>
        <v>0.11010079328812403</v>
      </c>
      <c r="L467" s="14">
        <f t="shared" si="49"/>
        <v>0.64034483231831163</v>
      </c>
      <c r="M467" s="14">
        <f>COUNTIF(J$3:J467,"&gt;0")/COUNT(J$3:J467)</f>
        <v>0.64655172413793105</v>
      </c>
      <c r="N467" s="15">
        <f t="shared" si="56"/>
        <v>20.770715822300332</v>
      </c>
      <c r="O467" s="15">
        <f t="shared" si="57"/>
        <v>220.36080587869509</v>
      </c>
      <c r="P467" s="15">
        <f t="shared" si="58"/>
        <v>5.815987452902232</v>
      </c>
      <c r="S467" s="14"/>
    </row>
    <row r="468" spans="1:19" ht="14.45" customHeight="1">
      <c r="A468" s="23">
        <v>43602</v>
      </c>
      <c r="B468" s="44">
        <v>2.572635998</v>
      </c>
      <c r="C468" s="13">
        <f>MAX(B$3:B468)</f>
        <v>2.572635998</v>
      </c>
      <c r="D468" s="14">
        <f t="shared" ref="D468:D531" si="59">B468/C468-1</f>
        <v>0</v>
      </c>
      <c r="E468" s="14">
        <f>ABS(MIN(D$3:D468))</f>
        <v>3.0829213484824147E-2</v>
      </c>
      <c r="F468" s="25">
        <f t="shared" ref="F468:F531" si="60">IF(B468&lt;C468,F467+1,0)</f>
        <v>0</v>
      </c>
      <c r="G468" s="25">
        <f>MAX(F$4:F468)</f>
        <v>62</v>
      </c>
      <c r="H468" s="14" t="str">
        <f>IF(J468&lt;AVERAGE(J$3:J468),J468,"")</f>
        <v/>
      </c>
      <c r="I468" s="14">
        <f>STDEV(H$4:H468)</f>
        <v>2.9058925872271981E-3</v>
      </c>
      <c r="J468" s="14">
        <f t="shared" ref="J468:J531" si="61">B468/B467-1</f>
        <v>5.5589505011677698E-2</v>
      </c>
      <c r="K468" s="14">
        <f>STDEV($J$4:J468)*SQRT(252)</f>
        <v>0.1168571085460527</v>
      </c>
      <c r="L468" s="14">
        <f t="shared" si="49"/>
        <v>0.6890460163953307</v>
      </c>
      <c r="M468" s="14">
        <f>COUNTIF(J$3:J468,"&gt;0")/COUNT(J$3:J468)</f>
        <v>0.64731182795698927</v>
      </c>
      <c r="N468" s="15">
        <f t="shared" si="56"/>
        <v>22.35042475976617</v>
      </c>
      <c r="O468" s="15">
        <f t="shared" si="57"/>
        <v>237.12026364085887</v>
      </c>
      <c r="P468" s="15">
        <f t="shared" si="58"/>
        <v>5.8964835341940853</v>
      </c>
      <c r="S468" s="14"/>
    </row>
    <row r="469" spans="1:19" ht="14.45" customHeight="1">
      <c r="A469" s="23">
        <v>43605</v>
      </c>
      <c r="B469" s="44">
        <v>2.654426033</v>
      </c>
      <c r="C469" s="13">
        <f>MAX(B$3:B469)</f>
        <v>2.654426033</v>
      </c>
      <c r="D469" s="14">
        <f t="shared" si="59"/>
        <v>0</v>
      </c>
      <c r="E469" s="14">
        <f>ABS(MIN(D$3:D469))</f>
        <v>3.0829213484824147E-2</v>
      </c>
      <c r="F469" s="25">
        <f t="shared" si="60"/>
        <v>0</v>
      </c>
      <c r="G469" s="25">
        <f>MAX(F$4:F469)</f>
        <v>62</v>
      </c>
      <c r="H469" s="14" t="str">
        <f>IF(J469&lt;AVERAGE(J$3:J469),J469,"")</f>
        <v/>
      </c>
      <c r="I469" s="14">
        <f>STDEV(H$4:H469)</f>
        <v>2.9058925872271981E-3</v>
      </c>
      <c r="J469" s="14">
        <f t="shared" si="61"/>
        <v>3.1792307603401682E-2</v>
      </c>
      <c r="K469" s="14">
        <f>STDEV($J$4:J469)*SQRT(252)</f>
        <v>0.11876128166106086</v>
      </c>
      <c r="L469" s="14">
        <f t="shared" si="49"/>
        <v>0.71440682467342986</v>
      </c>
      <c r="M469" s="14">
        <f>COUNTIF(J$3:J469,"&gt;0")/COUNT(J$3:J469)</f>
        <v>0.64806866952789699</v>
      </c>
      <c r="N469" s="15">
        <f t="shared" si="56"/>
        <v>23.173047376803844</v>
      </c>
      <c r="O469" s="15">
        <f t="shared" si="57"/>
        <v>245.84763656220227</v>
      </c>
      <c r="P469" s="15">
        <f t="shared" si="58"/>
        <v>6.0154859789431505</v>
      </c>
      <c r="S469" s="14"/>
    </row>
    <row r="470" spans="1:19" ht="14.45" customHeight="1">
      <c r="A470" s="23">
        <v>43606</v>
      </c>
      <c r="B470" s="44">
        <v>2.7096227000000002</v>
      </c>
      <c r="C470" s="13">
        <f>MAX(B$3:B470)</f>
        <v>2.7096227000000002</v>
      </c>
      <c r="D470" s="14">
        <f t="shared" si="59"/>
        <v>0</v>
      </c>
      <c r="E470" s="14">
        <f>ABS(MIN(D$3:D470))</f>
        <v>3.0829213484824147E-2</v>
      </c>
      <c r="F470" s="25">
        <f t="shared" si="60"/>
        <v>0</v>
      </c>
      <c r="G470" s="25">
        <f>MAX(F$4:F470)</f>
        <v>62</v>
      </c>
      <c r="H470" s="14" t="str">
        <f>IF(J470&lt;AVERAGE(J$3:J470),J470,"")</f>
        <v/>
      </c>
      <c r="I470" s="14">
        <f>STDEV(H$4:H470)</f>
        <v>2.9058925872271981E-3</v>
      </c>
      <c r="J470" s="14">
        <f t="shared" si="61"/>
        <v>2.0794200446270228E-2</v>
      </c>
      <c r="K470" s="14">
        <f>STDEV($J$4:J470)*SQRT(252)</f>
        <v>0.11942387396801903</v>
      </c>
      <c r="L470" s="14">
        <f t="shared" si="49"/>
        <v>0.73256045996792141</v>
      </c>
      <c r="M470" s="14">
        <f>COUNTIF(J$3:J470,"&gt;0")/COUNT(J$3:J470)</f>
        <v>0.64882226980728053</v>
      </c>
      <c r="N470" s="15">
        <f t="shared" si="56"/>
        <v>23.761892606456808</v>
      </c>
      <c r="O470" s="15">
        <f t="shared" si="57"/>
        <v>252.09481698940922</v>
      </c>
      <c r="P470" s="15">
        <f t="shared" si="58"/>
        <v>6.1341207216581886</v>
      </c>
      <c r="S470" s="14"/>
    </row>
    <row r="471" spans="1:19" ht="14.45" customHeight="1">
      <c r="A471" s="23">
        <v>43607</v>
      </c>
      <c r="B471" s="44">
        <v>2.695409196</v>
      </c>
      <c r="C471" s="13">
        <f>MAX(B$3:B471)</f>
        <v>2.7096227000000002</v>
      </c>
      <c r="D471" s="14">
        <f t="shared" si="59"/>
        <v>-5.2455657387282528E-3</v>
      </c>
      <c r="E471" s="14">
        <f>ABS(MIN(D$3:D471))</f>
        <v>3.0829213484824147E-2</v>
      </c>
      <c r="F471" s="25">
        <f t="shared" si="60"/>
        <v>1</v>
      </c>
      <c r="G471" s="25">
        <f>MAX(F$4:F471)</f>
        <v>62</v>
      </c>
      <c r="H471" s="14">
        <f>IF(J471&lt;AVERAGE(J$3:J471),J471,"")</f>
        <v>-5.2455657387282528E-3</v>
      </c>
      <c r="I471" s="14">
        <f>STDEV(H$4:H471)</f>
        <v>2.907774634182137E-3</v>
      </c>
      <c r="J471" s="14">
        <f t="shared" si="61"/>
        <v>-5.2455657387282528E-3</v>
      </c>
      <c r="K471" s="14">
        <f>STDEV($J$4:J471)*SQRT(252)</f>
        <v>0.11941979900308949</v>
      </c>
      <c r="L471" s="14">
        <f t="shared" si="49"/>
        <v>0.72611972898036314</v>
      </c>
      <c r="M471" s="14">
        <f>COUNTIF(J$3:J471,"&gt;0")/COUNT(J$3:J471)</f>
        <v>0.64743589743589747</v>
      </c>
      <c r="N471" s="15">
        <f t="shared" si="56"/>
        <v>23.552976119153985</v>
      </c>
      <c r="O471" s="15">
        <f t="shared" si="57"/>
        <v>249.71664600293107</v>
      </c>
      <c r="P471" s="15">
        <f t="shared" si="58"/>
        <v>6.0803965091381356</v>
      </c>
      <c r="Q471" s="14">
        <f>B471/B466-1</f>
        <v>0.13385574259292565</v>
      </c>
      <c r="S471" s="14"/>
    </row>
    <row r="472" spans="1:19" ht="14.45" customHeight="1">
      <c r="A472" s="23">
        <v>43608</v>
      </c>
      <c r="B472" s="44">
        <v>2.711116536</v>
      </c>
      <c r="C472" s="13">
        <f>MAX(B$3:B472)</f>
        <v>2.711116536</v>
      </c>
      <c r="D472" s="14">
        <f t="shared" si="59"/>
        <v>0</v>
      </c>
      <c r="E472" s="14">
        <f>ABS(MIN(D$3:D472))</f>
        <v>3.0829213484824147E-2</v>
      </c>
      <c r="F472" s="25">
        <f t="shared" si="60"/>
        <v>0</v>
      </c>
      <c r="G472" s="25">
        <f>MAX(F$4:F472)</f>
        <v>62</v>
      </c>
      <c r="H472" s="14" t="str">
        <f>IF(J472&lt;AVERAGE(J$3:J472),J472,"")</f>
        <v/>
      </c>
      <c r="I472" s="14">
        <f>STDEV(H$4:H472)</f>
        <v>2.907774634182137E-3</v>
      </c>
      <c r="J472" s="14">
        <f t="shared" si="61"/>
        <v>5.8274417195391948E-3</v>
      </c>
      <c r="K472" s="14">
        <f>STDEV($J$4:J472)*SQRT(252)</f>
        <v>0.11932261995299968</v>
      </c>
      <c r="L472" s="14">
        <f t="shared" si="49"/>
        <v>0.73021883713486302</v>
      </c>
      <c r="M472" s="14">
        <f>COUNTIF(J$3:J472,"&gt;0")/COUNT(J$3:J472)</f>
        <v>0.64818763326226014</v>
      </c>
      <c r="N472" s="15">
        <f t="shared" si="56"/>
        <v>23.685937933327988</v>
      </c>
      <c r="O472" s="15">
        <f t="shared" si="57"/>
        <v>251.12635228013465</v>
      </c>
      <c r="P472" s="15">
        <f t="shared" si="58"/>
        <v>6.1197016745231618</v>
      </c>
      <c r="S472" s="14"/>
    </row>
    <row r="473" spans="1:19" ht="14.45" customHeight="1">
      <c r="A473" s="23">
        <v>43609</v>
      </c>
      <c r="B473" s="44">
        <v>2.7184468829999999</v>
      </c>
      <c r="C473" s="13">
        <f>MAX(B$3:B473)</f>
        <v>2.7184468829999999</v>
      </c>
      <c r="D473" s="14">
        <f t="shared" si="59"/>
        <v>0</v>
      </c>
      <c r="E473" s="14">
        <f>ABS(MIN(D$3:D473))</f>
        <v>3.0829213484824147E-2</v>
      </c>
      <c r="F473" s="25">
        <f t="shared" si="60"/>
        <v>0</v>
      </c>
      <c r="G473" s="25">
        <f>MAX(F$4:F473)</f>
        <v>62</v>
      </c>
      <c r="H473" s="14" t="str">
        <f>IF(J473&lt;AVERAGE(J$3:J473),J473,"")</f>
        <v/>
      </c>
      <c r="I473" s="14">
        <f>STDEV(H$4:H473)</f>
        <v>2.907774634182137E-3</v>
      </c>
      <c r="J473" s="14">
        <f t="shared" si="61"/>
        <v>2.7038111061117309E-3</v>
      </c>
      <c r="K473" s="14">
        <f>STDEV($J$4:J473)*SQRT(252)</f>
        <v>0.11919601613881133</v>
      </c>
      <c r="L473" s="14">
        <f t="shared" si="49"/>
        <v>0.7313570224295427</v>
      </c>
      <c r="M473" s="14">
        <f>COUNTIF(J$3:J473,"&gt;0")/COUNT(J$3:J473)</f>
        <v>0.64893617021276595</v>
      </c>
      <c r="N473" s="15">
        <f t="shared" si="56"/>
        <v>23.722856983995303</v>
      </c>
      <c r="O473" s="15">
        <f t="shared" si="57"/>
        <v>251.51778058454994</v>
      </c>
      <c r="P473" s="15">
        <f t="shared" si="58"/>
        <v>6.1357505571145179</v>
      </c>
      <c r="Q473" s="14">
        <f>B473/B471-1</f>
        <v>8.5470091272923376E-3</v>
      </c>
      <c r="S473" s="14"/>
    </row>
    <row r="474" spans="1:19" ht="14.45" customHeight="1">
      <c r="A474" s="23">
        <v>43612</v>
      </c>
      <c r="B474" s="44">
        <v>2.7481010960000001</v>
      </c>
      <c r="C474" s="13">
        <f>MAX(B$3:B474)</f>
        <v>2.7481010960000001</v>
      </c>
      <c r="D474" s="14">
        <f t="shared" si="59"/>
        <v>0</v>
      </c>
      <c r="E474" s="14">
        <f>ABS(MIN(D$3:D474))</f>
        <v>3.0829213484824147E-2</v>
      </c>
      <c r="F474" s="25">
        <f t="shared" si="60"/>
        <v>0</v>
      </c>
      <c r="G474" s="25">
        <f>MAX(F$4:F474)</f>
        <v>62</v>
      </c>
      <c r="H474" s="14" t="str">
        <f>IF(J474&lt;AVERAGE(J$3:J474),J474,"")</f>
        <v/>
      </c>
      <c r="I474" s="14">
        <f>STDEV(H$4:H474)</f>
        <v>2.907774634182137E-3</v>
      </c>
      <c r="J474" s="14">
        <f t="shared" si="61"/>
        <v>1.0908512940033921E-2</v>
      </c>
      <c r="K474" s="14">
        <f>STDEV($J$4:J474)*SQRT(252)</f>
        <v>0.11924106804609128</v>
      </c>
      <c r="L474" s="14">
        <f t="shared" si="49"/>
        <v>0.73736322664584075</v>
      </c>
      <c r="M474" s="14">
        <f>COUNTIF(J$3:J474,"&gt;0")/COUNT(J$3:J474)</f>
        <v>0.64968152866242035</v>
      </c>
      <c r="N474" s="15">
        <f t="shared" si="56"/>
        <v>23.917678827869285</v>
      </c>
      <c r="O474" s="15">
        <f t="shared" si="57"/>
        <v>253.58334789010812</v>
      </c>
      <c r="P474" s="15">
        <f t="shared" si="58"/>
        <v>6.1838026002989288</v>
      </c>
      <c r="S474" s="14"/>
    </row>
    <row r="475" spans="1:19" ht="14.45" customHeight="1">
      <c r="A475" s="23">
        <v>43613</v>
      </c>
      <c r="B475" s="44">
        <v>2.7592980549999999</v>
      </c>
      <c r="C475" s="13">
        <f>MAX(B$3:B475)</f>
        <v>2.7592980549999999</v>
      </c>
      <c r="D475" s="14">
        <f t="shared" si="59"/>
        <v>0</v>
      </c>
      <c r="E475" s="14">
        <f>ABS(MIN(D$3:D475))</f>
        <v>3.0829213484824147E-2</v>
      </c>
      <c r="F475" s="25">
        <f t="shared" si="60"/>
        <v>0</v>
      </c>
      <c r="G475" s="25">
        <f>MAX(F$4:F475)</f>
        <v>62</v>
      </c>
      <c r="H475" s="14" t="str">
        <f>IF(J475&lt;AVERAGE(J$3:J475),J475,"")</f>
        <v/>
      </c>
      <c r="I475" s="14">
        <f>STDEV(H$4:H475)</f>
        <v>2.907774634182137E-3</v>
      </c>
      <c r="J475" s="14">
        <f t="shared" si="61"/>
        <v>4.0744348948069664E-3</v>
      </c>
      <c r="K475" s="14">
        <f>STDEV($J$4:J475)*SQRT(252)</f>
        <v>0.11912249253375025</v>
      </c>
      <c r="L475" s="14">
        <f t="shared" si="49"/>
        <v>0.73978470031928723</v>
      </c>
      <c r="M475" s="14">
        <f>COUNTIF(J$3:J475,"&gt;0")/COUNT(J$3:J475)</f>
        <v>0.65042372881355937</v>
      </c>
      <c r="N475" s="15">
        <f t="shared" si="56"/>
        <v>23.99622360406471</v>
      </c>
      <c r="O475" s="15">
        <f t="shared" si="57"/>
        <v>254.41610626311993</v>
      </c>
      <c r="P475" s="15">
        <f t="shared" si="58"/>
        <v>6.2102856025253885</v>
      </c>
      <c r="S475" s="14"/>
    </row>
    <row r="476" spans="1:19" ht="14.45" customHeight="1">
      <c r="A476" s="23">
        <v>43614</v>
      </c>
      <c r="B476" s="44">
        <v>2.7520094500000001</v>
      </c>
      <c r="C476" s="13">
        <f>MAX(B$3:B476)</f>
        <v>2.7592980549999999</v>
      </c>
      <c r="D476" s="14">
        <f t="shared" si="59"/>
        <v>-2.6414707127389025E-3</v>
      </c>
      <c r="E476" s="14">
        <f>ABS(MIN(D$3:D476))</f>
        <v>3.0829213484824147E-2</v>
      </c>
      <c r="F476" s="25">
        <f t="shared" si="60"/>
        <v>1</v>
      </c>
      <c r="G476" s="25">
        <f>MAX(F$4:F476)</f>
        <v>62</v>
      </c>
      <c r="H476" s="14">
        <f>IF(J476&lt;AVERAGE(J$3:J476),J476,"")</f>
        <v>-2.6414707127389025E-3</v>
      </c>
      <c r="I476" s="14">
        <f>STDEV(H$4:H476)</f>
        <v>2.9025245599974153E-3</v>
      </c>
      <c r="J476" s="14">
        <f t="shared" si="61"/>
        <v>-2.6414707127389025E-3</v>
      </c>
      <c r="K476" s="14">
        <f>STDEV($J$4:J476)*SQRT(252)</f>
        <v>0.11904827098809634</v>
      </c>
      <c r="L476" s="14">
        <f t="shared" si="49"/>
        <v>0.73584434039134261</v>
      </c>
      <c r="M476" s="14">
        <f>COUNTIF(J$3:J476,"&gt;0")/COUNT(J$3:J476)</f>
        <v>0.64904862579281186</v>
      </c>
      <c r="N476" s="15">
        <f t="shared" si="56"/>
        <v>23.868411069051959</v>
      </c>
      <c r="O476" s="15">
        <f t="shared" si="57"/>
        <v>253.51873005064181</v>
      </c>
      <c r="P476" s="15">
        <f t="shared" si="58"/>
        <v>6.1810586099559552</v>
      </c>
      <c r="S476" s="14"/>
    </row>
    <row r="477" spans="1:19" ht="14.45" customHeight="1">
      <c r="A477" s="23">
        <v>43615</v>
      </c>
      <c r="B477" s="44">
        <v>2.7889846249999999</v>
      </c>
      <c r="C477" s="13">
        <f>MAX(B$3:B477)</f>
        <v>2.7889846249999999</v>
      </c>
      <c r="D477" s="14">
        <f t="shared" si="59"/>
        <v>0</v>
      </c>
      <c r="E477" s="14">
        <f>ABS(MIN(D$3:D477))</f>
        <v>3.0829213484824147E-2</v>
      </c>
      <c r="F477" s="25">
        <f t="shared" si="60"/>
        <v>0</v>
      </c>
      <c r="G477" s="25">
        <f>MAX(F$4:F477)</f>
        <v>62</v>
      </c>
      <c r="H477" s="14" t="str">
        <f>IF(J477&lt;AVERAGE(J$3:J477),J477,"")</f>
        <v/>
      </c>
      <c r="I477" s="14">
        <f>STDEV(H$4:H477)</f>
        <v>2.9025245599974153E-3</v>
      </c>
      <c r="J477" s="14">
        <f t="shared" si="61"/>
        <v>1.3435700593251942E-2</v>
      </c>
      <c r="K477" s="14">
        <f>STDEV($J$4:J477)*SQRT(252)</f>
        <v>0.11920570932146671</v>
      </c>
      <c r="L477" s="14">
        <f t="shared" si="49"/>
        <v>0.74705572159977951</v>
      </c>
      <c r="M477" s="14">
        <f>COUNTIF(J$3:J477,"&gt;0")/COUNT(J$3:J477)</f>
        <v>0.64978902953586493</v>
      </c>
      <c r="N477" s="15">
        <f t="shared" si="56"/>
        <v>24.232072023748575</v>
      </c>
      <c r="O477" s="15">
        <f t="shared" si="57"/>
        <v>257.38136100403739</v>
      </c>
      <c r="P477" s="15">
        <f t="shared" si="58"/>
        <v>6.2669458187205205</v>
      </c>
      <c r="S477" s="14"/>
    </row>
    <row r="478" spans="1:19" ht="14.45" customHeight="1">
      <c r="A478" s="23">
        <v>43616</v>
      </c>
      <c r="B478" s="44">
        <v>2.8014129259999998</v>
      </c>
      <c r="C478" s="13">
        <f>MAX(B$3:B478)</f>
        <v>2.8014129259999998</v>
      </c>
      <c r="D478" s="14">
        <f t="shared" si="59"/>
        <v>0</v>
      </c>
      <c r="E478" s="14">
        <f>ABS(MIN(D$3:D478))</f>
        <v>3.0829213484824147E-2</v>
      </c>
      <c r="F478" s="25">
        <f t="shared" si="60"/>
        <v>0</v>
      </c>
      <c r="G478" s="25">
        <f>MAX(F$4:F478)</f>
        <v>62</v>
      </c>
      <c r="H478" s="14" t="str">
        <f>IF(J478&lt;AVERAGE(J$3:J478),J478,"")</f>
        <v/>
      </c>
      <c r="I478" s="14">
        <f>STDEV(H$4:H478)</f>
        <v>2.9025245599974153E-3</v>
      </c>
      <c r="J478" s="14">
        <f t="shared" si="61"/>
        <v>4.4562099369764852E-3</v>
      </c>
      <c r="K478" s="14">
        <f>STDEV($J$4:J478)*SQRT(252)</f>
        <v>0.119091299421345</v>
      </c>
      <c r="L478" s="14">
        <f t="shared" si="49"/>
        <v>0.74982661358783598</v>
      </c>
      <c r="M478" s="14">
        <f>COUNTIF(J$3:J478,"&gt;0")/COUNT(J$3:J478)</f>
        <v>0.65052631578947373</v>
      </c>
      <c r="N478" s="15">
        <f t="shared" ref="N478:N541" si="62">L478/E478</f>
        <v>24.321950800235054</v>
      </c>
      <c r="O478" s="15">
        <f t="shared" ref="O478:O541" si="63">L478/I478</f>
        <v>258.33600994180864</v>
      </c>
      <c r="P478" s="15">
        <f t="shared" ref="P478:P541" si="64">L478/K478</f>
        <v>6.2962333707935247</v>
      </c>
      <c r="Q478" s="14">
        <f>B478/B473-1</f>
        <v>3.0519648376738262E-2</v>
      </c>
      <c r="R478" s="14">
        <f>B478/B458-1</f>
        <v>0.17292411292080989</v>
      </c>
      <c r="S478" s="14"/>
    </row>
    <row r="479" spans="1:19" ht="14.45" customHeight="1">
      <c r="A479" s="23">
        <v>43619</v>
      </c>
      <c r="B479" s="44">
        <v>2.798190564</v>
      </c>
      <c r="C479" s="13">
        <f>MAX(B$3:B479)</f>
        <v>2.8014129259999998</v>
      </c>
      <c r="D479" s="14">
        <f t="shared" si="59"/>
        <v>-1.1502631297560795E-3</v>
      </c>
      <c r="E479" s="14">
        <f>ABS(MIN(D$3:D479))</f>
        <v>3.0829213484824147E-2</v>
      </c>
      <c r="F479" s="25">
        <f t="shared" si="60"/>
        <v>1</v>
      </c>
      <c r="G479" s="25">
        <f>MAX(F$4:F479)</f>
        <v>62</v>
      </c>
      <c r="H479" s="14">
        <f>IF(J479&lt;AVERAGE(J$3:J479),J479,"")</f>
        <v>-1.1502631297560795E-3</v>
      </c>
      <c r="I479" s="14">
        <f>STDEV(H$4:H479)</f>
        <v>2.8973073758582395E-3</v>
      </c>
      <c r="J479" s="14">
        <f t="shared" si="61"/>
        <v>-1.1502631297560795E-3</v>
      </c>
      <c r="K479" s="14">
        <f>STDEV($J$4:J479)*SQRT(252)</f>
        <v>0.11899082550660485</v>
      </c>
      <c r="L479" s="14">
        <f t="shared" si="49"/>
        <v>0.74439468837862766</v>
      </c>
      <c r="M479" s="14">
        <f>COUNTIF(J$3:J479,"&gt;0")/COUNT(J$3:J479)</f>
        <v>0.64915966386554624</v>
      </c>
      <c r="N479" s="15">
        <f t="shared" si="62"/>
        <v>24.145756710435059</v>
      </c>
      <c r="O479" s="15">
        <f t="shared" si="63"/>
        <v>256.92637742936171</v>
      </c>
      <c r="P479" s="15">
        <f t="shared" si="64"/>
        <v>6.2558998579038212</v>
      </c>
      <c r="S479" s="14"/>
    </row>
    <row r="480" spans="1:19" ht="14.45" customHeight="1">
      <c r="A480" s="23">
        <v>43620</v>
      </c>
      <c r="B480" s="44">
        <v>2.803255182</v>
      </c>
      <c r="C480" s="13">
        <f>MAX(B$3:B480)</f>
        <v>2.803255182</v>
      </c>
      <c r="D480" s="14">
        <f t="shared" si="59"/>
        <v>0</v>
      </c>
      <c r="E480" s="14">
        <f>ABS(MIN(D$3:D480))</f>
        <v>3.0829213484824147E-2</v>
      </c>
      <c r="F480" s="25">
        <f t="shared" si="60"/>
        <v>0</v>
      </c>
      <c r="G480" s="25">
        <f>MAX(F$4:F480)</f>
        <v>62</v>
      </c>
      <c r="H480" s="14">
        <f>IF(J480&lt;AVERAGE(J$3:J480),J480,"")</f>
        <v>1.8099617892928244E-3</v>
      </c>
      <c r="I480" s="14">
        <f>STDEV(H$4:H480)</f>
        <v>2.9007983468291145E-3</v>
      </c>
      <c r="J480" s="14">
        <f t="shared" si="61"/>
        <v>1.8099617892928244E-3</v>
      </c>
      <c r="K480" s="14">
        <f>STDEV($J$4:J480)*SQRT(252)</f>
        <v>0.11886609306409274</v>
      </c>
      <c r="L480" s="14">
        <f t="shared" si="49"/>
        <v>0.74466212586934621</v>
      </c>
      <c r="M480" s="14">
        <f>COUNTIF(J$3:J480,"&gt;0")/COUNT(J$3:J480)</f>
        <v>0.64989517819706499</v>
      </c>
      <c r="N480" s="15">
        <f t="shared" si="62"/>
        <v>24.154431517881903</v>
      </c>
      <c r="O480" s="15">
        <f t="shared" si="63"/>
        <v>256.70937336383355</v>
      </c>
      <c r="P480" s="15">
        <f t="shared" si="64"/>
        <v>6.2647144082360269</v>
      </c>
      <c r="S480" s="14"/>
    </row>
    <row r="481" spans="1:19" ht="14.45" customHeight="1">
      <c r="A481" s="23">
        <v>43621</v>
      </c>
      <c r="B481" s="44">
        <v>2.803408787</v>
      </c>
      <c r="C481" s="13">
        <f>MAX(B$3:B481)</f>
        <v>2.803408787</v>
      </c>
      <c r="D481" s="14">
        <f t="shared" si="59"/>
        <v>0</v>
      </c>
      <c r="E481" s="14">
        <f>ABS(MIN(D$3:D481))</f>
        <v>3.0829213484824147E-2</v>
      </c>
      <c r="F481" s="25">
        <f t="shared" si="60"/>
        <v>0</v>
      </c>
      <c r="G481" s="25">
        <f>MAX(F$4:F481)</f>
        <v>62</v>
      </c>
      <c r="H481" s="14">
        <f>IF(J481&lt;AVERAGE(J$3:J481),J481,"")</f>
        <v>5.4795225560066996E-5</v>
      </c>
      <c r="I481" s="14">
        <f>STDEV(H$4:H481)</f>
        <v>2.8977174144124008E-3</v>
      </c>
      <c r="J481" s="14">
        <f t="shared" si="61"/>
        <v>5.4795225560066996E-5</v>
      </c>
      <c r="K481" s="14">
        <f>STDEV($J$4:J481)*SQRT(252)</f>
        <v>0.11875155799578259</v>
      </c>
      <c r="L481" s="14">
        <f t="shared" si="49"/>
        <v>0.74327992920139918</v>
      </c>
      <c r="M481" s="14">
        <f>COUNTIF(J$3:J481,"&gt;0")/COUNT(J$3:J481)</f>
        <v>0.65062761506276146</v>
      </c>
      <c r="N481" s="15">
        <f t="shared" si="62"/>
        <v>24.109597527270129</v>
      </c>
      <c r="O481" s="15">
        <f t="shared" si="63"/>
        <v>256.50531880870841</v>
      </c>
      <c r="P481" s="15">
        <f t="shared" si="64"/>
        <v>6.2591172844047778</v>
      </c>
      <c r="S481" s="14"/>
    </row>
    <row r="482" spans="1:19" ht="14.45" customHeight="1">
      <c r="A482" s="23">
        <v>43622</v>
      </c>
      <c r="B482" s="44">
        <v>2.7483046619999998</v>
      </c>
      <c r="C482" s="13">
        <f>MAX(B$3:B482)</f>
        <v>2.803408787</v>
      </c>
      <c r="D482" s="14">
        <f t="shared" si="59"/>
        <v>-1.9656114818334625E-2</v>
      </c>
      <c r="E482" s="14">
        <f>ABS(MIN(D$3:D482))</f>
        <v>3.0829213484824147E-2</v>
      </c>
      <c r="F482" s="25">
        <f t="shared" si="60"/>
        <v>1</v>
      </c>
      <c r="G482" s="25">
        <f>MAX(F$4:F482)</f>
        <v>62</v>
      </c>
      <c r="H482" s="14">
        <f>IF(J482&lt;AVERAGE(J$3:J482),J482,"")</f>
        <v>-1.9656114818334625E-2</v>
      </c>
      <c r="I482" s="14">
        <f>STDEV(H$4:H482)</f>
        <v>3.0923444852695597E-3</v>
      </c>
      <c r="J482" s="14">
        <f t="shared" si="61"/>
        <v>-1.9656114818334625E-2</v>
      </c>
      <c r="K482" s="14">
        <f>STDEV($J$4:J482)*SQRT(252)</f>
        <v>0.11968051887740695</v>
      </c>
      <c r="L482" s="14">
        <f t="shared" si="49"/>
        <v>0.72333509907749804</v>
      </c>
      <c r="M482" s="14">
        <f>COUNTIF(J$3:J482,"&gt;0")/COUNT(J$3:J482)</f>
        <v>0.64926931106471819</v>
      </c>
      <c r="N482" s="15">
        <f t="shared" si="62"/>
        <v>23.462651729132297</v>
      </c>
      <c r="O482" s="15">
        <f t="shared" si="63"/>
        <v>233.91155239111237</v>
      </c>
      <c r="P482" s="15">
        <f t="shared" si="64"/>
        <v>6.0438833810407866</v>
      </c>
      <c r="S482" s="14"/>
    </row>
    <row r="483" spans="1:19" ht="14.45" customHeight="1">
      <c r="A483" s="23">
        <v>43626</v>
      </c>
      <c r="B483" s="44">
        <v>2.7575031839999999</v>
      </c>
      <c r="C483" s="13">
        <f>MAX(B$3:B483)</f>
        <v>2.803408787</v>
      </c>
      <c r="D483" s="14">
        <f t="shared" si="59"/>
        <v>-1.6374922991207685E-2</v>
      </c>
      <c r="E483" s="14">
        <f>ABS(MIN(D$3:D483))</f>
        <v>3.0829213484824147E-2</v>
      </c>
      <c r="F483" s="25">
        <f t="shared" si="60"/>
        <v>2</v>
      </c>
      <c r="G483" s="25">
        <f>MAX(F$4:F483)</f>
        <v>62</v>
      </c>
      <c r="H483" s="14" t="str">
        <f>IF(J483&lt;AVERAGE(J$3:J483),J483,"")</f>
        <v/>
      </c>
      <c r="I483" s="14">
        <f>STDEV(H$4:H483)</f>
        <v>3.0923444852695597E-3</v>
      </c>
      <c r="J483" s="14">
        <f t="shared" si="61"/>
        <v>3.3469804593302399E-3</v>
      </c>
      <c r="K483" s="14">
        <f>STDEV($J$4:J483)*SQRT(252)</f>
        <v>0.11955872091615441</v>
      </c>
      <c r="L483" s="14">
        <f t="shared" si="49"/>
        <v>0.72091746220516506</v>
      </c>
      <c r="M483" s="14">
        <f>COUNTIF(J$3:J483,"&gt;0")/COUNT(J$3:J483)</f>
        <v>0.65</v>
      </c>
      <c r="N483" s="15">
        <f t="shared" si="62"/>
        <v>23.384231406358801</v>
      </c>
      <c r="O483" s="15">
        <f t="shared" si="63"/>
        <v>233.12973882414096</v>
      </c>
      <c r="P483" s="15">
        <f t="shared" si="64"/>
        <v>6.0298191272114625</v>
      </c>
      <c r="Q483" s="14">
        <f>B483/B478-1</f>
        <v>-1.5674141285089482E-2</v>
      </c>
      <c r="S483" s="14"/>
    </row>
    <row r="484" spans="1:19" ht="14.45" customHeight="1">
      <c r="A484" s="23">
        <v>43627</v>
      </c>
      <c r="B484" s="44">
        <v>2.7060662620000002</v>
      </c>
      <c r="C484" s="13">
        <f>MAX(B$3:B484)</f>
        <v>2.803408787</v>
      </c>
      <c r="D484" s="14">
        <f t="shared" si="59"/>
        <v>-3.4722914992418419E-2</v>
      </c>
      <c r="E484" s="14">
        <f>ABS(MIN(D$3:D484))</f>
        <v>3.4722914992418419E-2</v>
      </c>
      <c r="F484" s="25">
        <f t="shared" si="60"/>
        <v>3</v>
      </c>
      <c r="G484" s="25">
        <f>MAX(F$4:F484)</f>
        <v>62</v>
      </c>
      <c r="H484" s="14">
        <f>IF(J484&lt;AVERAGE(J$3:J484),J484,"")</f>
        <v>-1.8653440655464926E-2</v>
      </c>
      <c r="I484" s="14">
        <f>STDEV(H$4:H484)</f>
        <v>3.2527410524483243E-3</v>
      </c>
      <c r="J484" s="14">
        <f t="shared" si="61"/>
        <v>-1.8653440655464926E-2</v>
      </c>
      <c r="K484" s="14">
        <f>STDEV($J$4:J484)*SQRT(252)</f>
        <v>0.12037898121702378</v>
      </c>
      <c r="L484" s="14">
        <f t="shared" si="49"/>
        <v>0.70233368808816388</v>
      </c>
      <c r="M484" s="14">
        <f>COUNTIF(J$3:J484,"&gt;0")/COUNT(J$3:J484)</f>
        <v>0.64864864864864868</v>
      </c>
      <c r="N484" s="15">
        <f t="shared" si="62"/>
        <v>20.226806656109233</v>
      </c>
      <c r="O484" s="15">
        <f t="shared" si="63"/>
        <v>215.92056569013397</v>
      </c>
      <c r="P484" s="15">
        <f t="shared" si="64"/>
        <v>5.8343548100143003</v>
      </c>
      <c r="S484" s="14"/>
    </row>
    <row r="485" spans="1:19" ht="14.45" customHeight="1">
      <c r="A485" s="23">
        <v>43628</v>
      </c>
      <c r="B485" s="44">
        <v>2.7283249440000001</v>
      </c>
      <c r="C485" s="13">
        <f>MAX(B$3:B485)</f>
        <v>2.803408787</v>
      </c>
      <c r="D485" s="14">
        <f t="shared" si="59"/>
        <v>-2.6783051886039466E-2</v>
      </c>
      <c r="E485" s="14">
        <f>ABS(MIN(D$3:D485))</f>
        <v>3.4722914992418419E-2</v>
      </c>
      <c r="F485" s="25">
        <f t="shared" si="60"/>
        <v>4</v>
      </c>
      <c r="G485" s="25">
        <f>MAX(F$4:F485)</f>
        <v>62</v>
      </c>
      <c r="H485" s="14" t="str">
        <f>IF(J485&lt;AVERAGE(J$3:J485),J485,"")</f>
        <v/>
      </c>
      <c r="I485" s="14">
        <f>STDEV(H$4:H485)</f>
        <v>3.2527410524483243E-3</v>
      </c>
      <c r="J485" s="14">
        <f t="shared" si="61"/>
        <v>8.2254755962809512E-3</v>
      </c>
      <c r="K485" s="14">
        <f>STDEV($J$4:J485)*SQRT(252)</f>
        <v>0.12033531977296438</v>
      </c>
      <c r="L485" s="14">
        <f t="shared" si="49"/>
        <v>0.70846218893746715</v>
      </c>
      <c r="M485" s="14">
        <f>COUNTIF(J$3:J485,"&gt;0")/COUNT(J$3:J485)</f>
        <v>0.64937759336099588</v>
      </c>
      <c r="N485" s="15">
        <f t="shared" si="62"/>
        <v>20.403303959133513</v>
      </c>
      <c r="O485" s="15">
        <f t="shared" si="63"/>
        <v>217.80466920482669</v>
      </c>
      <c r="P485" s="15">
        <f t="shared" si="64"/>
        <v>5.887400226916891</v>
      </c>
      <c r="S485" s="14"/>
    </row>
    <row r="486" spans="1:19" ht="14.45" customHeight="1">
      <c r="A486" s="23">
        <v>43629</v>
      </c>
      <c r="B486" s="44">
        <v>2.8513166409999999</v>
      </c>
      <c r="C486" s="13">
        <f>MAX(B$3:B486)</f>
        <v>2.8513166409999999</v>
      </c>
      <c r="D486" s="14">
        <f t="shared" si="59"/>
        <v>0</v>
      </c>
      <c r="E486" s="14">
        <f>ABS(MIN(D$3:D486))</f>
        <v>3.4722914992418419E-2</v>
      </c>
      <c r="F486" s="25">
        <f t="shared" si="60"/>
        <v>0</v>
      </c>
      <c r="G486" s="25">
        <f>MAX(F$4:F486)</f>
        <v>62</v>
      </c>
      <c r="H486" s="14" t="str">
        <f>IF(J486&lt;AVERAGE(J$3:J486),J486,"")</f>
        <v/>
      </c>
      <c r="I486" s="14">
        <f>STDEV(H$4:H486)</f>
        <v>3.2527410524483243E-3</v>
      </c>
      <c r="J486" s="14">
        <f t="shared" si="61"/>
        <v>4.507956329412921E-2</v>
      </c>
      <c r="K486" s="14">
        <f>STDEV($J$4:J486)*SQRT(252)</f>
        <v>0.1241521483999266</v>
      </c>
      <c r="L486" s="14">
        <f t="shared" si="49"/>
        <v>0.74771040849519688</v>
      </c>
      <c r="M486" s="14">
        <f>COUNTIF(J$3:J486,"&gt;0")/COUNT(J$3:J486)</f>
        <v>0.65010351966873703</v>
      </c>
      <c r="N486" s="15">
        <f t="shared" si="62"/>
        <v>21.533630130375165</v>
      </c>
      <c r="O486" s="15">
        <f t="shared" si="63"/>
        <v>229.87086781236349</v>
      </c>
      <c r="P486" s="15">
        <f t="shared" si="64"/>
        <v>6.0225329817622306</v>
      </c>
      <c r="S486" s="14"/>
    </row>
    <row r="487" spans="1:19" ht="14.45" customHeight="1">
      <c r="A487" s="23">
        <v>43630</v>
      </c>
      <c r="B487" s="44">
        <v>2.8797280719999998</v>
      </c>
      <c r="C487" s="13">
        <f>MAX(B$3:B487)</f>
        <v>2.8797280719999998</v>
      </c>
      <c r="D487" s="14">
        <f t="shared" si="59"/>
        <v>0</v>
      </c>
      <c r="E487" s="14">
        <f>ABS(MIN(D$3:D487))</f>
        <v>3.4722914992418419E-2</v>
      </c>
      <c r="F487" s="25">
        <f t="shared" si="60"/>
        <v>0</v>
      </c>
      <c r="G487" s="25">
        <f>MAX(F$4:F487)</f>
        <v>62</v>
      </c>
      <c r="H487" s="14" t="str">
        <f>IF(J487&lt;AVERAGE(J$3:J487),J487,"")</f>
        <v/>
      </c>
      <c r="I487" s="14">
        <f>STDEV(H$4:H487)</f>
        <v>3.2527410524483243E-3</v>
      </c>
      <c r="J487" s="14">
        <f t="shared" si="61"/>
        <v>9.9643198484036244E-3</v>
      </c>
      <c r="K487" s="14">
        <f>STDEV($J$4:J487)*SQRT(252)</f>
        <v>0.12414998149796257</v>
      </c>
      <c r="L487" s="14">
        <f t="shared" si="49"/>
        <v>0.75552544478518713</v>
      </c>
      <c r="M487" s="14">
        <f>COUNTIF(J$3:J487,"&gt;0")/COUNT(J$3:J487)</f>
        <v>0.65082644628099173</v>
      </c>
      <c r="N487" s="15">
        <f t="shared" si="62"/>
        <v>21.758698685008227</v>
      </c>
      <c r="O487" s="15">
        <f t="shared" si="63"/>
        <v>232.27346800831452</v>
      </c>
      <c r="P487" s="15">
        <f t="shared" si="64"/>
        <v>6.0855864468863095</v>
      </c>
      <c r="S487" s="14"/>
    </row>
    <row r="488" spans="1:19" ht="14.45" customHeight="1">
      <c r="A488" s="23">
        <v>43633</v>
      </c>
      <c r="B488" s="44">
        <v>2.8924869270000002</v>
      </c>
      <c r="C488" s="13">
        <f>MAX(B$3:B488)</f>
        <v>2.8924869270000002</v>
      </c>
      <c r="D488" s="14">
        <f t="shared" si="59"/>
        <v>0</v>
      </c>
      <c r="E488" s="14">
        <f>ABS(MIN(D$3:D488))</f>
        <v>3.4722914992418419E-2</v>
      </c>
      <c r="F488" s="25">
        <f t="shared" si="60"/>
        <v>0</v>
      </c>
      <c r="G488" s="25">
        <f>MAX(F$4:F488)</f>
        <v>62</v>
      </c>
      <c r="H488" s="14" t="str">
        <f>IF(J488&lt;AVERAGE(J$3:J488),J488,"")</f>
        <v/>
      </c>
      <c r="I488" s="14">
        <f>STDEV(H$4:H488)</f>
        <v>3.2527410524483243E-3</v>
      </c>
      <c r="J488" s="14">
        <f t="shared" si="61"/>
        <v>4.4305763186658353E-3</v>
      </c>
      <c r="K488" s="14">
        <f>STDEV($J$4:J488)*SQRT(252)</f>
        <v>0.12403191828733617</v>
      </c>
      <c r="L488" s="14">
        <f t="shared" si="49"/>
        <v>0.75533508326299348</v>
      </c>
      <c r="M488" s="14">
        <f>COUNTIF(J$3:J488,"&gt;0")/COUNT(J$3:J488)</f>
        <v>0.65154639175257734</v>
      </c>
      <c r="N488" s="15">
        <f t="shared" si="62"/>
        <v>21.753216382550754</v>
      </c>
      <c r="O488" s="15">
        <f t="shared" si="63"/>
        <v>232.21494459094922</v>
      </c>
      <c r="P488" s="15">
        <f t="shared" si="64"/>
        <v>6.0898444020930231</v>
      </c>
      <c r="Q488" s="14">
        <f>B488/B483-1</f>
        <v>4.8951436858975628E-2</v>
      </c>
      <c r="S488" s="14"/>
    </row>
    <row r="489" spans="1:19" ht="14.45" customHeight="1">
      <c r="A489" s="23">
        <v>43634</v>
      </c>
      <c r="B489" s="44">
        <v>2.932353526</v>
      </c>
      <c r="C489" s="13">
        <f>MAX(B$3:B489)</f>
        <v>2.932353526</v>
      </c>
      <c r="D489" s="14">
        <f t="shared" si="59"/>
        <v>0</v>
      </c>
      <c r="E489" s="14">
        <f>ABS(MIN(D$3:D489))</f>
        <v>3.4722914992418419E-2</v>
      </c>
      <c r="F489" s="25">
        <f t="shared" si="60"/>
        <v>0</v>
      </c>
      <c r="G489" s="25">
        <f>MAX(F$4:F489)</f>
        <v>62</v>
      </c>
      <c r="H489" s="14" t="str">
        <f>IF(J489&lt;AVERAGE(J$3:J489),J489,"")</f>
        <v/>
      </c>
      <c r="I489" s="14">
        <f>STDEV(H$4:H489)</f>
        <v>3.2527410524483243E-3</v>
      </c>
      <c r="J489" s="14">
        <f t="shared" si="61"/>
        <v>1.3782810434807446E-2</v>
      </c>
      <c r="K489" s="14">
        <f>STDEV($J$4:J489)*SQRT(252)</f>
        <v>0.12418331394580012</v>
      </c>
      <c r="L489" s="14">
        <f t="shared" si="49"/>
        <v>0.76665060389717987</v>
      </c>
      <c r="M489" s="14">
        <f>COUNTIF(J$3:J489,"&gt;0")/COUNT(J$3:J489)</f>
        <v>0.65226337448559668</v>
      </c>
      <c r="N489" s="15">
        <f t="shared" si="62"/>
        <v>22.079096874918893</v>
      </c>
      <c r="O489" s="15">
        <f t="shared" si="63"/>
        <v>235.69370925488374</v>
      </c>
      <c r="P489" s="15">
        <f t="shared" si="64"/>
        <v>6.1735395806217976</v>
      </c>
      <c r="S489" s="14"/>
    </row>
    <row r="490" spans="1:19" ht="14.45" customHeight="1">
      <c r="A490" s="23">
        <v>43635</v>
      </c>
      <c r="B490" s="44">
        <v>2.8394175310000001</v>
      </c>
      <c r="C490" s="13">
        <f>MAX(B$3:B490)</f>
        <v>2.932353526</v>
      </c>
      <c r="D490" s="14">
        <f t="shared" si="59"/>
        <v>-3.1693311933903567E-2</v>
      </c>
      <c r="E490" s="14">
        <f>ABS(MIN(D$3:D490))</f>
        <v>3.4722914992418419E-2</v>
      </c>
      <c r="F490" s="25">
        <f t="shared" si="60"/>
        <v>1</v>
      </c>
      <c r="G490" s="25">
        <f>MAX(F$4:F490)</f>
        <v>62</v>
      </c>
      <c r="H490" s="14">
        <f>IF(J490&lt;AVERAGE(J$3:J490),J490,"")</f>
        <v>-3.1693311933903567E-2</v>
      </c>
      <c r="I490" s="14">
        <f>STDEV(H$4:H490)</f>
        <v>3.7221055047230302E-3</v>
      </c>
      <c r="J490" s="14">
        <f t="shared" si="61"/>
        <v>-3.1693311933903567E-2</v>
      </c>
      <c r="K490" s="14">
        <f>STDEV($J$4:J490)*SQRT(252)</f>
        <v>0.12643499766731633</v>
      </c>
      <c r="L490" s="14">
        <f t="shared" si="49"/>
        <v>0.73542059170706242</v>
      </c>
      <c r="M490" s="14">
        <f>COUNTIF(J$3:J490,"&gt;0")/COUNT(J$3:J490)</f>
        <v>0.65092402464065713</v>
      </c>
      <c r="N490" s="15">
        <f t="shared" si="62"/>
        <v>21.179690468603745</v>
      </c>
      <c r="O490" s="15">
        <f t="shared" si="63"/>
        <v>197.58187691721184</v>
      </c>
      <c r="P490" s="15">
        <f t="shared" si="64"/>
        <v>5.8165903845875571</v>
      </c>
      <c r="S490" s="14"/>
    </row>
    <row r="491" spans="1:19" ht="14.45" customHeight="1">
      <c r="A491" s="23">
        <v>43636</v>
      </c>
      <c r="B491" s="44">
        <v>2.860670153</v>
      </c>
      <c r="C491" s="13">
        <f>MAX(B$3:B491)</f>
        <v>2.932353526</v>
      </c>
      <c r="D491" s="14">
        <f t="shared" si="59"/>
        <v>-2.4445678996209752E-2</v>
      </c>
      <c r="E491" s="14">
        <f>ABS(MIN(D$3:D491))</f>
        <v>3.4722914992418419E-2</v>
      </c>
      <c r="F491" s="25">
        <f t="shared" si="60"/>
        <v>2</v>
      </c>
      <c r="G491" s="25">
        <f>MAX(F$4:F491)</f>
        <v>62</v>
      </c>
      <c r="H491" s="14" t="str">
        <f>IF(J491&lt;AVERAGE(J$3:J491),J491,"")</f>
        <v/>
      </c>
      <c r="I491" s="14">
        <f>STDEV(H$4:H491)</f>
        <v>3.7221055047230302E-3</v>
      </c>
      <c r="J491" s="14">
        <f t="shared" si="61"/>
        <v>7.4848527093918094E-3</v>
      </c>
      <c r="K491" s="14">
        <f>STDEV($J$4:J491)*SQRT(252)</f>
        <v>0.12636271449685266</v>
      </c>
      <c r="L491" s="14">
        <f t="shared" si="49"/>
        <v>0.74087250988004283</v>
      </c>
      <c r="M491" s="14">
        <f>COUNTIF(J$3:J491,"&gt;0")/COUNT(J$3:J491)</f>
        <v>0.65163934426229508</v>
      </c>
      <c r="N491" s="15">
        <f t="shared" si="62"/>
        <v>21.336702579314231</v>
      </c>
      <c r="O491" s="15">
        <f t="shared" si="63"/>
        <v>199.04661728151973</v>
      </c>
      <c r="P491" s="15">
        <f t="shared" si="64"/>
        <v>5.8630626354461217</v>
      </c>
      <c r="S491" s="14"/>
    </row>
    <row r="492" spans="1:19" ht="14.45" customHeight="1">
      <c r="A492" s="23">
        <v>43637</v>
      </c>
      <c r="B492" s="44">
        <v>2.9154340429999999</v>
      </c>
      <c r="C492" s="13">
        <f>MAX(B$3:B492)</f>
        <v>2.932353526</v>
      </c>
      <c r="D492" s="14">
        <f t="shared" si="59"/>
        <v>-5.7699328713205489E-3</v>
      </c>
      <c r="E492" s="14">
        <f>ABS(MIN(D$3:D492))</f>
        <v>3.4722914992418419E-2</v>
      </c>
      <c r="F492" s="25">
        <f t="shared" si="60"/>
        <v>3</v>
      </c>
      <c r="G492" s="25">
        <f>MAX(F$4:F492)</f>
        <v>62</v>
      </c>
      <c r="H492" s="14" t="str">
        <f>IF(J492&lt;AVERAGE(J$3:J492),J492,"")</f>
        <v/>
      </c>
      <c r="I492" s="14">
        <f>STDEV(H$4:H492)</f>
        <v>3.7221055047230302E-3</v>
      </c>
      <c r="J492" s="14">
        <f t="shared" si="61"/>
        <v>1.914372754320115E-2</v>
      </c>
      <c r="K492" s="14">
        <f>STDEV($J$4:J492)*SQRT(252)</f>
        <v>0.12681871503054884</v>
      </c>
      <c r="L492" s="14">
        <f t="shared" si="49"/>
        <v>0.75694071642385996</v>
      </c>
      <c r="M492" s="14">
        <f>COUNTIF(J$3:J492,"&gt;0")/COUNT(J$3:J492)</f>
        <v>0.65235173824130877</v>
      </c>
      <c r="N492" s="15">
        <f t="shared" si="62"/>
        <v>21.799457694987137</v>
      </c>
      <c r="O492" s="15">
        <f t="shared" si="63"/>
        <v>203.36358425718123</v>
      </c>
      <c r="P492" s="15">
        <f t="shared" si="64"/>
        <v>5.9686830626025786</v>
      </c>
      <c r="S492" s="14"/>
    </row>
    <row r="493" spans="1:19" ht="14.45" customHeight="1">
      <c r="A493" s="23">
        <v>43640</v>
      </c>
      <c r="B493" s="44">
        <v>2.925842324</v>
      </c>
      <c r="C493" s="13">
        <f>MAX(B$3:B493)</f>
        <v>2.932353526</v>
      </c>
      <c r="D493" s="14">
        <f t="shared" si="59"/>
        <v>-2.2204696474240615E-3</v>
      </c>
      <c r="E493" s="14">
        <f>ABS(MIN(D$3:D493))</f>
        <v>3.4722914992418419E-2</v>
      </c>
      <c r="F493" s="25">
        <f t="shared" si="60"/>
        <v>4</v>
      </c>
      <c r="G493" s="25">
        <f>MAX(F$4:F493)</f>
        <v>62</v>
      </c>
      <c r="H493" s="14" t="str">
        <f>IF(J493&lt;AVERAGE(J$3:J493),J493,"")</f>
        <v/>
      </c>
      <c r="I493" s="14">
        <f>STDEV(H$4:H493)</f>
        <v>3.7221055047230302E-3</v>
      </c>
      <c r="J493" s="14">
        <f t="shared" si="61"/>
        <v>3.5700622433871843E-3</v>
      </c>
      <c r="K493" s="14">
        <f>STDEV($J$4:J493)*SQRT(252)</f>
        <v>0.12669266617943267</v>
      </c>
      <c r="L493" s="14">
        <f t="shared" si="49"/>
        <v>0.7559565752775812</v>
      </c>
      <c r="M493" s="14">
        <f>COUNTIF(J$3:J493,"&gt;0")/COUNT(J$3:J493)</f>
        <v>0.65306122448979587</v>
      </c>
      <c r="N493" s="15">
        <f t="shared" si="62"/>
        <v>21.771114995461662</v>
      </c>
      <c r="O493" s="15">
        <f t="shared" si="63"/>
        <v>203.09917983741667</v>
      </c>
      <c r="P493" s="15">
        <f t="shared" si="64"/>
        <v>5.96685347364095</v>
      </c>
      <c r="Q493" s="14">
        <f>B493/B488-1</f>
        <v>1.1531736475156595E-2</v>
      </c>
      <c r="S493" s="14"/>
    </row>
    <row r="494" spans="1:19" ht="14.45" customHeight="1">
      <c r="A494" s="23">
        <v>43641</v>
      </c>
      <c r="B494" s="44">
        <v>2.9322093759999999</v>
      </c>
      <c r="C494" s="13">
        <f>MAX(B$3:B494)</f>
        <v>2.932353526</v>
      </c>
      <c r="D494" s="14">
        <f t="shared" si="59"/>
        <v>-4.9158465622256564E-5</v>
      </c>
      <c r="E494" s="14">
        <f>ABS(MIN(D$3:D494))</f>
        <v>3.4722914992418419E-2</v>
      </c>
      <c r="F494" s="25">
        <f t="shared" si="60"/>
        <v>5</v>
      </c>
      <c r="G494" s="25">
        <f>MAX(F$4:F494)</f>
        <v>62</v>
      </c>
      <c r="H494" s="14">
        <f>IF(J494&lt;AVERAGE(J$3:J494),J494,"")</f>
        <v>2.1761432418188065E-3</v>
      </c>
      <c r="I494" s="14">
        <f>STDEV(H$4:H494)</f>
        <v>3.7243767614277435E-3</v>
      </c>
      <c r="J494" s="14">
        <f t="shared" si="61"/>
        <v>2.1761432418188065E-3</v>
      </c>
      <c r="K494" s="14">
        <f>STDEV($J$4:J494)*SQRT(252)</f>
        <v>0.12656332669553316</v>
      </c>
      <c r="L494" s="14">
        <f t="shared" si="49"/>
        <v>0.75653715854290682</v>
      </c>
      <c r="M494" s="14">
        <f>COUNTIF(J$3:J494,"&gt;0")/COUNT(J$3:J494)</f>
        <v>0.65376782077393081</v>
      </c>
      <c r="N494" s="15">
        <f t="shared" si="62"/>
        <v>21.787835459899984</v>
      </c>
      <c r="O494" s="15">
        <f t="shared" si="63"/>
        <v>203.13121013376949</v>
      </c>
      <c r="P494" s="15">
        <f t="shared" si="64"/>
        <v>5.9775385042056381</v>
      </c>
      <c r="S494" s="14"/>
    </row>
    <row r="495" spans="1:19" ht="14.45" customHeight="1">
      <c r="A495" s="23">
        <v>43642</v>
      </c>
      <c r="B495" s="44">
        <v>2.9336114640000002</v>
      </c>
      <c r="C495" s="13">
        <f>MAX(B$3:B495)</f>
        <v>2.9336114640000002</v>
      </c>
      <c r="D495" s="14">
        <f t="shared" si="59"/>
        <v>0</v>
      </c>
      <c r="E495" s="14">
        <f>ABS(MIN(D$3:D495))</f>
        <v>3.4722914992418419E-2</v>
      </c>
      <c r="F495" s="25">
        <f t="shared" si="60"/>
        <v>0</v>
      </c>
      <c r="G495" s="25">
        <f>MAX(F$4:F495)</f>
        <v>62</v>
      </c>
      <c r="H495" s="14">
        <f>IF(J495&lt;AVERAGE(J$3:J495),J495,"")</f>
        <v>4.7816776369247194E-4</v>
      </c>
      <c r="I495" s="14">
        <f>STDEV(H$4:H495)</f>
        <v>3.7207298026837726E-3</v>
      </c>
      <c r="J495" s="14">
        <f t="shared" si="61"/>
        <v>4.7816776369247194E-4</v>
      </c>
      <c r="K495" s="14">
        <f>STDEV($J$4:J495)*SQRT(252)</f>
        <v>0.12644055529139211</v>
      </c>
      <c r="L495" s="14">
        <f t="shared" si="49"/>
        <v>0.75555886666592786</v>
      </c>
      <c r="M495" s="14">
        <f>COUNTIF(J$3:J495,"&gt;0")/COUNT(J$3:J495)</f>
        <v>0.65447154471544711</v>
      </c>
      <c r="N495" s="15">
        <f t="shared" si="62"/>
        <v>21.759661215969352</v>
      </c>
      <c r="O495" s="15">
        <f t="shared" si="63"/>
        <v>203.06738374846279</v>
      </c>
      <c r="P495" s="15">
        <f t="shared" si="64"/>
        <v>5.9756054133476679</v>
      </c>
      <c r="S495" s="14"/>
    </row>
    <row r="496" spans="1:19" ht="14.45" customHeight="1">
      <c r="A496" s="23">
        <v>43643</v>
      </c>
      <c r="B496" s="44">
        <v>2.9201159589999999</v>
      </c>
      <c r="C496" s="13">
        <f>MAX(B$3:B496)</f>
        <v>2.9336114640000002</v>
      </c>
      <c r="D496" s="14">
        <f t="shared" si="59"/>
        <v>-4.6003041526156974E-3</v>
      </c>
      <c r="E496" s="14">
        <f>ABS(MIN(D$3:D496))</f>
        <v>3.4722914992418419E-2</v>
      </c>
      <c r="F496" s="25">
        <f t="shared" si="60"/>
        <v>1</v>
      </c>
      <c r="G496" s="25">
        <f>MAX(F$4:F496)</f>
        <v>62</v>
      </c>
      <c r="H496" s="14">
        <f>IF(J496&lt;AVERAGE(J$3:J496),J496,"")</f>
        <v>-4.6003041526156974E-3</v>
      </c>
      <c r="I496" s="14">
        <f>STDEV(H$4:H496)</f>
        <v>3.7169336716040748E-3</v>
      </c>
      <c r="J496" s="14">
        <f t="shared" si="61"/>
        <v>-4.6003041526156974E-3</v>
      </c>
      <c r="K496" s="14">
        <f>STDEV($J$4:J496)*SQRT(252)</f>
        <v>0.12640610727191345</v>
      </c>
      <c r="L496" s="14">
        <f t="shared" si="49"/>
        <v>0.74992759496650963</v>
      </c>
      <c r="M496" s="14">
        <f>COUNTIF(J$3:J496,"&gt;0")/COUNT(J$3:J496)</f>
        <v>0.65314401622718055</v>
      </c>
      <c r="N496" s="15">
        <f t="shared" si="62"/>
        <v>21.597483826753965</v>
      </c>
      <c r="O496" s="15">
        <f t="shared" si="63"/>
        <v>201.75974639947555</v>
      </c>
      <c r="P496" s="15">
        <f t="shared" si="64"/>
        <v>5.9326848294863854</v>
      </c>
      <c r="S496" s="14"/>
    </row>
    <row r="497" spans="1:19" ht="14.45" customHeight="1">
      <c r="A497" s="23">
        <v>43644</v>
      </c>
      <c r="B497" s="44">
        <v>2.9811117089999999</v>
      </c>
      <c r="C497" s="13">
        <f>MAX(B$3:B497)</f>
        <v>2.9811117089999999</v>
      </c>
      <c r="D497" s="14">
        <f t="shared" si="59"/>
        <v>0</v>
      </c>
      <c r="E497" s="14">
        <f>ABS(MIN(D$3:D497))</f>
        <v>3.4722914992418419E-2</v>
      </c>
      <c r="F497" s="25">
        <f t="shared" si="60"/>
        <v>0</v>
      </c>
      <c r="G497" s="25">
        <f>MAX(F$4:F497)</f>
        <v>62</v>
      </c>
      <c r="H497" s="14" t="str">
        <f>IF(J497&lt;AVERAGE(J$3:J497),J497,"")</f>
        <v/>
      </c>
      <c r="I497" s="14">
        <f>STDEV(H$4:H497)</f>
        <v>3.7169336716040748E-3</v>
      </c>
      <c r="J497" s="14">
        <f t="shared" si="61"/>
        <v>2.0888125970479621E-2</v>
      </c>
      <c r="K497" s="14">
        <f>STDEV($J$4:J497)*SQRT(252)</f>
        <v>0.12698076364268399</v>
      </c>
      <c r="L497" s="14">
        <f t="shared" si="49"/>
        <v>0.76747945127560269</v>
      </c>
      <c r="M497" s="14">
        <f>COUNTIF(J$3:J497,"&gt;0")/COUNT(J$3:J497)</f>
        <v>0.65384615384615385</v>
      </c>
      <c r="N497" s="15">
        <f t="shared" si="62"/>
        <v>22.102967203161892</v>
      </c>
      <c r="O497" s="15">
        <f t="shared" si="63"/>
        <v>206.48187971145322</v>
      </c>
      <c r="P497" s="15">
        <f t="shared" si="64"/>
        <v>6.0440607636857688</v>
      </c>
      <c r="Q497" s="14">
        <f>B497/B493-1</f>
        <v>1.8890076388135446E-2</v>
      </c>
      <c r="S497" s="14"/>
    </row>
    <row r="498" spans="1:19" ht="14.45" customHeight="1">
      <c r="A498" s="23">
        <v>43646</v>
      </c>
      <c r="B498" s="44">
        <v>2.9814384629999999</v>
      </c>
      <c r="C498" s="13">
        <f>MAX(B$3:B498)</f>
        <v>2.9814384629999999</v>
      </c>
      <c r="D498" s="14">
        <f t="shared" si="59"/>
        <v>0</v>
      </c>
      <c r="E498" s="14">
        <f>ABS(MIN(D$3:D498))</f>
        <v>3.4722914992418419E-2</v>
      </c>
      <c r="F498" s="25">
        <f t="shared" si="60"/>
        <v>0</v>
      </c>
      <c r="G498" s="25">
        <f>MAX(F$4:F498)</f>
        <v>62</v>
      </c>
      <c r="H498" s="14">
        <f>IF(J498&lt;AVERAGE(J$3:J498),J498,"")</f>
        <v>1.0960810325011394E-4</v>
      </c>
      <c r="I498" s="14">
        <f>STDEV(H$4:H498)</f>
        <v>3.712453712707414E-3</v>
      </c>
      <c r="J498" s="14">
        <f t="shared" si="61"/>
        <v>1.0960810325011394E-4</v>
      </c>
      <c r="K498" s="14">
        <f>STDEV($J$4:J498)*SQRT(252)</f>
        <v>0.12686132511301185</v>
      </c>
      <c r="L498" s="14">
        <f t="shared" si="49"/>
        <v>0.76471431716939953</v>
      </c>
      <c r="M498" s="14">
        <f>COUNTIF(J$3:J498,"&gt;0")/COUNT(J$3:J498)</f>
        <v>0.65454545454545454</v>
      </c>
      <c r="N498" s="15">
        <f t="shared" si="62"/>
        <v>22.023332929748875</v>
      </c>
      <c r="O498" s="15">
        <f t="shared" si="63"/>
        <v>205.98622268389428</v>
      </c>
      <c r="P498" s="15">
        <f t="shared" si="64"/>
        <v>6.0279546700948394</v>
      </c>
      <c r="R498" s="14">
        <f>B498/B478-1</f>
        <v>6.4262406776658176E-2</v>
      </c>
      <c r="S498" s="14"/>
    </row>
    <row r="499" spans="1:19" ht="14.45" customHeight="1">
      <c r="A499" s="23">
        <v>43647</v>
      </c>
      <c r="B499" s="44">
        <v>3.0362387850000001</v>
      </c>
      <c r="C499" s="13">
        <f>MAX(B$3:B499)</f>
        <v>3.0362387850000001</v>
      </c>
      <c r="D499" s="14">
        <f t="shared" si="59"/>
        <v>0</v>
      </c>
      <c r="E499" s="14">
        <f>ABS(MIN(D$3:D499))</f>
        <v>3.4722914992418419E-2</v>
      </c>
      <c r="F499" s="25">
        <f t="shared" si="60"/>
        <v>0</v>
      </c>
      <c r="G499" s="25">
        <f>MAX(F$4:F499)</f>
        <v>62</v>
      </c>
      <c r="H499" s="14" t="str">
        <f>IF(J499&lt;AVERAGE(J$3:J499),J499,"")</f>
        <v/>
      </c>
      <c r="I499" s="14">
        <f>STDEV(H$4:H499)</f>
        <v>3.712453712707414E-3</v>
      </c>
      <c r="J499" s="14">
        <f t="shared" si="61"/>
        <v>1.8380497427694209E-2</v>
      </c>
      <c r="K499" s="14">
        <f>STDEV($J$4:J499)*SQRT(252)</f>
        <v>0.12725419741390459</v>
      </c>
      <c r="L499" s="14">
        <f t="shared" si="49"/>
        <v>0.78004285516261662</v>
      </c>
      <c r="M499" s="14">
        <f>COUNTIF(J$3:J499,"&gt;0")/COUNT(J$3:J499)</f>
        <v>0.655241935483871</v>
      </c>
      <c r="N499" s="15">
        <f t="shared" si="62"/>
        <v>22.464786016177939</v>
      </c>
      <c r="O499" s="15">
        <f t="shared" si="63"/>
        <v>210.11517328622742</v>
      </c>
      <c r="P499" s="15">
        <f t="shared" si="64"/>
        <v>6.1298005960892903</v>
      </c>
      <c r="S499" s="14"/>
    </row>
    <row r="500" spans="1:19" ht="14.45" customHeight="1">
      <c r="A500" s="23">
        <v>43648</v>
      </c>
      <c r="B500" s="44">
        <v>3.0351633709999999</v>
      </c>
      <c r="C500" s="13">
        <f>MAX(B$3:B500)</f>
        <v>3.0362387850000001</v>
      </c>
      <c r="D500" s="14">
        <f t="shared" si="59"/>
        <v>-3.5419282742621405E-4</v>
      </c>
      <c r="E500" s="14">
        <f>ABS(MIN(D$3:D500))</f>
        <v>3.4722914992418419E-2</v>
      </c>
      <c r="F500" s="25">
        <f t="shared" si="60"/>
        <v>1</v>
      </c>
      <c r="G500" s="25">
        <f>MAX(F$4:F500)</f>
        <v>62</v>
      </c>
      <c r="H500" s="14">
        <f>IF(J500&lt;AVERAGE(J$3:J500),J500,"")</f>
        <v>-3.5419282742621405E-4</v>
      </c>
      <c r="I500" s="14">
        <f>STDEV(H$4:H500)</f>
        <v>3.7070747067988398E-3</v>
      </c>
      <c r="J500" s="14">
        <f t="shared" si="61"/>
        <v>-3.5419282742621405E-4</v>
      </c>
      <c r="K500" s="14">
        <f>STDEV($J$4:J500)*SQRT(252)</f>
        <v>0.12713961839010288</v>
      </c>
      <c r="L500" s="14">
        <f t="shared" si="49"/>
        <v>0.77825879988519842</v>
      </c>
      <c r="M500" s="14">
        <f>COUNTIF(J$3:J500,"&gt;0")/COUNT(J$3:J500)</f>
        <v>0.65392354124748486</v>
      </c>
      <c r="N500" s="15">
        <f t="shared" si="62"/>
        <v>22.413406249306185</v>
      </c>
      <c r="O500" s="15">
        <f t="shared" si="63"/>
        <v>209.93879579978741</v>
      </c>
      <c r="P500" s="15">
        <f t="shared" si="64"/>
        <v>6.121292558054285</v>
      </c>
      <c r="S500" s="14"/>
    </row>
    <row r="501" spans="1:19" ht="14.45" customHeight="1">
      <c r="A501" s="23">
        <v>43649</v>
      </c>
      <c r="B501" s="44">
        <v>3.0117338990000002</v>
      </c>
      <c r="C501" s="13">
        <f>MAX(B$3:B501)</f>
        <v>3.0362387850000001</v>
      </c>
      <c r="D501" s="14">
        <f t="shared" si="59"/>
        <v>-8.0708032981667843E-3</v>
      </c>
      <c r="E501" s="14">
        <f>ABS(MIN(D$3:D501))</f>
        <v>3.4722914992418419E-2</v>
      </c>
      <c r="F501" s="25">
        <f t="shared" si="60"/>
        <v>2</v>
      </c>
      <c r="G501" s="25">
        <f>MAX(F$4:F501)</f>
        <v>62</v>
      </c>
      <c r="H501" s="14">
        <f>IF(J501&lt;AVERAGE(J$3:J501),J501,"")</f>
        <v>-7.719344607232892E-3</v>
      </c>
      <c r="I501" s="14">
        <f>STDEV(H$4:H501)</f>
        <v>3.7159664482235575E-3</v>
      </c>
      <c r="J501" s="14">
        <f t="shared" si="61"/>
        <v>-7.719344607232892E-3</v>
      </c>
      <c r="K501" s="14">
        <f>STDEV($J$4:J501)*SQRT(252)</f>
        <v>0.12721018888753252</v>
      </c>
      <c r="L501" s="14">
        <f t="shared" si="49"/>
        <v>0.76969308783541956</v>
      </c>
      <c r="M501" s="14">
        <f>COUNTIF(J$3:J501,"&gt;0")/COUNT(J$3:J501)</f>
        <v>0.65261044176706828</v>
      </c>
      <c r="N501" s="15">
        <f t="shared" si="62"/>
        <v>22.166718664129391</v>
      </c>
      <c r="O501" s="15">
        <f t="shared" si="63"/>
        <v>207.13133408493945</v>
      </c>
      <c r="P501" s="15">
        <f t="shared" si="64"/>
        <v>6.0505616300586658</v>
      </c>
      <c r="S501" s="14"/>
    </row>
    <row r="502" spans="1:19" ht="14.45" customHeight="1">
      <c r="A502" s="23">
        <v>43650</v>
      </c>
      <c r="B502" s="44">
        <v>3.0230764840000002</v>
      </c>
      <c r="C502" s="13">
        <f>MAX(B$3:B502)</f>
        <v>3.0362387850000001</v>
      </c>
      <c r="D502" s="14">
        <f t="shared" si="59"/>
        <v>-4.3350678033051704E-3</v>
      </c>
      <c r="E502" s="14">
        <f>ABS(MIN(D$3:D502))</f>
        <v>3.4722914992418419E-2</v>
      </c>
      <c r="F502" s="25">
        <f t="shared" si="60"/>
        <v>3</v>
      </c>
      <c r="G502" s="25">
        <f>MAX(F$4:F502)</f>
        <v>62</v>
      </c>
      <c r="H502" s="14" t="str">
        <f>IF(J502&lt;AVERAGE(J$3:J502),J502,"")</f>
        <v/>
      </c>
      <c r="I502" s="14">
        <f>STDEV(H$4:H502)</f>
        <v>3.7159664482235575E-3</v>
      </c>
      <c r="J502" s="14">
        <f t="shared" si="61"/>
        <v>3.7661311989636292E-3</v>
      </c>
      <c r="K502" s="14">
        <f>STDEV($J$4:J502)*SQRT(252)</f>
        <v>0.12708698364762075</v>
      </c>
      <c r="L502" s="14">
        <f t="shared" si="49"/>
        <v>0.7717026784812564</v>
      </c>
      <c r="M502" s="14">
        <f>COUNTIF(J$3:J502,"&gt;0")/COUNT(J$3:J502)</f>
        <v>0.65330661322645289</v>
      </c>
      <c r="N502" s="15">
        <f t="shared" si="62"/>
        <v>22.224593720019012</v>
      </c>
      <c r="O502" s="15">
        <f t="shared" si="63"/>
        <v>207.67213300598394</v>
      </c>
      <c r="P502" s="15">
        <f t="shared" si="64"/>
        <v>6.07224010148032</v>
      </c>
      <c r="Q502" s="14">
        <f>B502/B497-1</f>
        <v>1.40768877842814E-2</v>
      </c>
      <c r="S502" s="14"/>
    </row>
    <row r="503" spans="1:19" ht="14.45" customHeight="1">
      <c r="A503" s="23">
        <v>43651</v>
      </c>
      <c r="B503" s="44">
        <v>2.9847394980000002</v>
      </c>
      <c r="C503" s="13">
        <f>MAX(B$3:B503)</f>
        <v>3.0362387850000001</v>
      </c>
      <c r="D503" s="14">
        <f t="shared" si="59"/>
        <v>-1.6961540460659119E-2</v>
      </c>
      <c r="E503" s="14">
        <f>ABS(MIN(D$3:D503))</f>
        <v>3.4722914992418419E-2</v>
      </c>
      <c r="F503" s="25">
        <f t="shared" si="60"/>
        <v>4</v>
      </c>
      <c r="G503" s="25">
        <f>MAX(F$4:F503)</f>
        <v>62</v>
      </c>
      <c r="H503" s="14">
        <f>IF(J503&lt;AVERAGE(J$3:J503),J503,"")</f>
        <v>-1.2681447592511552E-2</v>
      </c>
      <c r="I503" s="14">
        <f>STDEV(H$4:H503)</f>
        <v>3.7639520804659383E-3</v>
      </c>
      <c r="J503" s="14">
        <f t="shared" si="61"/>
        <v>-1.2681447592511552E-2</v>
      </c>
      <c r="K503" s="14">
        <f>STDEV($J$4:J503)*SQRT(252)</f>
        <v>0.12740138987969291</v>
      </c>
      <c r="L503" s="14">
        <f t="shared" si="49"/>
        <v>0.75864427571314352</v>
      </c>
      <c r="M503" s="14">
        <f>COUNTIF(J$3:J503,"&gt;0")/COUNT(J$3:J503)</f>
        <v>0.65200000000000002</v>
      </c>
      <c r="N503" s="15">
        <f t="shared" si="62"/>
        <v>21.848519223653597</v>
      </c>
      <c r="O503" s="15">
        <f t="shared" si="63"/>
        <v>201.55524286569323</v>
      </c>
      <c r="P503" s="15">
        <f t="shared" si="64"/>
        <v>5.9547566665445562</v>
      </c>
      <c r="S503" s="14"/>
    </row>
    <row r="504" spans="1:19" ht="14.45" customHeight="1">
      <c r="A504" s="23">
        <v>43654</v>
      </c>
      <c r="B504" s="44">
        <v>3.0038614360000002</v>
      </c>
      <c r="C504" s="13">
        <f>MAX(B$3:B504)</f>
        <v>3.0362387850000001</v>
      </c>
      <c r="D504" s="14">
        <f t="shared" si="59"/>
        <v>-1.0663637247490088E-2</v>
      </c>
      <c r="E504" s="14">
        <f>ABS(MIN(D$3:D504))</f>
        <v>3.4722914992418419E-2</v>
      </c>
      <c r="F504" s="25">
        <f t="shared" si="60"/>
        <v>5</v>
      </c>
      <c r="G504" s="25">
        <f>MAX(F$4:F504)</f>
        <v>62</v>
      </c>
      <c r="H504" s="14" t="str">
        <f>IF(J504&lt;AVERAGE(J$3:J504),J504,"")</f>
        <v/>
      </c>
      <c r="I504" s="14">
        <f>STDEV(H$4:H504)</f>
        <v>3.7639520804659383E-3</v>
      </c>
      <c r="J504" s="14">
        <f t="shared" si="61"/>
        <v>6.4065684837195658E-3</v>
      </c>
      <c r="K504" s="14">
        <f>STDEV($J$4:J504)*SQRT(252)</f>
        <v>0.12730853716922158</v>
      </c>
      <c r="L504" s="14">
        <f t="shared" si="49"/>
        <v>0.76022357606405433</v>
      </c>
      <c r="M504" s="14">
        <f>COUNTIF(J$3:J504,"&gt;0")/COUNT(J$3:J504)</f>
        <v>0.65269461077844315</v>
      </c>
      <c r="N504" s="15">
        <f t="shared" si="62"/>
        <v>21.894002166294086</v>
      </c>
      <c r="O504" s="15">
        <f t="shared" si="63"/>
        <v>201.97482853446596</v>
      </c>
      <c r="P504" s="15">
        <f t="shared" si="64"/>
        <v>5.9715050770990068</v>
      </c>
      <c r="S504" s="14"/>
    </row>
    <row r="505" spans="1:19" ht="14.45" customHeight="1">
      <c r="A505" s="23">
        <v>43655</v>
      </c>
      <c r="B505" s="44">
        <v>2.9766956379999998</v>
      </c>
      <c r="C505" s="13">
        <f>MAX(B$3:B505)</f>
        <v>3.0362387850000001</v>
      </c>
      <c r="D505" s="14">
        <f t="shared" si="59"/>
        <v>-1.9610824844924157E-2</v>
      </c>
      <c r="E505" s="14">
        <f>ABS(MIN(D$3:D505))</f>
        <v>3.4722914992418419E-2</v>
      </c>
      <c r="F505" s="25">
        <f t="shared" si="60"/>
        <v>6</v>
      </c>
      <c r="G505" s="25">
        <f>MAX(F$4:F505)</f>
        <v>62</v>
      </c>
      <c r="H505" s="14">
        <f>IF(J505&lt;AVERAGE(J$3:J505),J505,"")</f>
        <v>-9.043625539590483E-3</v>
      </c>
      <c r="I505" s="14">
        <f>STDEV(H$4:H505)</f>
        <v>3.7801003968105863E-3</v>
      </c>
      <c r="J505" s="14">
        <f t="shared" si="61"/>
        <v>-9.043625539590483E-3</v>
      </c>
      <c r="K505" s="14">
        <f>STDEV($J$4:J505)*SQRT(252)</f>
        <v>0.1274319708426068</v>
      </c>
      <c r="L505" s="14">
        <f t="shared" si="49"/>
        <v>0.75064061724293674</v>
      </c>
      <c r="M505" s="14">
        <f>COUNTIF(J$3:J505,"&gt;0")/COUNT(J$3:J505)</f>
        <v>0.65139442231075695</v>
      </c>
      <c r="N505" s="15">
        <f t="shared" si="62"/>
        <v>21.618018458612575</v>
      </c>
      <c r="O505" s="15">
        <f t="shared" si="63"/>
        <v>198.57689967078139</v>
      </c>
      <c r="P505" s="15">
        <f t="shared" si="64"/>
        <v>5.8905203480692032</v>
      </c>
      <c r="S505" s="14"/>
    </row>
    <row r="506" spans="1:19" ht="14.45" customHeight="1">
      <c r="A506" s="23">
        <v>43656</v>
      </c>
      <c r="B506" s="44">
        <v>3.0228260790000001</v>
      </c>
      <c r="C506" s="13">
        <f>MAX(B$3:B506)</f>
        <v>3.0362387850000001</v>
      </c>
      <c r="D506" s="14">
        <f t="shared" si="59"/>
        <v>-4.4175399070267574E-3</v>
      </c>
      <c r="E506" s="14">
        <f>ABS(MIN(D$3:D506))</f>
        <v>3.4722914992418419E-2</v>
      </c>
      <c r="F506" s="25">
        <f t="shared" si="60"/>
        <v>7</v>
      </c>
      <c r="G506" s="25">
        <f>MAX(F$4:F506)</f>
        <v>62</v>
      </c>
      <c r="H506" s="14" t="str">
        <f>IF(J506&lt;AVERAGE(J$3:J506),J506,"")</f>
        <v/>
      </c>
      <c r="I506" s="14">
        <f>STDEV(H$4:H506)</f>
        <v>3.7801003968105863E-3</v>
      </c>
      <c r="J506" s="14">
        <f t="shared" si="61"/>
        <v>1.5497197768931104E-2</v>
      </c>
      <c r="K506" s="14">
        <f>STDEV($J$4:J506)*SQRT(252)</f>
        <v>0.12765206492447989</v>
      </c>
      <c r="L506" s="14">
        <f t="shared" si="49"/>
        <v>0.76310922776287482</v>
      </c>
      <c r="M506" s="14">
        <f>COUNTIF(J$3:J506,"&gt;0")/COUNT(J$3:J506)</f>
        <v>0.65208747514910537</v>
      </c>
      <c r="N506" s="15">
        <f t="shared" si="62"/>
        <v>21.977107277125093</v>
      </c>
      <c r="O506" s="15">
        <f t="shared" si="63"/>
        <v>201.87538627459179</v>
      </c>
      <c r="P506" s="15">
        <f t="shared" si="64"/>
        <v>5.978040607602682</v>
      </c>
      <c r="S506" s="14"/>
    </row>
    <row r="507" spans="1:19" ht="14.45" customHeight="1">
      <c r="A507" s="23">
        <v>43657</v>
      </c>
      <c r="B507" s="44">
        <v>3.0726888080000001</v>
      </c>
      <c r="C507" s="13">
        <f>MAX(B$3:B507)</f>
        <v>3.0726888080000001</v>
      </c>
      <c r="D507" s="14">
        <f t="shared" si="59"/>
        <v>0</v>
      </c>
      <c r="E507" s="14">
        <f>ABS(MIN(D$3:D507))</f>
        <v>3.4722914992418419E-2</v>
      </c>
      <c r="F507" s="25">
        <f t="shared" si="60"/>
        <v>0</v>
      </c>
      <c r="G507" s="25">
        <f>MAX(F$4:F507)</f>
        <v>62</v>
      </c>
      <c r="H507" s="14" t="str">
        <f>IF(J507&lt;AVERAGE(J$3:J507),J507,"")</f>
        <v/>
      </c>
      <c r="I507" s="14">
        <f>STDEV(H$4:H507)</f>
        <v>3.7801003968105863E-3</v>
      </c>
      <c r="J507" s="14">
        <f t="shared" si="61"/>
        <v>1.6495401222850203E-2</v>
      </c>
      <c r="K507" s="14">
        <f>STDEV($J$4:J507)*SQRT(252)</f>
        <v>0.12792324526896537</v>
      </c>
      <c r="L507" s="14">
        <f t="shared" si="49"/>
        <v>0.77652458436404248</v>
      </c>
      <c r="M507" s="14">
        <f>COUNTIF(J$3:J507,"&gt;0")/COUNT(J$3:J507)</f>
        <v>0.65277777777777779</v>
      </c>
      <c r="N507" s="15">
        <f t="shared" si="62"/>
        <v>22.363461838776868</v>
      </c>
      <c r="O507" s="15">
        <f t="shared" si="63"/>
        <v>205.42432815256061</v>
      </c>
      <c r="P507" s="15">
        <f t="shared" si="64"/>
        <v>6.0702383115074872</v>
      </c>
      <c r="Q507" s="14">
        <f>B507/B502-1</f>
        <v>1.6411203706746758E-2</v>
      </c>
      <c r="S507" s="14"/>
    </row>
    <row r="508" spans="1:19" ht="14.45" customHeight="1">
      <c r="A508" s="23">
        <v>43658</v>
      </c>
      <c r="B508" s="44">
        <v>3.092737117</v>
      </c>
      <c r="C508" s="13">
        <f>MAX(B$3:B508)</f>
        <v>3.092737117</v>
      </c>
      <c r="D508" s="14">
        <f t="shared" si="59"/>
        <v>0</v>
      </c>
      <c r="E508" s="14">
        <f>ABS(MIN(D$3:D508))</f>
        <v>3.4722914992418419E-2</v>
      </c>
      <c r="F508" s="25">
        <f t="shared" si="60"/>
        <v>0</v>
      </c>
      <c r="G508" s="25">
        <f>MAX(F$4:F508)</f>
        <v>62</v>
      </c>
      <c r="H508" s="14" t="str">
        <f>IF(J508&lt;AVERAGE(J$3:J508),J508,"")</f>
        <v/>
      </c>
      <c r="I508" s="14">
        <f>STDEV(H$4:H508)</f>
        <v>3.7801003968105863E-3</v>
      </c>
      <c r="J508" s="14">
        <f t="shared" si="61"/>
        <v>6.5246792801805231E-3</v>
      </c>
      <c r="K508" s="14">
        <f>STDEV($J$4:J508)*SQRT(252)</f>
        <v>0.12783175015110712</v>
      </c>
      <c r="L508" s="14">
        <f t="shared" si="49"/>
        <v>0.78100665607281239</v>
      </c>
      <c r="M508" s="14">
        <f>COUNTIF(J$3:J508,"&gt;0")/COUNT(J$3:J508)</f>
        <v>0.65346534653465349</v>
      </c>
      <c r="N508" s="15">
        <f t="shared" si="62"/>
        <v>22.492542928591721</v>
      </c>
      <c r="O508" s="15">
        <f t="shared" si="63"/>
        <v>206.61002991660678</v>
      </c>
      <c r="P508" s="15">
        <f t="shared" si="64"/>
        <v>6.1096453357604936</v>
      </c>
      <c r="S508" s="14"/>
    </row>
    <row r="509" spans="1:19" ht="14.45" customHeight="1">
      <c r="A509" s="23">
        <v>43661</v>
      </c>
      <c r="B509" s="44">
        <v>3.063175508</v>
      </c>
      <c r="C509" s="13">
        <f>MAX(B$3:B509)</f>
        <v>3.092737117</v>
      </c>
      <c r="D509" s="14">
        <f t="shared" si="59"/>
        <v>-9.5583969415011794E-3</v>
      </c>
      <c r="E509" s="14">
        <f>ABS(MIN(D$3:D509))</f>
        <v>3.4722914992418419E-2</v>
      </c>
      <c r="F509" s="25">
        <f t="shared" si="60"/>
        <v>1</v>
      </c>
      <c r="G509" s="25">
        <f>MAX(F$4:F509)</f>
        <v>62</v>
      </c>
      <c r="H509" s="14">
        <f>IF(J509&lt;AVERAGE(J$3:J509),J509,"")</f>
        <v>-9.5583969415011794E-3</v>
      </c>
      <c r="I509" s="14">
        <f>STDEV(H$4:H509)</f>
        <v>3.7994122214162415E-3</v>
      </c>
      <c r="J509" s="14">
        <f t="shared" si="61"/>
        <v>-9.5583969415011794E-3</v>
      </c>
      <c r="K509" s="14">
        <f>STDEV($J$4:J509)*SQRT(252)</f>
        <v>0.12797764774503431</v>
      </c>
      <c r="L509" s="14">
        <f t="shared" si="49"/>
        <v>0.76804517087473001</v>
      </c>
      <c r="M509" s="14">
        <f>COUNTIF(J$3:J509,"&gt;0")/COUNT(J$3:J509)</f>
        <v>0.65217391304347827</v>
      </c>
      <c r="N509" s="15">
        <f t="shared" si="62"/>
        <v>22.119259602554365</v>
      </c>
      <c r="O509" s="15">
        <f t="shared" si="63"/>
        <v>202.14841825940093</v>
      </c>
      <c r="P509" s="15">
        <f t="shared" si="64"/>
        <v>6.0014009040460046</v>
      </c>
      <c r="S509" s="14"/>
    </row>
    <row r="510" spans="1:19" ht="14.45" customHeight="1">
      <c r="A510" s="23">
        <v>43662</v>
      </c>
      <c r="B510" s="44">
        <v>3.0972669480000001</v>
      </c>
      <c r="C510" s="13">
        <f>MAX(B$3:B510)</f>
        <v>3.0972669480000001</v>
      </c>
      <c r="D510" s="14">
        <f t="shared" si="59"/>
        <v>0</v>
      </c>
      <c r="E510" s="14">
        <f>ABS(MIN(D$3:D510))</f>
        <v>3.4722914992418419E-2</v>
      </c>
      <c r="F510" s="25">
        <f t="shared" si="60"/>
        <v>0</v>
      </c>
      <c r="G510" s="25">
        <f>MAX(F$4:F510)</f>
        <v>62</v>
      </c>
      <c r="H510" s="14" t="str">
        <f>IF(J510&lt;AVERAGE(J$3:J510),J510,"")</f>
        <v/>
      </c>
      <c r="I510" s="14">
        <f>STDEV(H$4:H510)</f>
        <v>3.7994122214162415E-3</v>
      </c>
      <c r="J510" s="14">
        <f t="shared" si="61"/>
        <v>1.1129443909095205E-2</v>
      </c>
      <c r="K510" s="14">
        <f>STDEV($J$4:J510)*SQRT(252)</f>
        <v>0.12800440616094383</v>
      </c>
      <c r="L510" s="14">
        <f t="shared" si="49"/>
        <v>0.77661041843567169</v>
      </c>
      <c r="M510" s="14">
        <f>COUNTIF(J$3:J510,"&gt;0")/COUNT(J$3:J510)</f>
        <v>0.65285996055226825</v>
      </c>
      <c r="N510" s="15">
        <f t="shared" si="62"/>
        <v>22.365933810719543</v>
      </c>
      <c r="O510" s="15">
        <f t="shared" si="63"/>
        <v>204.40277947681813</v>
      </c>
      <c r="P510" s="15">
        <f t="shared" si="64"/>
        <v>6.0670600468175744</v>
      </c>
      <c r="S510" s="14"/>
    </row>
    <row r="511" spans="1:19" ht="14.45" customHeight="1">
      <c r="A511" s="23">
        <v>43663</v>
      </c>
      <c r="B511" s="44">
        <v>3.1012061879999999</v>
      </c>
      <c r="C511" s="13">
        <f>MAX(B$3:B511)</f>
        <v>3.1012061879999999</v>
      </c>
      <c r="D511" s="14">
        <f t="shared" si="59"/>
        <v>0</v>
      </c>
      <c r="E511" s="14">
        <f>ABS(MIN(D$3:D511))</f>
        <v>3.4722914992418419E-2</v>
      </c>
      <c r="F511" s="25">
        <f t="shared" si="60"/>
        <v>0</v>
      </c>
      <c r="G511" s="25">
        <f>MAX(F$4:F511)</f>
        <v>62</v>
      </c>
      <c r="H511" s="14">
        <f>IF(J511&lt;AVERAGE(J$3:J511),J511,"")</f>
        <v>1.2718438759511397E-3</v>
      </c>
      <c r="I511" s="14">
        <f>STDEV(H$4:H511)</f>
        <v>3.7982396675277129E-3</v>
      </c>
      <c r="J511" s="14">
        <f t="shared" si="61"/>
        <v>1.2718438759511397E-3</v>
      </c>
      <c r="K511" s="14">
        <f>STDEV($J$4:J511)*SQRT(252)</f>
        <v>0.12788001702053933</v>
      </c>
      <c r="L511" s="14">
        <f t="shared" si="49"/>
        <v>0.77633670997811222</v>
      </c>
      <c r="M511" s="14">
        <f>COUNTIF(J$3:J511,"&gt;0")/COUNT(J$3:J511)</f>
        <v>0.65354330708661412</v>
      </c>
      <c r="N511" s="15">
        <f t="shared" si="62"/>
        <v>22.358051164414668</v>
      </c>
      <c r="O511" s="15">
        <f t="shared" si="63"/>
        <v>204.39381869850052</v>
      </c>
      <c r="P511" s="15">
        <f t="shared" si="64"/>
        <v>6.0708211342622951</v>
      </c>
      <c r="S511" s="14"/>
    </row>
    <row r="512" spans="1:19" ht="14.45" customHeight="1">
      <c r="A512" s="23">
        <v>43664</v>
      </c>
      <c r="B512" s="44">
        <v>3.1353034399999999</v>
      </c>
      <c r="C512" s="13">
        <f>MAX(B$3:B512)</f>
        <v>3.1353034399999999</v>
      </c>
      <c r="D512" s="14">
        <f t="shared" si="59"/>
        <v>0</v>
      </c>
      <c r="E512" s="14">
        <f>ABS(MIN(D$3:D512))</f>
        <v>3.4722914992418419E-2</v>
      </c>
      <c r="F512" s="25">
        <f t="shared" si="60"/>
        <v>0</v>
      </c>
      <c r="G512" s="25">
        <f>MAX(F$4:F512)</f>
        <v>62</v>
      </c>
      <c r="H512" s="14" t="str">
        <f>IF(J512&lt;AVERAGE(J$3:J512),J512,"")</f>
        <v/>
      </c>
      <c r="I512" s="14">
        <f>STDEV(H$4:H512)</f>
        <v>3.7982396675277129E-3</v>
      </c>
      <c r="J512" s="14">
        <f t="shared" si="61"/>
        <v>1.0994835535907965E-2</v>
      </c>
      <c r="K512" s="14">
        <f>STDEV($J$4:J512)*SQRT(252)</f>
        <v>0.12790176404170056</v>
      </c>
      <c r="L512" s="14">
        <f t="shared" si="49"/>
        <v>0.78478610189910336</v>
      </c>
      <c r="M512" s="14">
        <f>COUNTIF(J$3:J512,"&gt;0")/COUNT(J$3:J512)</f>
        <v>0.65422396856581533</v>
      </c>
      <c r="N512" s="15">
        <f t="shared" si="62"/>
        <v>22.601388796719906</v>
      </c>
      <c r="O512" s="15">
        <f t="shared" si="63"/>
        <v>206.61837340294096</v>
      </c>
      <c r="P512" s="15">
        <f t="shared" si="64"/>
        <v>6.1358504925955124</v>
      </c>
      <c r="Q512" s="14">
        <f>B512/B507-1</f>
        <v>2.0377798050026152E-2</v>
      </c>
      <c r="S512" s="14"/>
    </row>
    <row r="513" spans="1:19" ht="14.45" customHeight="1">
      <c r="A513" s="23">
        <v>43665</v>
      </c>
      <c r="B513" s="44">
        <v>3.1442716910000001</v>
      </c>
      <c r="C513" s="13">
        <f>MAX(B$3:B513)</f>
        <v>3.1442716910000001</v>
      </c>
      <c r="D513" s="14">
        <f t="shared" si="59"/>
        <v>0</v>
      </c>
      <c r="E513" s="14">
        <f>ABS(MIN(D$3:D513))</f>
        <v>3.4722914992418419E-2</v>
      </c>
      <c r="F513" s="25">
        <f t="shared" si="60"/>
        <v>0</v>
      </c>
      <c r="G513" s="25">
        <f>MAX(F$4:F513)</f>
        <v>62</v>
      </c>
      <c r="H513" s="14" t="str">
        <f>IF(J513&lt;AVERAGE(J$3:J513),J513,"")</f>
        <v/>
      </c>
      <c r="I513" s="14">
        <f>STDEV(H$4:H513)</f>
        <v>3.7982396675277129E-3</v>
      </c>
      <c r="J513" s="14">
        <f t="shared" si="61"/>
        <v>2.8604092623329969E-3</v>
      </c>
      <c r="K513" s="14">
        <f>STDEV($J$4:J513)*SQRT(252)</f>
        <v>0.12777671460385684</v>
      </c>
      <c r="L513" s="14">
        <f t="shared" si="49"/>
        <v>0.78593323987334207</v>
      </c>
      <c r="M513" s="14">
        <f>COUNTIF(J$3:J513,"&gt;0")/COUNT(J$3:J513)</f>
        <v>0.65490196078431373</v>
      </c>
      <c r="N513" s="15">
        <f t="shared" si="62"/>
        <v>22.634425711232677</v>
      </c>
      <c r="O513" s="15">
        <f t="shared" si="63"/>
        <v>206.92039172580931</v>
      </c>
      <c r="P513" s="15">
        <f t="shared" si="64"/>
        <v>6.150833055224127</v>
      </c>
      <c r="S513" s="14"/>
    </row>
    <row r="514" spans="1:19" ht="14.45" customHeight="1">
      <c r="A514" s="23">
        <v>43668</v>
      </c>
      <c r="B514" s="44">
        <v>3.118397683</v>
      </c>
      <c r="C514" s="13">
        <f>MAX(B$3:B514)</f>
        <v>3.1442716910000001</v>
      </c>
      <c r="D514" s="14">
        <f t="shared" si="59"/>
        <v>-8.2289352011343242E-3</v>
      </c>
      <c r="E514" s="14">
        <f>ABS(MIN(D$3:D514))</f>
        <v>3.4722914992418419E-2</v>
      </c>
      <c r="F514" s="25">
        <f t="shared" si="60"/>
        <v>1</v>
      </c>
      <c r="G514" s="25">
        <f>MAX(F$4:F514)</f>
        <v>62</v>
      </c>
      <c r="H514" s="14">
        <f>IF(J514&lt;AVERAGE(J$3:J514),J514,"")</f>
        <v>-8.2289352011343242E-3</v>
      </c>
      <c r="I514" s="14">
        <f>STDEV(H$4:H514)</f>
        <v>3.8087105447626932E-3</v>
      </c>
      <c r="J514" s="14">
        <f t="shared" si="61"/>
        <v>-8.2289352011343242E-3</v>
      </c>
      <c r="K514" s="14">
        <f>STDEV($J$4:J514)*SQRT(252)</f>
        <v>0.12786455301987706</v>
      </c>
      <c r="L514" s="14">
        <f t="shared" si="49"/>
        <v>0.77424024878257036</v>
      </c>
      <c r="M514" s="14">
        <f>COUNTIF(J$3:J514,"&gt;0")/COUNT(J$3:J514)</f>
        <v>0.6536203522504892</v>
      </c>
      <c r="N514" s="15">
        <f t="shared" si="62"/>
        <v>22.297674286609347</v>
      </c>
      <c r="O514" s="15">
        <f t="shared" si="63"/>
        <v>203.28146223850425</v>
      </c>
      <c r="P514" s="15">
        <f t="shared" si="64"/>
        <v>6.0551593893439062</v>
      </c>
      <c r="S514" s="14"/>
    </row>
    <row r="515" spans="1:19" ht="14.45" customHeight="1">
      <c r="A515" s="23">
        <v>43669</v>
      </c>
      <c r="B515" s="44">
        <v>3.117311671</v>
      </c>
      <c r="C515" s="13">
        <f>MAX(B$3:B515)</f>
        <v>3.1442716910000001</v>
      </c>
      <c r="D515" s="14">
        <f t="shared" si="59"/>
        <v>-8.5743290178037501E-3</v>
      </c>
      <c r="E515" s="14">
        <f>ABS(MIN(D$3:D515))</f>
        <v>3.4722914992418419E-2</v>
      </c>
      <c r="F515" s="25">
        <f t="shared" si="60"/>
        <v>2</v>
      </c>
      <c r="G515" s="25">
        <f>MAX(F$4:F515)</f>
        <v>62</v>
      </c>
      <c r="H515" s="14">
        <f>IF(J515&lt;AVERAGE(J$3:J515),J515,"")</f>
        <v>-3.4825962253637321E-4</v>
      </c>
      <c r="I515" s="14">
        <f>STDEV(H$4:H515)</f>
        <v>3.8034612645037637E-3</v>
      </c>
      <c r="J515" s="14">
        <f t="shared" si="61"/>
        <v>-3.4825962253637321E-4</v>
      </c>
      <c r="K515" s="14">
        <f>STDEV($J$4:J515)*SQRT(252)</f>
        <v>0.12775248552187565</v>
      </c>
      <c r="L515" s="14">
        <f t="shared" si="49"/>
        <v>0.77252677102428779</v>
      </c>
      <c r="M515" s="14">
        <f>COUNTIF(J$3:J515,"&gt;0")/COUNT(J$3:J515)</f>
        <v>0.65234375</v>
      </c>
      <c r="N515" s="15">
        <f t="shared" si="62"/>
        <v>22.248327111734866</v>
      </c>
      <c r="O515" s="15">
        <f t="shared" si="63"/>
        <v>203.11151272499657</v>
      </c>
      <c r="P515" s="15">
        <f t="shared" si="64"/>
        <v>6.0470586373993047</v>
      </c>
      <c r="S515" s="14"/>
    </row>
    <row r="516" spans="1:19" ht="14.45" customHeight="1">
      <c r="A516" s="23">
        <v>43670</v>
      </c>
      <c r="B516" s="44">
        <v>3.1451360720000001</v>
      </c>
      <c r="C516" s="13">
        <f>MAX(B$3:B516)</f>
        <v>3.1451360720000001</v>
      </c>
      <c r="D516" s="14">
        <f t="shared" si="59"/>
        <v>0</v>
      </c>
      <c r="E516" s="14">
        <f>ABS(MIN(D$3:D516))</f>
        <v>3.4722914992418419E-2</v>
      </c>
      <c r="F516" s="25">
        <f t="shared" si="60"/>
        <v>0</v>
      </c>
      <c r="G516" s="25">
        <f>MAX(F$4:F516)</f>
        <v>62</v>
      </c>
      <c r="H516" s="14" t="str">
        <f>IF(J516&lt;AVERAGE(J$3:J516),J516,"")</f>
        <v/>
      </c>
      <c r="I516" s="14">
        <f>STDEV(H$4:H516)</f>
        <v>3.8034612645037637E-3</v>
      </c>
      <c r="J516" s="14">
        <f t="shared" si="61"/>
        <v>8.9257680772980574E-3</v>
      </c>
      <c r="K516" s="14">
        <f>STDEV($J$4:J516)*SQRT(252)</f>
        <v>0.12771327589297354</v>
      </c>
      <c r="L516" s="14">
        <f t="shared" si="49"/>
        <v>0.77906013170519528</v>
      </c>
      <c r="M516" s="14">
        <f>COUNTIF(J$3:J516,"&gt;0")/COUNT(J$3:J516)</f>
        <v>0.65302144249512672</v>
      </c>
      <c r="N516" s="15">
        <f t="shared" si="62"/>
        <v>22.436484145276953</v>
      </c>
      <c r="O516" s="15">
        <f t="shared" si="63"/>
        <v>204.82925354751549</v>
      </c>
      <c r="P516" s="15">
        <f t="shared" si="64"/>
        <v>6.1000716351373239</v>
      </c>
      <c r="S516" s="14"/>
    </row>
    <row r="517" spans="1:19" ht="14.45" customHeight="1">
      <c r="A517" s="23">
        <v>43671</v>
      </c>
      <c r="B517" s="44">
        <v>3.1526783639999998</v>
      </c>
      <c r="C517" s="13">
        <f>MAX(B$3:B517)</f>
        <v>3.1526783639999998</v>
      </c>
      <c r="D517" s="14">
        <f t="shared" si="59"/>
        <v>0</v>
      </c>
      <c r="E517" s="14">
        <f>ABS(MIN(D$3:D517))</f>
        <v>3.4722914992418419E-2</v>
      </c>
      <c r="F517" s="25">
        <f t="shared" si="60"/>
        <v>0</v>
      </c>
      <c r="G517" s="25">
        <f>MAX(F$4:F517)</f>
        <v>62</v>
      </c>
      <c r="H517" s="14" t="str">
        <f>IF(J517&lt;AVERAGE(J$3:J517),J517,"")</f>
        <v/>
      </c>
      <c r="I517" s="14">
        <f>STDEV(H$4:H517)</f>
        <v>3.8034612645037637E-3</v>
      </c>
      <c r="J517" s="14">
        <f t="shared" si="61"/>
        <v>2.3980812999304657E-3</v>
      </c>
      <c r="K517" s="14">
        <f>STDEV($J$4:J517)*SQRT(252)</f>
        <v>0.12758877083588005</v>
      </c>
      <c r="L517" s="14">
        <f t="shared" si="49"/>
        <v>0.77978993244909511</v>
      </c>
      <c r="M517" s="14">
        <f>COUNTIF(J$3:J517,"&gt;0")/COUNT(J$3:J517)</f>
        <v>0.65369649805447472</v>
      </c>
      <c r="N517" s="15">
        <f t="shared" si="62"/>
        <v>22.457501987357873</v>
      </c>
      <c r="O517" s="15">
        <f t="shared" si="63"/>
        <v>205.02113160099029</v>
      </c>
      <c r="P517" s="15">
        <f t="shared" si="64"/>
        <v>6.1117442180876109</v>
      </c>
      <c r="Q517" s="14">
        <f>B517/B512-1</f>
        <v>5.5417041229028907E-3</v>
      </c>
      <c r="S517" s="14"/>
    </row>
    <row r="518" spans="1:19" ht="14.45" customHeight="1">
      <c r="A518" s="23">
        <v>43672</v>
      </c>
      <c r="B518" s="44">
        <v>3.1679356900000002</v>
      </c>
      <c r="C518" s="13">
        <f>MAX(B$3:B518)</f>
        <v>3.1679356900000002</v>
      </c>
      <c r="D518" s="14">
        <f t="shared" si="59"/>
        <v>0</v>
      </c>
      <c r="E518" s="14">
        <f>ABS(MIN(D$3:D518))</f>
        <v>3.4722914992418419E-2</v>
      </c>
      <c r="F518" s="25">
        <f t="shared" si="60"/>
        <v>0</v>
      </c>
      <c r="G518" s="25">
        <f>MAX(F$4:F518)</f>
        <v>62</v>
      </c>
      <c r="H518" s="14" t="str">
        <f>IF(J518&lt;AVERAGE(J$3:J518),J518,"")</f>
        <v/>
      </c>
      <c r="I518" s="14">
        <f>STDEV(H$4:H518)</f>
        <v>3.8034612645037637E-3</v>
      </c>
      <c r="J518" s="14">
        <f t="shared" si="61"/>
        <v>4.8394806695861714E-3</v>
      </c>
      <c r="K518" s="14">
        <f>STDEV($J$4:J518)*SQRT(252)</f>
        <v>0.12747728657690272</v>
      </c>
      <c r="L518" s="14">
        <f t="shared" si="49"/>
        <v>0.78269094265601047</v>
      </c>
      <c r="M518" s="14">
        <f>COUNTIF(J$3:J518,"&gt;0")/COUNT(J$3:J518)</f>
        <v>0.65436893203883495</v>
      </c>
      <c r="N518" s="15">
        <f t="shared" si="62"/>
        <v>22.541049414397012</v>
      </c>
      <c r="O518" s="15">
        <f t="shared" si="63"/>
        <v>205.78386060101704</v>
      </c>
      <c r="P518" s="15">
        <f t="shared" si="64"/>
        <v>6.1398462712323232</v>
      </c>
      <c r="S518" s="14"/>
    </row>
    <row r="519" spans="1:19" ht="14.45" customHeight="1">
      <c r="A519" s="23">
        <v>43675</v>
      </c>
      <c r="B519" s="44">
        <v>3.177256324</v>
      </c>
      <c r="C519" s="13">
        <f>MAX(B$3:B519)</f>
        <v>3.177256324</v>
      </c>
      <c r="D519" s="14">
        <f t="shared" si="59"/>
        <v>0</v>
      </c>
      <c r="E519" s="14">
        <f>ABS(MIN(D$3:D519))</f>
        <v>3.4722914992418419E-2</v>
      </c>
      <c r="F519" s="25">
        <f t="shared" si="60"/>
        <v>0</v>
      </c>
      <c r="G519" s="25">
        <f>MAX(F$4:F519)</f>
        <v>62</v>
      </c>
      <c r="H519" s="14" t="str">
        <f>IF(J519&lt;AVERAGE(J$3:J519),J519,"")</f>
        <v/>
      </c>
      <c r="I519" s="14">
        <f>STDEV(H$4:H519)</f>
        <v>3.8034612645037637E-3</v>
      </c>
      <c r="J519" s="14">
        <f t="shared" si="61"/>
        <v>2.9421790440449236E-3</v>
      </c>
      <c r="K519" s="14">
        <f>STDEV($J$4:J519)*SQRT(252)</f>
        <v>0.12735432020963997</v>
      </c>
      <c r="L519" s="14">
        <f t="shared" si="49"/>
        <v>0.78107712301754595</v>
      </c>
      <c r="M519" s="14">
        <f>COUNTIF(J$3:J519,"&gt;0")/COUNT(J$3:J519)</f>
        <v>0.65503875968992253</v>
      </c>
      <c r="N519" s="15">
        <f t="shared" si="62"/>
        <v>22.494572336109751</v>
      </c>
      <c r="O519" s="15">
        <f t="shared" si="63"/>
        <v>205.35955770262137</v>
      </c>
      <c r="P519" s="15">
        <f t="shared" si="64"/>
        <v>6.1331026833781728</v>
      </c>
      <c r="S519" s="14"/>
    </row>
    <row r="520" spans="1:19" ht="14.45" customHeight="1">
      <c r="A520" s="23">
        <v>43676</v>
      </c>
      <c r="B520" s="44">
        <v>3.1937756350000002</v>
      </c>
      <c r="C520" s="13">
        <f>MAX(B$3:B520)</f>
        <v>3.1937756350000002</v>
      </c>
      <c r="D520" s="14">
        <f t="shared" si="59"/>
        <v>0</v>
      </c>
      <c r="E520" s="14">
        <f>ABS(MIN(D$3:D520))</f>
        <v>3.4722914992418419E-2</v>
      </c>
      <c r="F520" s="25">
        <f t="shared" si="60"/>
        <v>0</v>
      </c>
      <c r="G520" s="25">
        <f>MAX(F$4:F520)</f>
        <v>62</v>
      </c>
      <c r="H520" s="14" t="str">
        <f>IF(J520&lt;AVERAGE(J$3:J520),J520,"")</f>
        <v/>
      </c>
      <c r="I520" s="14">
        <f>STDEV(H$4:H520)</f>
        <v>3.8034612645037637E-3</v>
      </c>
      <c r="J520" s="14">
        <f t="shared" si="61"/>
        <v>5.199237743338081E-3</v>
      </c>
      <c r="K520" s="14">
        <f>STDEV($J$4:J520)*SQRT(252)</f>
        <v>0.12724723971603996</v>
      </c>
      <c r="L520" s="14">
        <f t="shared" si="49"/>
        <v>0.78428104250137731</v>
      </c>
      <c r="M520" s="14">
        <f>COUNTIF(J$3:J520,"&gt;0")/COUNT(J$3:J520)</f>
        <v>0.65570599613152802</v>
      </c>
      <c r="N520" s="15">
        <f t="shared" si="62"/>
        <v>22.586843376272451</v>
      </c>
      <c r="O520" s="15">
        <f t="shared" si="63"/>
        <v>206.20192712905208</v>
      </c>
      <c r="P520" s="15">
        <f t="shared" si="64"/>
        <v>6.1634424782144484</v>
      </c>
      <c r="S520" s="14"/>
    </row>
    <row r="521" spans="1:19" ht="14.45" customHeight="1">
      <c r="A521" s="23">
        <v>43677</v>
      </c>
      <c r="B521" s="44">
        <v>3.1864062880000001</v>
      </c>
      <c r="C521" s="13">
        <f>MAX(B$3:B521)</f>
        <v>3.1937756350000002</v>
      </c>
      <c r="D521" s="14">
        <f t="shared" si="59"/>
        <v>-2.3074091114105855E-3</v>
      </c>
      <c r="E521" s="14">
        <f>ABS(MIN(D$3:D521))</f>
        <v>3.4722914992418419E-2</v>
      </c>
      <c r="F521" s="25">
        <f t="shared" si="60"/>
        <v>1</v>
      </c>
      <c r="G521" s="25">
        <f>MAX(F$4:F521)</f>
        <v>62</v>
      </c>
      <c r="H521" s="14">
        <f>IF(J521&lt;AVERAGE(J$3:J521),J521,"")</f>
        <v>-2.3074091114105855E-3</v>
      </c>
      <c r="I521" s="14">
        <f>STDEV(H$4:H521)</f>
        <v>3.796619886365306E-3</v>
      </c>
      <c r="J521" s="14">
        <f t="shared" si="61"/>
        <v>-2.3074091114105855E-3</v>
      </c>
      <c r="K521" s="14">
        <f>STDEV($J$4:J521)*SQRT(252)</f>
        <v>0.12716437999778477</v>
      </c>
      <c r="L521" s="14">
        <f t="shared" si="49"/>
        <v>0.78082247238119695</v>
      </c>
      <c r="M521" s="14">
        <f>COUNTIF(J$3:J521,"&gt;0")/COUNT(J$3:J521)</f>
        <v>0.65444015444015446</v>
      </c>
      <c r="N521" s="15">
        <f t="shared" si="62"/>
        <v>22.487238544105118</v>
      </c>
      <c r="O521" s="15">
        <f t="shared" si="63"/>
        <v>205.66253555836408</v>
      </c>
      <c r="P521" s="15">
        <f t="shared" si="64"/>
        <v>6.1402609157910346</v>
      </c>
      <c r="R521" s="14">
        <f>B521/B498-1</f>
        <v>6.8747964294307851E-2</v>
      </c>
      <c r="S521" s="14"/>
    </row>
    <row r="522" spans="1:19" ht="14.45" customHeight="1">
      <c r="A522" s="23">
        <v>43678</v>
      </c>
      <c r="B522" s="44">
        <v>3.1765212150000002</v>
      </c>
      <c r="C522" s="13">
        <f>MAX(B$3:B522)</f>
        <v>3.1937756350000002</v>
      </c>
      <c r="D522" s="14">
        <f t="shared" si="59"/>
        <v>-5.402514757427479E-3</v>
      </c>
      <c r="E522" s="14">
        <f>ABS(MIN(D$3:D522))</f>
        <v>3.4722914992418419E-2</v>
      </c>
      <c r="F522" s="25">
        <f t="shared" si="60"/>
        <v>2</v>
      </c>
      <c r="G522" s="25">
        <f>MAX(F$4:F522)</f>
        <v>62</v>
      </c>
      <c r="H522" s="14">
        <f>IF(J522&lt;AVERAGE(J$3:J522),J522,"")</f>
        <v>-3.1022638378624956E-3</v>
      </c>
      <c r="I522" s="14">
        <f>STDEV(H$4:H522)</f>
        <v>3.7901938432587084E-3</v>
      </c>
      <c r="J522" s="14">
        <f t="shared" si="61"/>
        <v>-3.1022638378624956E-3</v>
      </c>
      <c r="K522" s="14">
        <f>STDEV($J$4:J522)*SQRT(252)</f>
        <v>0.12709674290280432</v>
      </c>
      <c r="L522" s="14">
        <f t="shared" si="49"/>
        <v>0.77667570691980936</v>
      </c>
      <c r="M522" s="14">
        <f>COUNTIF(J$3:J522,"&gt;0")/COUNT(J$3:J522)</f>
        <v>0.65317919075144504</v>
      </c>
      <c r="N522" s="15">
        <f t="shared" si="62"/>
        <v>22.367814081547955</v>
      </c>
      <c r="O522" s="15">
        <f t="shared" si="63"/>
        <v>204.91714646764456</v>
      </c>
      <c r="P522" s="15">
        <f t="shared" si="64"/>
        <v>6.1109017365910203</v>
      </c>
      <c r="Q522" s="14">
        <f>B522/B517-1</f>
        <v>7.5627286539148297E-3</v>
      </c>
      <c r="S522" s="14"/>
    </row>
    <row r="523" spans="1:19" ht="14.45" customHeight="1">
      <c r="A523" s="23">
        <v>43679</v>
      </c>
      <c r="B523" s="44">
        <v>3.2835853080000001</v>
      </c>
      <c r="C523" s="13">
        <f>MAX(B$3:B523)</f>
        <v>3.2835853080000001</v>
      </c>
      <c r="D523" s="14">
        <f t="shared" si="59"/>
        <v>0</v>
      </c>
      <c r="E523" s="14">
        <f>ABS(MIN(D$3:D523))</f>
        <v>3.4722914992418419E-2</v>
      </c>
      <c r="F523" s="25">
        <f t="shared" si="60"/>
        <v>0</v>
      </c>
      <c r="G523" s="25">
        <f>MAX(F$4:F523)</f>
        <v>62</v>
      </c>
      <c r="H523" s="14" t="str">
        <f>IF(J523&lt;AVERAGE(J$3:J523),J523,"")</f>
        <v/>
      </c>
      <c r="I523" s="14">
        <f>STDEV(H$4:H523)</f>
        <v>3.7901938432587084E-3</v>
      </c>
      <c r="J523" s="14">
        <f t="shared" si="61"/>
        <v>3.3704825421731144E-2</v>
      </c>
      <c r="K523" s="14">
        <f>STDEV($J$4:J523)*SQRT(252)</f>
        <v>0.12884721900616627</v>
      </c>
      <c r="L523" s="14">
        <f t="shared" si="49"/>
        <v>0.8047533854273019</v>
      </c>
      <c r="M523" s="14">
        <f>COUNTIF(J$3:J523,"&gt;0")/COUNT(J$3:J523)</f>
        <v>0.65384615384615385</v>
      </c>
      <c r="N523" s="15">
        <f t="shared" si="62"/>
        <v>23.17643508913396</v>
      </c>
      <c r="O523" s="15">
        <f t="shared" si="63"/>
        <v>212.32512602452971</v>
      </c>
      <c r="P523" s="15">
        <f t="shared" si="64"/>
        <v>6.2457955370289255</v>
      </c>
      <c r="S523" s="14"/>
    </row>
    <row r="524" spans="1:19" ht="14.45" customHeight="1">
      <c r="A524" s="23">
        <v>43682</v>
      </c>
      <c r="B524" s="44">
        <v>3.310534579</v>
      </c>
      <c r="C524" s="13">
        <f>MAX(B$3:B524)</f>
        <v>3.310534579</v>
      </c>
      <c r="D524" s="14">
        <f t="shared" si="59"/>
        <v>0</v>
      </c>
      <c r="E524" s="14">
        <f>ABS(MIN(D$3:D524))</f>
        <v>3.4722914992418419E-2</v>
      </c>
      <c r="F524" s="25">
        <f t="shared" si="60"/>
        <v>0</v>
      </c>
      <c r="G524" s="25">
        <f>MAX(F$4:F524)</f>
        <v>62</v>
      </c>
      <c r="H524" s="14" t="str">
        <f>IF(J524&lt;AVERAGE(J$3:J524),J524,"")</f>
        <v/>
      </c>
      <c r="I524" s="14">
        <f>STDEV(H$4:H524)</f>
        <v>3.7901938432587084E-3</v>
      </c>
      <c r="J524" s="14">
        <f t="shared" si="61"/>
        <v>8.2072699418960227E-3</v>
      </c>
      <c r="K524" s="14">
        <f>STDEV($J$4:J524)*SQRT(252)</f>
        <v>0.12878833882780008</v>
      </c>
      <c r="L524" s="14">
        <f t="shared" si="49"/>
        <v>0.80772010523856408</v>
      </c>
      <c r="M524" s="14">
        <f>COUNTIF(J$3:J524,"&gt;0")/COUNT(J$3:J524)</f>
        <v>0.65451055662188096</v>
      </c>
      <c r="N524" s="15">
        <f t="shared" si="62"/>
        <v>23.261874915021561</v>
      </c>
      <c r="O524" s="15">
        <f t="shared" si="63"/>
        <v>213.10786166654412</v>
      </c>
      <c r="P524" s="15">
        <f t="shared" si="64"/>
        <v>6.2716866495075152</v>
      </c>
      <c r="S524" s="14"/>
    </row>
    <row r="525" spans="1:19" ht="14.45" customHeight="1">
      <c r="A525" s="23">
        <v>43683</v>
      </c>
      <c r="B525" s="44">
        <v>3.3534812239999998</v>
      </c>
      <c r="C525" s="13">
        <f>MAX(B$3:B525)</f>
        <v>3.3534812239999998</v>
      </c>
      <c r="D525" s="14">
        <f t="shared" si="59"/>
        <v>0</v>
      </c>
      <c r="E525" s="14">
        <f>ABS(MIN(D$3:D525))</f>
        <v>3.4722914992418419E-2</v>
      </c>
      <c r="F525" s="25">
        <f t="shared" si="60"/>
        <v>0</v>
      </c>
      <c r="G525" s="25">
        <f>MAX(F$4:F525)</f>
        <v>62</v>
      </c>
      <c r="H525" s="14" t="str">
        <f>IF(J525&lt;AVERAGE(J$3:J525),J525,"")</f>
        <v/>
      </c>
      <c r="I525" s="14">
        <f>STDEV(H$4:H525)</f>
        <v>3.7901938432587084E-3</v>
      </c>
      <c r="J525" s="14">
        <f t="shared" si="61"/>
        <v>1.2972722071059817E-2</v>
      </c>
      <c r="K525" s="14">
        <f>STDEV($J$4:J525)*SQRT(252)</f>
        <v>0.12887689328616647</v>
      </c>
      <c r="L525" s="14">
        <f t="shared" si="49"/>
        <v>0.81780809173327884</v>
      </c>
      <c r="M525" s="14">
        <f>COUNTIF(J$3:J525,"&gt;0")/COUNT(J$3:J525)</f>
        <v>0.65517241379310343</v>
      </c>
      <c r="N525" s="15">
        <f t="shared" si="62"/>
        <v>23.552403129513849</v>
      </c>
      <c r="O525" s="15">
        <f t="shared" si="63"/>
        <v>215.76946339772138</v>
      </c>
      <c r="P525" s="15">
        <f t="shared" si="64"/>
        <v>6.3456533664057657</v>
      </c>
      <c r="S525" s="14"/>
    </row>
    <row r="526" spans="1:19" ht="14.45" customHeight="1">
      <c r="A526" s="23">
        <v>43684</v>
      </c>
      <c r="B526" s="44">
        <v>3.3712751230000002</v>
      </c>
      <c r="C526" s="13">
        <f>MAX(B$3:B526)</f>
        <v>3.3712751230000002</v>
      </c>
      <c r="D526" s="14">
        <f t="shared" si="59"/>
        <v>0</v>
      </c>
      <c r="E526" s="14">
        <f>ABS(MIN(D$3:D526))</f>
        <v>3.4722914992418419E-2</v>
      </c>
      <c r="F526" s="25">
        <f t="shared" si="60"/>
        <v>0</v>
      </c>
      <c r="G526" s="25">
        <f>MAX(F$4:F526)</f>
        <v>62</v>
      </c>
      <c r="H526" s="14" t="str">
        <f>IF(J526&lt;AVERAGE(J$3:J526),J526,"")</f>
        <v/>
      </c>
      <c r="I526" s="14">
        <f>STDEV(H$4:H526)</f>
        <v>3.7901938432587084E-3</v>
      </c>
      <c r="J526" s="14">
        <f t="shared" si="61"/>
        <v>5.3060976971197604E-3</v>
      </c>
      <c r="K526" s="14">
        <f>STDEV($J$4:J526)*SQRT(252)</f>
        <v>0.1287697048541053</v>
      </c>
      <c r="L526" s="14">
        <f t="shared" si="49"/>
        <v>0.82108795104356402</v>
      </c>
      <c r="M526" s="14">
        <f>COUNTIF(J$3:J526,"&gt;0")/COUNT(J$3:J526)</f>
        <v>0.65583173996175903</v>
      </c>
      <c r="N526" s="15">
        <f t="shared" si="62"/>
        <v>23.646861193043403</v>
      </c>
      <c r="O526" s="15">
        <f t="shared" si="63"/>
        <v>216.63481737324926</v>
      </c>
      <c r="P526" s="15">
        <f t="shared" si="64"/>
        <v>6.3764062515624147</v>
      </c>
      <c r="S526" s="14"/>
    </row>
    <row r="527" spans="1:19" ht="14.45" customHeight="1">
      <c r="A527" s="23">
        <v>43685</v>
      </c>
      <c r="B527" s="44">
        <v>3.3626543070000001</v>
      </c>
      <c r="C527" s="13">
        <f>MAX(B$3:B527)</f>
        <v>3.3712751230000002</v>
      </c>
      <c r="D527" s="14">
        <f t="shared" si="59"/>
        <v>-2.5571380814297662E-3</v>
      </c>
      <c r="E527" s="14">
        <f>ABS(MIN(D$3:D527))</f>
        <v>3.4722914992418419E-2</v>
      </c>
      <c r="F527" s="25">
        <f t="shared" si="60"/>
        <v>1</v>
      </c>
      <c r="G527" s="25">
        <f>MAX(F$4:F527)</f>
        <v>62</v>
      </c>
      <c r="H527" s="14">
        <f>IF(J527&lt;AVERAGE(J$3:J527),J527,"")</f>
        <v>-2.5571380814297662E-3</v>
      </c>
      <c r="I527" s="14">
        <f>STDEV(H$4:H527)</f>
        <v>3.7834786805693433E-3</v>
      </c>
      <c r="J527" s="14">
        <f t="shared" si="61"/>
        <v>-2.5571380814297662E-3</v>
      </c>
      <c r="K527" s="14">
        <f>STDEV($J$4:J527)*SQRT(252)</f>
        <v>0.12869170027066693</v>
      </c>
      <c r="L527" s="14">
        <f t="shared" si="49"/>
        <v>0.81732191610074079</v>
      </c>
      <c r="M527" s="14">
        <f>COUNTIF(J$3:J527,"&gt;0")/COUNT(J$3:J527)</f>
        <v>0.65458015267175573</v>
      </c>
      <c r="N527" s="15">
        <f t="shared" si="62"/>
        <v>23.538401550653195</v>
      </c>
      <c r="O527" s="15">
        <f t="shared" si="63"/>
        <v>216.02392536218784</v>
      </c>
      <c r="P527" s="15">
        <f t="shared" si="64"/>
        <v>6.3510072085591629</v>
      </c>
      <c r="Q527" s="14">
        <f>B527/B522-1</f>
        <v>5.8596520974282251E-2</v>
      </c>
      <c r="S527" s="14"/>
    </row>
    <row r="528" spans="1:19" ht="14.45" customHeight="1">
      <c r="A528" s="23">
        <v>43686</v>
      </c>
      <c r="B528" s="44">
        <v>3.3515164720000001</v>
      </c>
      <c r="C528" s="13">
        <f>MAX(B$3:B528)</f>
        <v>3.3712751230000002</v>
      </c>
      <c r="D528" s="14">
        <f t="shared" si="59"/>
        <v>-5.8608835764247802E-3</v>
      </c>
      <c r="E528" s="14">
        <f>ABS(MIN(D$3:D528))</f>
        <v>3.4722914992418419E-2</v>
      </c>
      <c r="F528" s="25">
        <f t="shared" si="60"/>
        <v>2</v>
      </c>
      <c r="G528" s="25">
        <f>MAX(F$4:F528)</f>
        <v>62</v>
      </c>
      <c r="H528" s="14">
        <f>IF(J528&lt;AVERAGE(J$3:J528),J528,"")</f>
        <v>-3.3122152868388932E-3</v>
      </c>
      <c r="I528" s="14">
        <f>STDEV(H$4:H528)</f>
        <v>3.7773171162918287E-3</v>
      </c>
      <c r="J528" s="14">
        <f t="shared" si="61"/>
        <v>-3.3122152868388932E-3</v>
      </c>
      <c r="K528" s="14">
        <f>STDEV($J$4:J528)*SQRT(252)</f>
        <v>0.12862866423831884</v>
      </c>
      <c r="L528" s="14">
        <f t="shared" si="49"/>
        <v>0.81289831118158928</v>
      </c>
      <c r="M528" s="14">
        <f>COUNTIF(J$3:J528,"&gt;0")/COUNT(J$3:J528)</f>
        <v>0.65333333333333332</v>
      </c>
      <c r="N528" s="15">
        <f t="shared" si="62"/>
        <v>23.411004270784343</v>
      </c>
      <c r="O528" s="15">
        <f t="shared" si="63"/>
        <v>215.2052068055136</v>
      </c>
      <c r="P528" s="15">
        <f t="shared" si="64"/>
        <v>6.319729089897713</v>
      </c>
      <c r="S528" s="14"/>
    </row>
    <row r="529" spans="1:19" ht="14.45" customHeight="1">
      <c r="A529" s="23">
        <v>43689</v>
      </c>
      <c r="B529" s="44">
        <v>3.3168413129999998</v>
      </c>
      <c r="C529" s="13">
        <f>MAX(B$3:B529)</f>
        <v>3.3712751230000002</v>
      </c>
      <c r="D529" s="14">
        <f t="shared" si="59"/>
        <v>-1.6146356501323234E-2</v>
      </c>
      <c r="E529" s="14">
        <f>ABS(MIN(D$3:D529))</f>
        <v>3.4722914992418419E-2</v>
      </c>
      <c r="F529" s="25">
        <f t="shared" si="60"/>
        <v>3</v>
      </c>
      <c r="G529" s="25">
        <f>MAX(F$4:F529)</f>
        <v>62</v>
      </c>
      <c r="H529" s="14">
        <f>IF(J529&lt;AVERAGE(J$3:J529),J529,"")</f>
        <v>-1.0346110272675513E-2</v>
      </c>
      <c r="I529" s="14">
        <f>STDEV(H$4:H529)</f>
        <v>3.8015208704291273E-3</v>
      </c>
      <c r="J529" s="14">
        <f t="shared" si="61"/>
        <v>-1.0346110272675513E-2</v>
      </c>
      <c r="K529" s="14">
        <f>STDEV($J$4:J529)*SQRT(252)</f>
        <v>0.1288056828395423</v>
      </c>
      <c r="L529" s="14">
        <f t="shared" si="49"/>
        <v>0.79936866066550993</v>
      </c>
      <c r="M529" s="14">
        <f>COUNTIF(J$3:J529,"&gt;0")/COUNT(J$3:J529)</f>
        <v>0.65209125475285168</v>
      </c>
      <c r="N529" s="15">
        <f t="shared" si="62"/>
        <v>23.021358110056376</v>
      </c>
      <c r="O529" s="15">
        <f t="shared" si="63"/>
        <v>210.27601528734334</v>
      </c>
      <c r="P529" s="15">
        <f t="shared" si="64"/>
        <v>6.2060046035492951</v>
      </c>
      <c r="S529" s="14"/>
    </row>
    <row r="530" spans="1:19" ht="14.45" customHeight="1">
      <c r="A530" s="23">
        <v>43690</v>
      </c>
      <c r="B530" s="44">
        <v>3.3019236169999999</v>
      </c>
      <c r="C530" s="13">
        <f>MAX(B$3:B530)</f>
        <v>3.3712751230000002</v>
      </c>
      <c r="D530" s="14">
        <f t="shared" si="59"/>
        <v>-2.0571298238716951E-2</v>
      </c>
      <c r="E530" s="14">
        <f>ABS(MIN(D$3:D530))</f>
        <v>3.4722914992418419E-2</v>
      </c>
      <c r="F530" s="25">
        <f t="shared" si="60"/>
        <v>4</v>
      </c>
      <c r="G530" s="25">
        <f>MAX(F$4:F530)</f>
        <v>62</v>
      </c>
      <c r="H530" s="14">
        <f>IF(J530&lt;AVERAGE(J$3:J530),J530,"")</f>
        <v>-4.4975609600409472E-3</v>
      </c>
      <c r="I530" s="14">
        <f>STDEV(H$4:H530)</f>
        <v>3.7971693348549844E-3</v>
      </c>
      <c r="J530" s="14">
        <f t="shared" si="61"/>
        <v>-4.4975609600409472E-3</v>
      </c>
      <c r="K530" s="14">
        <f>STDEV($J$4:J530)*SQRT(252)</f>
        <v>0.12876937292742827</v>
      </c>
      <c r="L530" s="14">
        <f t="shared" si="49"/>
        <v>0.79399127298223604</v>
      </c>
      <c r="M530" s="14">
        <f>COUNTIF(J$3:J530,"&gt;0")/COUNT(J$3:J530)</f>
        <v>0.65085388994307403</v>
      </c>
      <c r="N530" s="15">
        <f t="shared" si="62"/>
        <v>22.866492434624231</v>
      </c>
      <c r="O530" s="15">
        <f t="shared" si="63"/>
        <v>209.10083353250269</v>
      </c>
      <c r="P530" s="15">
        <f t="shared" si="64"/>
        <v>6.1659947154492469</v>
      </c>
      <c r="S530" s="14"/>
    </row>
    <row r="531" spans="1:19" ht="14.45" customHeight="1">
      <c r="A531" s="23">
        <v>43691</v>
      </c>
      <c r="B531" s="44">
        <v>3.3272716189999998</v>
      </c>
      <c r="C531" s="13">
        <f>MAX(B$3:B531)</f>
        <v>3.3712751230000002</v>
      </c>
      <c r="D531" s="14">
        <f t="shared" si="59"/>
        <v>-1.305248085503119E-2</v>
      </c>
      <c r="E531" s="14">
        <f>ABS(MIN(D$3:D531))</f>
        <v>3.4722914992418419E-2</v>
      </c>
      <c r="F531" s="25">
        <f t="shared" si="60"/>
        <v>5</v>
      </c>
      <c r="G531" s="25">
        <f>MAX(F$4:F531)</f>
        <v>62</v>
      </c>
      <c r="H531" s="14" t="str">
        <f>IF(J531&lt;AVERAGE(J$3:J531),J531,"")</f>
        <v/>
      </c>
      <c r="I531" s="14">
        <f>STDEV(H$4:H531)</f>
        <v>3.7971693348549844E-3</v>
      </c>
      <c r="J531" s="14">
        <f t="shared" si="61"/>
        <v>7.6767378474460468E-3</v>
      </c>
      <c r="K531" s="14">
        <f>STDEV($J$4:J531)*SQRT(252)</f>
        <v>0.12870072722973283</v>
      </c>
      <c r="L531" s="14">
        <f t="shared" si="49"/>
        <v>0.79929910738172927</v>
      </c>
      <c r="M531" s="14">
        <f>COUNTIF(J$3:J531,"&gt;0")/COUNT(J$3:J531)</f>
        <v>0.65151515151515149</v>
      </c>
      <c r="N531" s="15">
        <f t="shared" si="62"/>
        <v>23.019355015448799</v>
      </c>
      <c r="O531" s="15">
        <f t="shared" si="63"/>
        <v>210.49867332615412</v>
      </c>
      <c r="P531" s="15">
        <f t="shared" si="64"/>
        <v>6.2105251818427396</v>
      </c>
      <c r="S531" s="14"/>
    </row>
    <row r="532" spans="1:19" ht="14.45" customHeight="1">
      <c r="A532" s="23">
        <v>43692</v>
      </c>
      <c r="B532" s="44">
        <v>3.3055573520000001</v>
      </c>
      <c r="C532" s="13">
        <f>MAX(B$3:B532)</f>
        <v>3.3712751230000002</v>
      </c>
      <c r="D532" s="14">
        <f t="shared" ref="D532:D564" si="65">B532/C532-1</f>
        <v>-1.9493446426739447E-2</v>
      </c>
      <c r="E532" s="14">
        <f>ABS(MIN(D$3:D532))</f>
        <v>3.4722914992418419E-2</v>
      </c>
      <c r="F532" s="25">
        <f t="shared" ref="F532:F564" si="66">IF(B532&lt;C532,F531+1,0)</f>
        <v>6</v>
      </c>
      <c r="G532" s="25">
        <f>MAX(F$4:F532)</f>
        <v>62</v>
      </c>
      <c r="H532" s="14">
        <f>IF(J532&lt;AVERAGE(J$3:J532),J532,"")</f>
        <v>-6.5261479934498601E-3</v>
      </c>
      <c r="I532" s="14">
        <f>STDEV(H$4:H532)</f>
        <v>3.7989535417132171E-3</v>
      </c>
      <c r="J532" s="14">
        <f t="shared" ref="J532:J564" si="67">B532/B531-1</f>
        <v>-6.5261479934498601E-3</v>
      </c>
      <c r="K532" s="14">
        <f>STDEV($J$4:J532)*SQRT(252)</f>
        <v>0.12872340246454855</v>
      </c>
      <c r="L532" s="14">
        <f t="shared" si="49"/>
        <v>0.79215163052324411</v>
      </c>
      <c r="M532" s="14">
        <f>COUNTIF(J$3:J532,"&gt;0")/COUNT(J$3:J532)</f>
        <v>0.65028355387523629</v>
      </c>
      <c r="N532" s="15">
        <f t="shared" si="62"/>
        <v>22.81351178886354</v>
      </c>
      <c r="O532" s="15">
        <f t="shared" si="63"/>
        <v>208.51837797574299</v>
      </c>
      <c r="P532" s="15">
        <f t="shared" si="64"/>
        <v>6.1539053144699851</v>
      </c>
      <c r="Q532" s="14">
        <f>B532/B527-1</f>
        <v>-1.6979727854017579E-2</v>
      </c>
      <c r="S532" s="14"/>
    </row>
    <row r="533" spans="1:19" ht="14.45" customHeight="1">
      <c r="A533" s="23">
        <v>43693</v>
      </c>
      <c r="B533" s="44">
        <v>3.352978931</v>
      </c>
      <c r="C533" s="13">
        <f>MAX(B$3:B533)</f>
        <v>3.3712751230000002</v>
      </c>
      <c r="D533" s="14">
        <f t="shared" si="65"/>
        <v>-5.4270836204310946E-3</v>
      </c>
      <c r="E533" s="14">
        <f>ABS(MIN(D$3:D533))</f>
        <v>3.4722914992418419E-2</v>
      </c>
      <c r="F533" s="25">
        <f t="shared" si="66"/>
        <v>7</v>
      </c>
      <c r="G533" s="25">
        <f>MAX(F$4:F533)</f>
        <v>62</v>
      </c>
      <c r="H533" s="14" t="str">
        <f>IF(J533&lt;AVERAGE(J$3:J533),J533,"")</f>
        <v/>
      </c>
      <c r="I533" s="14">
        <f>STDEV(H$4:H533)</f>
        <v>3.7989535417132171E-3</v>
      </c>
      <c r="J533" s="14">
        <f t="shared" si="67"/>
        <v>1.4346016102642301E-2</v>
      </c>
      <c r="K533" s="14">
        <f>STDEV($J$4:J533)*SQRT(252)</f>
        <v>0.12886986861586411</v>
      </c>
      <c r="L533" s="14">
        <f t="shared" si="49"/>
        <v>0.80322977287749775</v>
      </c>
      <c r="M533" s="14">
        <f>COUNTIF(J$3:J533,"&gt;0")/COUNT(J$3:J533)</f>
        <v>0.65094339622641506</v>
      </c>
      <c r="N533" s="15">
        <f t="shared" si="62"/>
        <v>23.132555923167139</v>
      </c>
      <c r="O533" s="15">
        <f t="shared" si="63"/>
        <v>211.43448164287489</v>
      </c>
      <c r="P533" s="15">
        <f t="shared" si="64"/>
        <v>6.2328749265025536</v>
      </c>
      <c r="S533" s="14"/>
    </row>
    <row r="534" spans="1:19" ht="14.45" customHeight="1">
      <c r="A534" s="23">
        <v>43696</v>
      </c>
      <c r="B534" s="44">
        <v>3.410987768</v>
      </c>
      <c r="C534" s="13">
        <f>MAX(B$3:B534)</f>
        <v>3.410987768</v>
      </c>
      <c r="D534" s="14">
        <f t="shared" si="65"/>
        <v>0</v>
      </c>
      <c r="E534" s="14">
        <f>ABS(MIN(D$3:D534))</f>
        <v>3.4722914992418419E-2</v>
      </c>
      <c r="F534" s="25">
        <f t="shared" si="66"/>
        <v>0</v>
      </c>
      <c r="G534" s="25">
        <f>MAX(F$4:F534)</f>
        <v>62</v>
      </c>
      <c r="H534" s="14" t="str">
        <f>IF(J534&lt;AVERAGE(J$3:J534),J534,"")</f>
        <v/>
      </c>
      <c r="I534" s="14">
        <f>STDEV(H$4:H534)</f>
        <v>3.7989535417132171E-3</v>
      </c>
      <c r="J534" s="14">
        <f t="shared" si="67"/>
        <v>1.7300686402672794E-2</v>
      </c>
      <c r="K534" s="14">
        <f>STDEV($J$4:J534)*SQRT(252)</f>
        <v>0.12916131532278025</v>
      </c>
      <c r="L534" s="14">
        <f t="shared" si="49"/>
        <v>0.81403345165623064</v>
      </c>
      <c r="M534" s="14">
        <f>COUNTIF(J$3:J534,"&gt;0")/COUNT(J$3:J534)</f>
        <v>0.65160075329566858</v>
      </c>
      <c r="N534" s="15">
        <f t="shared" si="62"/>
        <v>23.443695664202469</v>
      </c>
      <c r="O534" s="15">
        <f t="shared" si="63"/>
        <v>214.27833815759834</v>
      </c>
      <c r="P534" s="15">
        <f t="shared" si="64"/>
        <v>6.3024555736516188</v>
      </c>
      <c r="S534" s="14"/>
    </row>
    <row r="535" spans="1:19" ht="14.45" customHeight="1">
      <c r="A535" s="23">
        <v>43697</v>
      </c>
      <c r="B535" s="44">
        <v>3.390741947</v>
      </c>
      <c r="C535" s="13">
        <f>MAX(B$3:B535)</f>
        <v>3.410987768</v>
      </c>
      <c r="D535" s="14">
        <f t="shared" si="65"/>
        <v>-5.935471592696695E-3</v>
      </c>
      <c r="E535" s="14">
        <f>ABS(MIN(D$3:D535))</f>
        <v>3.4722914992418419E-2</v>
      </c>
      <c r="F535" s="25">
        <f t="shared" si="66"/>
        <v>1</v>
      </c>
      <c r="G535" s="25">
        <f>MAX(F$4:F535)</f>
        <v>62</v>
      </c>
      <c r="H535" s="14">
        <f>IF(J535&lt;AVERAGE(J$3:J535),J535,"")</f>
        <v>-5.935471592696695E-3</v>
      </c>
      <c r="I535" s="14">
        <f>STDEV(H$4:H535)</f>
        <v>3.7985068403833221E-3</v>
      </c>
      <c r="J535" s="14">
        <f t="shared" si="67"/>
        <v>-5.935471592696695E-3</v>
      </c>
      <c r="K535" s="14">
        <f>STDEV($J$4:J535)*SQRT(252)</f>
        <v>0.12916545252086328</v>
      </c>
      <c r="L535" s="14">
        <f t="shared" si="49"/>
        <v>0.80737628146718543</v>
      </c>
      <c r="M535" s="14">
        <f>COUNTIF(J$3:J535,"&gt;0")/COUNT(J$3:J535)</f>
        <v>0.65037593984962405</v>
      </c>
      <c r="N535" s="15">
        <f t="shared" si="62"/>
        <v>23.251972987966941</v>
      </c>
      <c r="O535" s="15">
        <f t="shared" si="63"/>
        <v>212.55096157355081</v>
      </c>
      <c r="P535" s="15">
        <f t="shared" si="64"/>
        <v>6.2507138380270453</v>
      </c>
      <c r="S535" s="14"/>
    </row>
    <row r="536" spans="1:19" ht="14.45" customHeight="1">
      <c r="A536" s="23">
        <v>43698</v>
      </c>
      <c r="B536" s="44">
        <v>3.35133714</v>
      </c>
      <c r="C536" s="13">
        <f>MAX(B$3:B536)</f>
        <v>3.410987768</v>
      </c>
      <c r="D536" s="14">
        <f t="shared" si="65"/>
        <v>-1.7487787132985155E-2</v>
      </c>
      <c r="E536" s="14">
        <f>ABS(MIN(D$3:D536))</f>
        <v>3.4722914992418419E-2</v>
      </c>
      <c r="F536" s="25">
        <f t="shared" si="66"/>
        <v>2</v>
      </c>
      <c r="G536" s="25">
        <f>MAX(F$4:F536)</f>
        <v>62</v>
      </c>
      <c r="H536" s="14">
        <f>IF(J536&lt;AVERAGE(J$3:J536),J536,"")</f>
        <v>-1.1621293397117372E-2</v>
      </c>
      <c r="I536" s="14">
        <f>STDEV(H$4:H536)</f>
        <v>3.8318059863655255E-3</v>
      </c>
      <c r="J536" s="14">
        <f t="shared" si="67"/>
        <v>-1.1621293397117372E-2</v>
      </c>
      <c r="K536" s="14">
        <f>STDEV($J$4:J536)*SQRT(252)</f>
        <v>0.12940008897382649</v>
      </c>
      <c r="L536" s="14">
        <f t="shared" si="49"/>
        <v>0.79576767899172562</v>
      </c>
      <c r="M536" s="14">
        <f>COUNTIF(J$3:J536,"&gt;0")/COUNT(J$3:J536)</f>
        <v>0.64915572232645402</v>
      </c>
      <c r="N536" s="15">
        <f t="shared" si="62"/>
        <v>22.917651906974907</v>
      </c>
      <c r="O536" s="15">
        <f t="shared" si="63"/>
        <v>207.67431384137291</v>
      </c>
      <c r="P536" s="15">
        <f t="shared" si="64"/>
        <v>6.1496687158591063</v>
      </c>
      <c r="S536" s="14"/>
    </row>
    <row r="537" spans="1:19" ht="14.45" customHeight="1">
      <c r="A537" s="23">
        <v>43699</v>
      </c>
      <c r="B537" s="44">
        <v>3.3694014019999998</v>
      </c>
      <c r="C537" s="13">
        <f>MAX(B$3:B537)</f>
        <v>3.410987768</v>
      </c>
      <c r="D537" s="14">
        <f t="shared" si="65"/>
        <v>-1.2191883650284674E-2</v>
      </c>
      <c r="E537" s="14">
        <f>ABS(MIN(D$3:D537))</f>
        <v>3.4722914992418419E-2</v>
      </c>
      <c r="F537" s="25">
        <f t="shared" si="66"/>
        <v>3</v>
      </c>
      <c r="G537" s="25">
        <f>MAX(F$4:F537)</f>
        <v>62</v>
      </c>
      <c r="H537" s="14" t="str">
        <f>IF(J537&lt;AVERAGE(J$3:J537),J537,"")</f>
        <v/>
      </c>
      <c r="I537" s="14">
        <f>STDEV(H$4:H537)</f>
        <v>3.8318059863655255E-3</v>
      </c>
      <c r="J537" s="14">
        <f t="shared" si="67"/>
        <v>5.3901655504584589E-3</v>
      </c>
      <c r="K537" s="14">
        <f>STDEV($J$4:J537)*SQRT(252)</f>
        <v>0.12929602370756851</v>
      </c>
      <c r="L537" s="14">
        <f t="shared" si="49"/>
        <v>0.79904513430366597</v>
      </c>
      <c r="M537" s="14">
        <f>COUNTIF(J$3:J537,"&gt;0")/COUNT(J$3:J537)</f>
        <v>0.64981273408239704</v>
      </c>
      <c r="N537" s="15">
        <f t="shared" si="62"/>
        <v>23.012040736733468</v>
      </c>
      <c r="O537" s="15">
        <f t="shared" si="63"/>
        <v>208.52964297953969</v>
      </c>
      <c r="P537" s="15">
        <f t="shared" si="64"/>
        <v>6.1799668032396946</v>
      </c>
      <c r="Q537" s="14">
        <f>B537/B535-1</f>
        <v>-6.2937685419798273E-3</v>
      </c>
      <c r="S537" s="14"/>
    </row>
    <row r="538" spans="1:19" ht="14.45" customHeight="1">
      <c r="A538" s="23">
        <v>43700</v>
      </c>
      <c r="B538" s="44">
        <v>3.392576665</v>
      </c>
      <c r="C538" s="13">
        <f>MAX(B$3:B538)</f>
        <v>3.410987768</v>
      </c>
      <c r="D538" s="14">
        <f t="shared" si="65"/>
        <v>-5.3975869314815128E-3</v>
      </c>
      <c r="E538" s="14">
        <f>ABS(MIN(D$3:D538))</f>
        <v>3.4722914992418419E-2</v>
      </c>
      <c r="F538" s="25">
        <f t="shared" si="66"/>
        <v>4</v>
      </c>
      <c r="G538" s="25">
        <f>MAX(F$4:F538)</f>
        <v>62</v>
      </c>
      <c r="H538" s="14" t="str">
        <f>IF(J538&lt;AVERAGE(J$3:J538),J538,"")</f>
        <v/>
      </c>
      <c r="I538" s="14">
        <f>STDEV(H$4:H538)</f>
        <v>3.8318059863655255E-3</v>
      </c>
      <c r="J538" s="14">
        <f t="shared" si="67"/>
        <v>6.8781543766924802E-3</v>
      </c>
      <c r="K538" s="14">
        <f>STDEV($J$4:J538)*SQRT(252)</f>
        <v>0.12921294493277344</v>
      </c>
      <c r="L538" s="14">
        <f t="shared" si="49"/>
        <v>0.80360724252156124</v>
      </c>
      <c r="M538" s="14">
        <f>COUNTIF(J$3:J538,"&gt;0")/COUNT(J$3:J538)</f>
        <v>0.6504672897196262</v>
      </c>
      <c r="N538" s="15">
        <f t="shared" si="62"/>
        <v>23.143426832022168</v>
      </c>
      <c r="O538" s="15">
        <f t="shared" si="63"/>
        <v>209.72023254334547</v>
      </c>
      <c r="P538" s="15">
        <f t="shared" si="64"/>
        <v>6.2192471732585295</v>
      </c>
      <c r="S538" s="14"/>
    </row>
    <row r="539" spans="1:19" ht="14.45" customHeight="1">
      <c r="A539" s="23">
        <v>43703</v>
      </c>
      <c r="B539" s="44">
        <v>3.403352897</v>
      </c>
      <c r="C539" s="13">
        <f>MAX(B$3:B539)</f>
        <v>3.410987768</v>
      </c>
      <c r="D539" s="14">
        <f t="shared" si="65"/>
        <v>-2.2383167338289045E-3</v>
      </c>
      <c r="E539" s="14">
        <f>ABS(MIN(D$3:D539))</f>
        <v>3.4722914992418419E-2</v>
      </c>
      <c r="F539" s="25">
        <f t="shared" si="66"/>
        <v>5</v>
      </c>
      <c r="G539" s="25">
        <f>MAX(F$4:F539)</f>
        <v>62</v>
      </c>
      <c r="H539" s="14" t="str">
        <f>IF(J539&lt;AVERAGE(J$3:J539),J539,"")</f>
        <v/>
      </c>
      <c r="I539" s="14">
        <f>STDEV(H$4:H539)</f>
        <v>3.8318059863655255E-3</v>
      </c>
      <c r="J539" s="14">
        <f t="shared" si="67"/>
        <v>3.1764151746884739E-3</v>
      </c>
      <c r="K539" s="14">
        <f>STDEV($J$4:J539)*SQRT(252)</f>
        <v>0.12909346888943257</v>
      </c>
      <c r="L539" s="14">
        <f t="shared" si="49"/>
        <v>0.80215398311588837</v>
      </c>
      <c r="M539" s="14">
        <f>COUNTIF(J$3:J539,"&gt;0")/COUNT(J$3:J539)</f>
        <v>0.65111940298507465</v>
      </c>
      <c r="N539" s="15">
        <f t="shared" si="62"/>
        <v>23.101573796181423</v>
      </c>
      <c r="O539" s="15">
        <f t="shared" si="63"/>
        <v>209.34097028141363</v>
      </c>
      <c r="P539" s="15">
        <f t="shared" si="64"/>
        <v>6.213745668287264</v>
      </c>
      <c r="S539" s="14"/>
    </row>
    <row r="540" spans="1:19" ht="14.45" customHeight="1">
      <c r="A540" s="23">
        <v>43704</v>
      </c>
      <c r="B540" s="44">
        <v>3.393319113</v>
      </c>
      <c r="C540" s="13">
        <f>MAX(B$3:B540)</f>
        <v>3.410987768</v>
      </c>
      <c r="D540" s="14">
        <f t="shared" si="65"/>
        <v>-5.179923295462241E-3</v>
      </c>
      <c r="E540" s="14">
        <f>ABS(MIN(D$3:D540))</f>
        <v>3.4722914992418419E-2</v>
      </c>
      <c r="F540" s="25">
        <f t="shared" si="66"/>
        <v>6</v>
      </c>
      <c r="G540" s="25">
        <f>MAX(F$4:F540)</f>
        <v>62</v>
      </c>
      <c r="H540" s="14">
        <f>IF(J540&lt;AVERAGE(J$3:J540),J540,"")</f>
        <v>-2.948205579516805E-3</v>
      </c>
      <c r="I540" s="14">
        <f>STDEV(H$4:H540)</f>
        <v>3.8253122952371672E-3</v>
      </c>
      <c r="J540" s="14">
        <f t="shared" si="67"/>
        <v>-2.948205579516805E-3</v>
      </c>
      <c r="K540" s="14">
        <f>STDEV($J$4:J540)*SQRT(252)</f>
        <v>0.12902347417124491</v>
      </c>
      <c r="L540" s="14">
        <f t="shared" si="49"/>
        <v>0.79820622042631051</v>
      </c>
      <c r="M540" s="14">
        <f>COUNTIF(J$3:J540,"&gt;0")/COUNT(J$3:J540)</f>
        <v>0.64990689013035385</v>
      </c>
      <c r="N540" s="15">
        <f t="shared" si="62"/>
        <v>22.987880499105419</v>
      </c>
      <c r="O540" s="15">
        <f t="shared" si="63"/>
        <v>208.66432824847891</v>
      </c>
      <c r="P540" s="15">
        <f t="shared" si="64"/>
        <v>6.1865193566784642</v>
      </c>
      <c r="S540" s="14"/>
    </row>
    <row r="541" spans="1:19" ht="14.45" customHeight="1">
      <c r="A541" s="23">
        <v>43705</v>
      </c>
      <c r="B541" s="44">
        <v>3.4113915160000001</v>
      </c>
      <c r="C541" s="13">
        <f>MAX(B$3:B541)</f>
        <v>3.4113915160000001</v>
      </c>
      <c r="D541" s="14">
        <f t="shared" si="65"/>
        <v>0</v>
      </c>
      <c r="E541" s="14">
        <f>ABS(MIN(D$3:D541))</f>
        <v>3.4722914992418419E-2</v>
      </c>
      <c r="F541" s="25">
        <f t="shared" si="66"/>
        <v>0</v>
      </c>
      <c r="G541" s="25">
        <f>MAX(F$4:F541)</f>
        <v>62</v>
      </c>
      <c r="H541" s="14" t="str">
        <f>IF(J541&lt;AVERAGE(J$3:J541),J541,"")</f>
        <v/>
      </c>
      <c r="I541" s="14">
        <f>STDEV(H$4:H541)</f>
        <v>3.8253122952371672E-3</v>
      </c>
      <c r="J541" s="14">
        <f t="shared" si="67"/>
        <v>5.3258778199680723E-3</v>
      </c>
      <c r="K541" s="14">
        <f>STDEV($J$4:J541)*SQRT(252)</f>
        <v>0.12891980551517868</v>
      </c>
      <c r="L541" s="14">
        <f t="shared" si="49"/>
        <v>0.80140376467530783</v>
      </c>
      <c r="M541" s="14">
        <f>COUNTIF(J$3:J541,"&gt;0")/COUNT(J$3:J541)</f>
        <v>0.65055762081784385</v>
      </c>
      <c r="N541" s="15">
        <f t="shared" si="62"/>
        <v>23.079967936168103</v>
      </c>
      <c r="O541" s="15">
        <f t="shared" si="63"/>
        <v>209.50021928225897</v>
      </c>
      <c r="P541" s="15">
        <f t="shared" si="64"/>
        <v>6.2162967239424871</v>
      </c>
      <c r="S541" s="14"/>
    </row>
    <row r="542" spans="1:19" ht="14.45" customHeight="1">
      <c r="A542" s="23">
        <v>43706</v>
      </c>
      <c r="B542" s="44">
        <v>3.425632856</v>
      </c>
      <c r="C542" s="13">
        <f>MAX(B$3:B542)</f>
        <v>3.425632856</v>
      </c>
      <c r="D542" s="14">
        <f t="shared" si="65"/>
        <v>0</v>
      </c>
      <c r="E542" s="14">
        <f>ABS(MIN(D$3:D542))</f>
        <v>3.4722914992418419E-2</v>
      </c>
      <c r="F542" s="25">
        <f t="shared" si="66"/>
        <v>0</v>
      </c>
      <c r="G542" s="25">
        <f>MAX(F$4:F542)</f>
        <v>62</v>
      </c>
      <c r="H542" s="14" t="str">
        <f>IF(J542&lt;AVERAGE(J$3:J542),J542,"")</f>
        <v/>
      </c>
      <c r="I542" s="14">
        <f>STDEV(H$4:H542)</f>
        <v>3.8253122952371672E-3</v>
      </c>
      <c r="J542" s="14">
        <f t="shared" si="67"/>
        <v>4.1746424979969277E-3</v>
      </c>
      <c r="K542" s="14">
        <f>STDEV($J$4:J542)*SQRT(252)</f>
        <v>0.1288062061077821</v>
      </c>
      <c r="L542" s="14">
        <f t="shared" si="49"/>
        <v>0.80360841991876697</v>
      </c>
      <c r="M542" s="14">
        <f>COUNTIF(J$3:J542,"&gt;0")/COUNT(J$3:J542)</f>
        <v>0.65120593692022266</v>
      </c>
      <c r="N542" s="15">
        <f t="shared" ref="N542:N564" si="68">L542/E542</f>
        <v>23.143460740385162</v>
      </c>
      <c r="O542" s="15">
        <f t="shared" ref="O542:O564" si="69">L542/I542</f>
        <v>210.07655268285583</v>
      </c>
      <c r="P542" s="15">
        <f t="shared" ref="P542:P564" si="70">L542/K542</f>
        <v>6.2388951914811139</v>
      </c>
      <c r="Q542" s="14">
        <f>B542/B537-1</f>
        <v>1.6688855761329835E-2</v>
      </c>
      <c r="S542" s="14"/>
    </row>
    <row r="543" spans="1:19" ht="14.45" customHeight="1">
      <c r="A543" s="23">
        <v>43707</v>
      </c>
      <c r="B543" s="44">
        <v>3.418154098</v>
      </c>
      <c r="C543" s="13">
        <f>MAX(B$3:B543)</f>
        <v>3.425632856</v>
      </c>
      <c r="D543" s="14">
        <f t="shared" si="65"/>
        <v>-2.183175580798391E-3</v>
      </c>
      <c r="E543" s="14">
        <f>ABS(MIN(D$3:D543))</f>
        <v>3.4722914992418419E-2</v>
      </c>
      <c r="F543" s="25">
        <f t="shared" si="66"/>
        <v>1</v>
      </c>
      <c r="G543" s="25">
        <f>MAX(F$4:F543)</f>
        <v>62</v>
      </c>
      <c r="H543" s="14">
        <f>IF(J543&lt;AVERAGE(J$3:J543),J543,"")</f>
        <v>-2.183175580798391E-3</v>
      </c>
      <c r="I543" s="14">
        <f>STDEV(H$4:H543)</f>
        <v>3.8186723285286244E-3</v>
      </c>
      <c r="J543" s="14">
        <f t="shared" si="67"/>
        <v>-2.183175580798391E-3</v>
      </c>
      <c r="K543" s="14">
        <f>STDEV($J$4:J543)*SQRT(252)</f>
        <v>0.12872341768525869</v>
      </c>
      <c r="L543" s="14">
        <f t="shared" si="49"/>
        <v>0.80033152889940951</v>
      </c>
      <c r="M543" s="14">
        <f>COUNTIF(J$3:J543,"&gt;0")/COUNT(J$3:J543)</f>
        <v>0.65</v>
      </c>
      <c r="N543" s="15">
        <f t="shared" si="68"/>
        <v>23.049088161928744</v>
      </c>
      <c r="O543" s="15">
        <f t="shared" si="69"/>
        <v>209.58371393122013</v>
      </c>
      <c r="P543" s="15">
        <f t="shared" si="70"/>
        <v>6.2174508981442536</v>
      </c>
      <c r="S543" s="14"/>
    </row>
    <row r="544" spans="1:19" ht="14.45" customHeight="1">
      <c r="A544" s="23">
        <v>43708</v>
      </c>
      <c r="B544" s="44">
        <v>3.4170635520000001</v>
      </c>
      <c r="C544" s="13">
        <f>MAX(B$3:B544)</f>
        <v>3.425632856</v>
      </c>
      <c r="D544" s="14">
        <f t="shared" si="65"/>
        <v>-2.5015243489946437E-3</v>
      </c>
      <c r="E544" s="14">
        <f>ABS(MIN(D$3:D544))</f>
        <v>3.4722914992418419E-2</v>
      </c>
      <c r="F544" s="25">
        <f t="shared" si="66"/>
        <v>2</v>
      </c>
      <c r="G544" s="25">
        <f>MAX(F$4:F544)</f>
        <v>62</v>
      </c>
      <c r="H544" s="14">
        <f>IF(J544&lt;AVERAGE(J$3:J544),J544,"")</f>
        <v>-3.190453001045146E-4</v>
      </c>
      <c r="I544" s="14">
        <f>STDEV(H$4:H544)</f>
        <v>3.8138465886420766E-3</v>
      </c>
      <c r="J544" s="14">
        <f t="shared" si="67"/>
        <v>-3.190453001045146E-4</v>
      </c>
      <c r="K544" s="14">
        <f>STDEV($J$4:J544)*SQRT(252)</f>
        <v>0.12861670068919057</v>
      </c>
      <c r="L544" s="14">
        <f t="shared" si="49"/>
        <v>0.79867231064738409</v>
      </c>
      <c r="M544" s="14">
        <f>COUNTIF(J$3:J544,"&gt;0")/COUNT(J$3:J544)</f>
        <v>0.6487985212569316</v>
      </c>
      <c r="N544" s="15">
        <f t="shared" si="68"/>
        <v>23.001303629656967</v>
      </c>
      <c r="O544" s="15">
        <f t="shared" si="69"/>
        <v>209.41385346382066</v>
      </c>
      <c r="P544" s="15">
        <f t="shared" si="70"/>
        <v>6.2097092085841972</v>
      </c>
      <c r="R544" s="14">
        <f>B544/B521-1</f>
        <v>7.238790133846229E-2</v>
      </c>
      <c r="S544" s="14"/>
    </row>
    <row r="545" spans="1:19" ht="14.45" customHeight="1">
      <c r="A545" s="23">
        <v>43710</v>
      </c>
      <c r="B545" s="44">
        <v>3.4378842299999999</v>
      </c>
      <c r="C545" s="13">
        <f>MAX(B$3:B545)</f>
        <v>3.4378842299999999</v>
      </c>
      <c r="D545" s="14">
        <f t="shared" si="65"/>
        <v>0</v>
      </c>
      <c r="E545" s="14">
        <f>ABS(MIN(D$3:D545))</f>
        <v>3.4722914992418419E-2</v>
      </c>
      <c r="F545" s="25">
        <f t="shared" si="66"/>
        <v>0</v>
      </c>
      <c r="G545" s="25">
        <f>MAX(F$4:F545)</f>
        <v>62</v>
      </c>
      <c r="H545" s="14" t="str">
        <f>IF(J545&lt;AVERAGE(J$3:J545),J545,"")</f>
        <v/>
      </c>
      <c r="I545" s="14">
        <f>STDEV(H$4:H545)</f>
        <v>3.8138465886420766E-3</v>
      </c>
      <c r="J545" s="14">
        <f t="shared" si="67"/>
        <v>6.0931491858891018E-3</v>
      </c>
      <c r="K545" s="14">
        <f>STDEV($J$4:J545)*SQRT(252)</f>
        <v>0.12852371919831507</v>
      </c>
      <c r="L545" s="14">
        <f t="shared" si="49"/>
        <v>0.80112344619979114</v>
      </c>
      <c r="M545" s="14">
        <f>COUNTIF(J$3:J545,"&gt;0")/COUNT(J$3:J545)</f>
        <v>0.64944649446494462</v>
      </c>
      <c r="N545" s="15">
        <f t="shared" si="68"/>
        <v>23.071894925144175</v>
      </c>
      <c r="O545" s="15">
        <f t="shared" si="69"/>
        <v>210.05654726270254</v>
      </c>
      <c r="P545" s="15">
        <f t="shared" si="70"/>
        <v>6.233273135860931</v>
      </c>
      <c r="S545" s="14"/>
    </row>
    <row r="546" spans="1:19" ht="14.45" customHeight="1">
      <c r="A546" s="23">
        <v>43711</v>
      </c>
      <c r="B546" s="44">
        <v>3.4738573079999999</v>
      </c>
      <c r="C546" s="13">
        <f>MAX(B$3:B546)</f>
        <v>3.4738573079999999</v>
      </c>
      <c r="D546" s="14">
        <f t="shared" si="65"/>
        <v>0</v>
      </c>
      <c r="E546" s="14">
        <f>ABS(MIN(D$3:D546))</f>
        <v>3.4722914992418419E-2</v>
      </c>
      <c r="F546" s="25">
        <f t="shared" si="66"/>
        <v>0</v>
      </c>
      <c r="G546" s="25">
        <f>MAX(F$4:F546)</f>
        <v>62</v>
      </c>
      <c r="H546" s="14" t="str">
        <f>IF(J546&lt;AVERAGE(J$3:J546),J546,"")</f>
        <v/>
      </c>
      <c r="I546" s="14">
        <f>STDEV(H$4:H546)</f>
        <v>3.8138465886420766E-3</v>
      </c>
      <c r="J546" s="14">
        <f t="shared" si="67"/>
        <v>1.0463725824763959E-2</v>
      </c>
      <c r="K546" s="14">
        <f>STDEV($J$4:J546)*SQRT(252)</f>
        <v>0.1285250947701024</v>
      </c>
      <c r="L546" s="14">
        <f t="shared" si="49"/>
        <v>0.80867956184046297</v>
      </c>
      <c r="M546" s="14">
        <f>COUNTIF(J$3:J546,"&gt;0")/COUNT(J$3:J546)</f>
        <v>0.65009208103130756</v>
      </c>
      <c r="N546" s="15">
        <f t="shared" si="68"/>
        <v>23.289506713852631</v>
      </c>
      <c r="O546" s="15">
        <f t="shared" si="69"/>
        <v>212.03777945572637</v>
      </c>
      <c r="P546" s="15">
        <f t="shared" si="70"/>
        <v>6.2919973977609436</v>
      </c>
      <c r="S546" s="14"/>
    </row>
    <row r="547" spans="1:19" ht="14.45" customHeight="1">
      <c r="A547" s="23">
        <v>43712</v>
      </c>
      <c r="B547" s="44">
        <v>3.4829943330000002</v>
      </c>
      <c r="C547" s="13">
        <f>MAX(B$3:B547)</f>
        <v>3.4829943330000002</v>
      </c>
      <c r="D547" s="14">
        <f t="shared" si="65"/>
        <v>0</v>
      </c>
      <c r="E547" s="14">
        <f>ABS(MIN(D$3:D547))</f>
        <v>3.4722914992418419E-2</v>
      </c>
      <c r="F547" s="25">
        <f t="shared" si="66"/>
        <v>0</v>
      </c>
      <c r="G547" s="25">
        <f>MAX(F$4:F547)</f>
        <v>62</v>
      </c>
      <c r="H547" s="14" t="str">
        <f>IF(J547&lt;AVERAGE(J$3:J547),J547,"")</f>
        <v/>
      </c>
      <c r="I547" s="14">
        <f>STDEV(H$4:H547)</f>
        <v>3.8138465886420766E-3</v>
      </c>
      <c r="J547" s="14">
        <f t="shared" si="67"/>
        <v>2.6302246148564024E-3</v>
      </c>
      <c r="K547" s="14">
        <f>STDEV($J$4:J547)*SQRT(252)</f>
        <v>0.12840685757800641</v>
      </c>
      <c r="L547" s="14">
        <f t="shared" si="49"/>
        <v>0.80954212747479737</v>
      </c>
      <c r="M547" s="14">
        <f>COUNTIF(J$3:J547,"&gt;0")/COUNT(J$3:J547)</f>
        <v>0.65073529411764708</v>
      </c>
      <c r="N547" s="15">
        <f t="shared" si="68"/>
        <v>23.31434810849138</v>
      </c>
      <c r="O547" s="15">
        <f t="shared" si="69"/>
        <v>212.26394629654874</v>
      </c>
      <c r="P547" s="15">
        <f t="shared" si="70"/>
        <v>6.3045085188149343</v>
      </c>
      <c r="Q547" s="14">
        <f>B547/B542-1</f>
        <v>1.6744782471224795E-2</v>
      </c>
      <c r="S547" s="14"/>
    </row>
    <row r="548" spans="1:19" ht="14.45" customHeight="1">
      <c r="A548" s="23">
        <v>43713</v>
      </c>
      <c r="B548" s="44">
        <v>3.4410057690000002</v>
      </c>
      <c r="C548" s="13">
        <f>MAX(B$3:B548)</f>
        <v>3.4829943330000002</v>
      </c>
      <c r="D548" s="14">
        <f t="shared" si="65"/>
        <v>-1.205530643623931E-2</v>
      </c>
      <c r="E548" s="14">
        <f>ABS(MIN(D$3:D548))</f>
        <v>3.4722914992418419E-2</v>
      </c>
      <c r="F548" s="25">
        <f t="shared" si="66"/>
        <v>1</v>
      </c>
      <c r="G548" s="25">
        <f>MAX(F$4:F548)</f>
        <v>62</v>
      </c>
      <c r="H548" s="14">
        <f>IF(J548&lt;AVERAGE(J$3:J548),J548,"")</f>
        <v>-1.205530643623931E-2</v>
      </c>
      <c r="I548" s="14">
        <f>STDEV(H$4:H548)</f>
        <v>3.8499742775409485E-3</v>
      </c>
      <c r="J548" s="14">
        <f t="shared" si="67"/>
        <v>-1.205530643623931E-2</v>
      </c>
      <c r="K548" s="14">
        <f>STDEV($J$4:J548)*SQRT(252)</f>
        <v>0.12866110238231648</v>
      </c>
      <c r="L548" s="14">
        <f t="shared" si="49"/>
        <v>0.79776798740764576</v>
      </c>
      <c r="M548" s="14">
        <f>COUNTIF(J$3:J548,"&gt;0")/COUNT(J$3:J548)</f>
        <v>0.64954128440366976</v>
      </c>
      <c r="N548" s="15">
        <f t="shared" si="68"/>
        <v>22.9752596399765</v>
      </c>
      <c r="O548" s="15">
        <f t="shared" si="69"/>
        <v>207.2138486902295</v>
      </c>
      <c r="P548" s="15">
        <f t="shared" si="70"/>
        <v>6.2005374789738559</v>
      </c>
      <c r="S548" s="14"/>
    </row>
    <row r="549" spans="1:19" ht="14.45" customHeight="1">
      <c r="A549" s="23">
        <v>43714</v>
      </c>
      <c r="B549" s="44">
        <v>3.4514202190000001</v>
      </c>
      <c r="C549" s="13">
        <f>MAX(B$3:B549)</f>
        <v>3.4829943330000002</v>
      </c>
      <c r="D549" s="14">
        <f t="shared" si="65"/>
        <v>-9.0652211807661365E-3</v>
      </c>
      <c r="E549" s="14">
        <f>ABS(MIN(D$3:D549))</f>
        <v>3.4722914992418419E-2</v>
      </c>
      <c r="F549" s="25">
        <f t="shared" si="66"/>
        <v>2</v>
      </c>
      <c r="G549" s="25">
        <f>MAX(F$4:F549)</f>
        <v>62</v>
      </c>
      <c r="H549" s="14" t="str">
        <f>IF(J549&lt;AVERAGE(J$3:J549),J549,"")</f>
        <v/>
      </c>
      <c r="I549" s="14">
        <f>STDEV(H$4:H549)</f>
        <v>3.8499742775409485E-3</v>
      </c>
      <c r="J549" s="14">
        <f t="shared" si="67"/>
        <v>3.026571502385611E-3</v>
      </c>
      <c r="K549" s="14">
        <f>STDEV($J$4:J549)*SQRT(252)</f>
        <v>0.1285439521496006</v>
      </c>
      <c r="L549" s="14">
        <f t="shared" si="49"/>
        <v>0.79897426079400669</v>
      </c>
      <c r="M549" s="14">
        <f>COUNTIF(J$3:J549,"&gt;0")/COUNT(J$3:J549)</f>
        <v>0.6501831501831502</v>
      </c>
      <c r="N549" s="15">
        <f t="shared" si="68"/>
        <v>23.00999962037919</v>
      </c>
      <c r="O549" s="15">
        <f t="shared" si="69"/>
        <v>207.52716854626019</v>
      </c>
      <c r="P549" s="15">
        <f t="shared" si="70"/>
        <v>6.2155725526795171</v>
      </c>
      <c r="S549" s="14"/>
    </row>
    <row r="550" spans="1:19" ht="14.45" customHeight="1">
      <c r="A550" s="23">
        <v>43717</v>
      </c>
      <c r="B550" s="44">
        <v>3.4749970569999999</v>
      </c>
      <c r="C550" s="13">
        <f>MAX(B$3:B550)</f>
        <v>3.4829943330000002</v>
      </c>
      <c r="D550" s="14">
        <f t="shared" si="65"/>
        <v>-2.2960921653616406E-3</v>
      </c>
      <c r="E550" s="14">
        <f>ABS(MIN(D$3:D550))</f>
        <v>3.4722914992418419E-2</v>
      </c>
      <c r="F550" s="25">
        <f t="shared" si="66"/>
        <v>3</v>
      </c>
      <c r="G550" s="25">
        <f>MAX(F$4:F550)</f>
        <v>62</v>
      </c>
      <c r="H550" s="14" t="str">
        <f>IF(J550&lt;AVERAGE(J$3:J550),J550,"")</f>
        <v/>
      </c>
      <c r="I550" s="14">
        <f>STDEV(H$4:H550)</f>
        <v>3.8499742775409485E-3</v>
      </c>
      <c r="J550" s="14">
        <f t="shared" si="67"/>
        <v>6.8310540310940748E-3</v>
      </c>
      <c r="K550" s="14">
        <f>STDEV($J$4:J550)*SQRT(252)</f>
        <v>0.12846294311412562</v>
      </c>
      <c r="L550" s="14">
        <f t="shared" si="49"/>
        <v>0.8006581419610046</v>
      </c>
      <c r="M550" s="14">
        <f>COUNTIF(J$3:J550,"&gt;0")/COUNT(J$3:J550)</f>
        <v>0.65082266910420472</v>
      </c>
      <c r="N550" s="15">
        <f t="shared" si="68"/>
        <v>23.058494430430869</v>
      </c>
      <c r="O550" s="15">
        <f t="shared" si="69"/>
        <v>207.96454320011719</v>
      </c>
      <c r="P550" s="15">
        <f t="shared" si="70"/>
        <v>6.2326000210792714</v>
      </c>
      <c r="S550" s="14"/>
    </row>
    <row r="551" spans="1:19" ht="14.45" customHeight="1">
      <c r="A551" s="23">
        <v>43718</v>
      </c>
      <c r="B551" s="44">
        <v>3.5109857899999999</v>
      </c>
      <c r="C551" s="13">
        <f>MAX(B$3:B551)</f>
        <v>3.5109857899999999</v>
      </c>
      <c r="D551" s="14">
        <f t="shared" si="65"/>
        <v>0</v>
      </c>
      <c r="E551" s="14">
        <f>ABS(MIN(D$3:D551))</f>
        <v>3.4722914992418419E-2</v>
      </c>
      <c r="F551" s="25">
        <f t="shared" si="66"/>
        <v>0</v>
      </c>
      <c r="G551" s="25">
        <f>MAX(F$4:F551)</f>
        <v>62</v>
      </c>
      <c r="H551" s="14" t="str">
        <f>IF(J551&lt;AVERAGE(J$3:J551),J551,"")</f>
        <v/>
      </c>
      <c r="I551" s="14">
        <f>STDEV(H$4:H551)</f>
        <v>3.8499742775409485E-3</v>
      </c>
      <c r="J551" s="14">
        <f t="shared" si="67"/>
        <v>1.035647869902645E-2</v>
      </c>
      <c r="K551" s="14">
        <f>STDEV($J$4:J551)*SQRT(252)</f>
        <v>0.12846134664524919</v>
      </c>
      <c r="L551" s="14">
        <f t="shared" si="49"/>
        <v>0.80805394518986917</v>
      </c>
      <c r="M551" s="14">
        <f>COUNTIF(J$3:J551,"&gt;0")/COUNT(J$3:J551)</f>
        <v>0.65145985401459849</v>
      </c>
      <c r="N551" s="15">
        <f t="shared" si="68"/>
        <v>23.271489313794763</v>
      </c>
      <c r="O551" s="15">
        <f t="shared" si="69"/>
        <v>209.88554388627981</v>
      </c>
      <c r="P551" s="15">
        <f t="shared" si="70"/>
        <v>6.2902496843765805</v>
      </c>
      <c r="S551" s="14"/>
    </row>
    <row r="552" spans="1:19" ht="14.45" customHeight="1">
      <c r="A552" s="23">
        <v>43719</v>
      </c>
      <c r="B552" s="44">
        <v>3.5073424320000002</v>
      </c>
      <c r="C552" s="13">
        <f>MAX(B$3:B552)</f>
        <v>3.5109857899999999</v>
      </c>
      <c r="D552" s="14">
        <f t="shared" si="65"/>
        <v>-1.0377022915833978E-3</v>
      </c>
      <c r="E552" s="14">
        <f>ABS(MIN(D$3:D552))</f>
        <v>3.4722914992418419E-2</v>
      </c>
      <c r="F552" s="25">
        <f t="shared" si="66"/>
        <v>1</v>
      </c>
      <c r="G552" s="25">
        <f>MAX(F$4:F552)</f>
        <v>62</v>
      </c>
      <c r="H552" s="14">
        <f>IF(J552&lt;AVERAGE(J$3:J552),J552,"")</f>
        <v>-1.0377022915833978E-3</v>
      </c>
      <c r="I552" s="14">
        <f>STDEV(H$4:H552)</f>
        <v>3.844101516821513E-3</v>
      </c>
      <c r="J552" s="14">
        <f t="shared" si="67"/>
        <v>-1.0377022915833978E-3</v>
      </c>
      <c r="K552" s="14">
        <f>STDEV($J$4:J552)*SQRT(252)</f>
        <v>0.12836432246833226</v>
      </c>
      <c r="L552" s="14">
        <f t="shared" si="49"/>
        <v>0.80578955989385959</v>
      </c>
      <c r="M552" s="14">
        <f>COUNTIF(J$3:J552,"&gt;0")/COUNT(J$3:J552)</f>
        <v>0.65027322404371579</v>
      </c>
      <c r="N552" s="15">
        <f t="shared" si="68"/>
        <v>23.206276318385132</v>
      </c>
      <c r="O552" s="15">
        <f t="shared" si="69"/>
        <v>209.61713845687532</v>
      </c>
      <c r="P552" s="15">
        <f t="shared" si="70"/>
        <v>6.2773638687077513</v>
      </c>
      <c r="Q552" s="14">
        <f>B552/B547-1</f>
        <v>6.9905652068713575E-3</v>
      </c>
      <c r="S552" s="14"/>
    </row>
    <row r="553" spans="1:19" ht="14.45" customHeight="1">
      <c r="A553" s="23">
        <v>43720</v>
      </c>
      <c r="B553" s="44">
        <v>3.5100919089999998</v>
      </c>
      <c r="C553" s="13">
        <f>MAX(B$3:B553)</f>
        <v>3.5109857899999999</v>
      </c>
      <c r="D553" s="14">
        <f t="shared" si="65"/>
        <v>-2.5459544796391231E-4</v>
      </c>
      <c r="E553" s="14">
        <f>ABS(MIN(D$3:D553))</f>
        <v>3.4722914992418419E-2</v>
      </c>
      <c r="F553" s="25">
        <f t="shared" si="66"/>
        <v>2</v>
      </c>
      <c r="G553" s="25">
        <f>MAX(F$4:F553)</f>
        <v>62</v>
      </c>
      <c r="H553" s="14">
        <f>IF(J553&lt;AVERAGE(J$3:J553),J553,"")</f>
        <v>7.8392031953145036E-4</v>
      </c>
      <c r="I553" s="14">
        <f>STDEV(H$4:H553)</f>
        <v>3.8418203698349839E-3</v>
      </c>
      <c r="J553" s="14">
        <f t="shared" si="67"/>
        <v>7.8392031953145036E-4</v>
      </c>
      <c r="K553" s="14">
        <f>STDEV($J$4:J553)*SQRT(252)</f>
        <v>0.12825157925335232</v>
      </c>
      <c r="L553" s="14">
        <f t="shared" si="49"/>
        <v>0.80507999820464371</v>
      </c>
      <c r="M553" s="14">
        <f>COUNTIF(J$3:J553,"&gt;0")/COUNT(J$3:J553)</f>
        <v>0.65090909090909088</v>
      </c>
      <c r="N553" s="15">
        <f t="shared" si="68"/>
        <v>23.185841349449753</v>
      </c>
      <c r="O553" s="15">
        <f t="shared" si="69"/>
        <v>209.5569081068785</v>
      </c>
      <c r="P553" s="15">
        <f t="shared" si="70"/>
        <v>6.2773495881424015</v>
      </c>
      <c r="S553" s="14"/>
    </row>
    <row r="554" spans="1:19" ht="14.45" customHeight="1">
      <c r="A554" s="23">
        <v>43724</v>
      </c>
      <c r="B554" s="44">
        <v>3.6535666600000001</v>
      </c>
      <c r="C554" s="13">
        <f>MAX(B$3:B554)</f>
        <v>3.6535666600000001</v>
      </c>
      <c r="D554" s="14">
        <f t="shared" si="65"/>
        <v>0</v>
      </c>
      <c r="E554" s="14">
        <f>ABS(MIN(D$3:D554))</f>
        <v>3.4722914992418419E-2</v>
      </c>
      <c r="F554" s="25">
        <f t="shared" si="66"/>
        <v>0</v>
      </c>
      <c r="G554" s="25">
        <f>MAX(F$4:F554)</f>
        <v>62</v>
      </c>
      <c r="H554" s="14" t="str">
        <f>IF(J554&lt;AVERAGE(J$3:J554),J554,"")</f>
        <v/>
      </c>
      <c r="I554" s="14">
        <f>STDEV(H$4:H554)</f>
        <v>3.8418203698349839E-3</v>
      </c>
      <c r="J554" s="14">
        <f t="shared" si="67"/>
        <v>4.08749271300064E-2</v>
      </c>
      <c r="K554" s="14">
        <f>STDEV($J$4:J554)*SQRT(252)</f>
        <v>0.13076117914205945</v>
      </c>
      <c r="L554" s="14">
        <f t="shared" si="49"/>
        <v>0.83367648374130754</v>
      </c>
      <c r="M554" s="14">
        <f>COUNTIF(J$3:J554,"&gt;0")/COUNT(J$3:J554)</f>
        <v>0.65154264972776765</v>
      </c>
      <c r="N554" s="15">
        <f t="shared" si="68"/>
        <v>24.00940370136945</v>
      </c>
      <c r="O554" s="15">
        <f t="shared" si="69"/>
        <v>217.00038093585206</v>
      </c>
      <c r="P554" s="15">
        <f t="shared" si="70"/>
        <v>6.375565662616105</v>
      </c>
      <c r="S554" s="14"/>
    </row>
    <row r="555" spans="1:19" ht="14.45" customHeight="1">
      <c r="A555" s="23">
        <v>43725</v>
      </c>
      <c r="B555" s="44">
        <v>3.674622067</v>
      </c>
      <c r="C555" s="13">
        <f>MAX(B$3:B555)</f>
        <v>3.674622067</v>
      </c>
      <c r="D555" s="14">
        <f t="shared" si="65"/>
        <v>0</v>
      </c>
      <c r="E555" s="14">
        <f>ABS(MIN(D$3:D555))</f>
        <v>3.4722914992418419E-2</v>
      </c>
      <c r="F555" s="25">
        <f t="shared" si="66"/>
        <v>0</v>
      </c>
      <c r="G555" s="25">
        <f>MAX(F$4:F555)</f>
        <v>62</v>
      </c>
      <c r="H555" s="14" t="str">
        <f>IF(J555&lt;AVERAGE(J$3:J555),J555,"")</f>
        <v/>
      </c>
      <c r="I555" s="14">
        <f>STDEV(H$4:H555)</f>
        <v>3.8418203698349839E-3</v>
      </c>
      <c r="J555" s="14">
        <f t="shared" si="67"/>
        <v>5.7629732695227975E-3</v>
      </c>
      <c r="K555" s="14">
        <f>STDEV($J$4:J555)*SQRT(252)</f>
        <v>0.13066237123247743</v>
      </c>
      <c r="L555" s="14">
        <f t="shared" si="49"/>
        <v>0.83718077492002818</v>
      </c>
      <c r="M555" s="14">
        <f>COUNTIF(J$3:J555,"&gt;0")/COUNT(J$3:J555)</f>
        <v>0.65217391304347827</v>
      </c>
      <c r="N555" s="15">
        <f t="shared" si="68"/>
        <v>24.110325273751428</v>
      </c>
      <c r="O555" s="15">
        <f t="shared" si="69"/>
        <v>217.91252435781823</v>
      </c>
      <c r="P555" s="15">
        <f t="shared" si="70"/>
        <v>6.4072063519381368</v>
      </c>
      <c r="S555" s="14"/>
    </row>
    <row r="556" spans="1:19" ht="14.45" customHeight="1">
      <c r="A556" s="23">
        <v>43726</v>
      </c>
      <c r="B556" s="44">
        <v>3.64614598</v>
      </c>
      <c r="C556" s="13">
        <f>MAX(B$3:B556)</f>
        <v>3.674622067</v>
      </c>
      <c r="D556" s="14">
        <f t="shared" si="65"/>
        <v>-7.7493920410836026E-3</v>
      </c>
      <c r="E556" s="14">
        <f>ABS(MIN(D$3:D556))</f>
        <v>3.4722914992418419E-2</v>
      </c>
      <c r="F556" s="25">
        <f t="shared" si="66"/>
        <v>1</v>
      </c>
      <c r="G556" s="25">
        <f>MAX(F$4:F556)</f>
        <v>62</v>
      </c>
      <c r="H556" s="14">
        <f>IF(J556&lt;AVERAGE(J$3:J556),J556,"")</f>
        <v>-7.7493920410836026E-3</v>
      </c>
      <c r="I556" s="14">
        <f>STDEV(H$4:H556)</f>
        <v>3.8483157247852771E-3</v>
      </c>
      <c r="J556" s="14">
        <f t="shared" si="67"/>
        <v>-7.7493920410836026E-3</v>
      </c>
      <c r="K556" s="14">
        <f>STDEV($J$4:J556)*SQRT(252)</f>
        <v>0.1307234116089605</v>
      </c>
      <c r="L556" s="14">
        <f t="shared" si="49"/>
        <v>0.82909861821936826</v>
      </c>
      <c r="M556" s="14">
        <f>COUNTIF(J$3:J556,"&gt;0")/COUNT(J$3:J556)</f>
        <v>0.65099457504520797</v>
      </c>
      <c r="N556" s="15">
        <f t="shared" si="68"/>
        <v>23.877563804778429</v>
      </c>
      <c r="O556" s="15">
        <f t="shared" si="69"/>
        <v>215.44454184970209</v>
      </c>
      <c r="P556" s="15">
        <f t="shared" si="70"/>
        <v>6.342388161498512</v>
      </c>
      <c r="S556" s="14"/>
    </row>
    <row r="557" spans="1:19" ht="14.45" customHeight="1">
      <c r="A557" s="23">
        <v>43727</v>
      </c>
      <c r="B557" s="44">
        <v>3.642435023</v>
      </c>
      <c r="C557" s="13">
        <f>MAX(B$3:B557)</f>
        <v>3.674622067</v>
      </c>
      <c r="D557" s="14">
        <f t="shared" si="65"/>
        <v>-8.7592801145609522E-3</v>
      </c>
      <c r="E557" s="14">
        <f>ABS(MIN(D$3:D557))</f>
        <v>3.4722914992418419E-2</v>
      </c>
      <c r="F557" s="25">
        <f t="shared" si="66"/>
        <v>2</v>
      </c>
      <c r="G557" s="25">
        <f>MAX(F$4:F557)</f>
        <v>62</v>
      </c>
      <c r="H557" s="14">
        <f>IF(J557&lt;AVERAGE(J$3:J557),J557,"")</f>
        <v>-1.0177752126095951E-3</v>
      </c>
      <c r="I557" s="14">
        <f>STDEV(H$4:H557)</f>
        <v>3.8425330217312938E-3</v>
      </c>
      <c r="J557" s="14">
        <f t="shared" si="67"/>
        <v>-1.0177752126095951E-3</v>
      </c>
      <c r="K557" s="14">
        <f>STDEV($J$4:J557)*SQRT(252)</f>
        <v>0.13062521219339759</v>
      </c>
      <c r="L557" s="14">
        <f t="shared" si="49"/>
        <v>0.82682125494504444</v>
      </c>
      <c r="M557" s="14">
        <f>COUNTIF(J$3:J557,"&gt;0")/COUNT(J$3:J557)</f>
        <v>0.64981949458483756</v>
      </c>
      <c r="N557" s="15">
        <f t="shared" si="68"/>
        <v>23.811977051050491</v>
      </c>
      <c r="O557" s="15">
        <f t="shared" si="69"/>
        <v>215.17609615037514</v>
      </c>
      <c r="P557" s="15">
        <f t="shared" si="70"/>
        <v>6.329721812975059</v>
      </c>
      <c r="S557" s="14"/>
    </row>
    <row r="558" spans="1:19" ht="14.45" customHeight="1">
      <c r="A558" s="23">
        <v>43728</v>
      </c>
      <c r="B558" s="44">
        <v>3.694781103</v>
      </c>
      <c r="C558" s="13">
        <f>MAX(B$3:B558)</f>
        <v>3.694781103</v>
      </c>
      <c r="D558" s="14">
        <f t="shared" si="65"/>
        <v>0</v>
      </c>
      <c r="E558" s="14">
        <f>ABS(MIN(D$3:D558))</f>
        <v>3.4722914992418419E-2</v>
      </c>
      <c r="F558" s="25">
        <f t="shared" si="66"/>
        <v>0</v>
      </c>
      <c r="G558" s="25">
        <f>MAX(F$4:F558)</f>
        <v>62</v>
      </c>
      <c r="H558" s="14" t="str">
        <f>IF(J558&lt;AVERAGE(J$3:J558),J558,"")</f>
        <v/>
      </c>
      <c r="I558" s="14">
        <f>STDEV(H$4:H558)</f>
        <v>3.8425330217312938E-3</v>
      </c>
      <c r="J558" s="14">
        <f t="shared" si="67"/>
        <v>1.4371177431982352E-2</v>
      </c>
      <c r="K558" s="14">
        <f>STDEV($J$4:J558)*SQRT(252)</f>
        <v>0.1307576025859703</v>
      </c>
      <c r="L558" s="14">
        <f t="shared" si="49"/>
        <v>0.83758440541899537</v>
      </c>
      <c r="M558" s="14">
        <f>COUNTIF(J$3:J558,"&gt;0")/COUNT(J$3:J558)</f>
        <v>0.65045045045045047</v>
      </c>
      <c r="N558" s="15">
        <f t="shared" si="68"/>
        <v>24.121949600195659</v>
      </c>
      <c r="O558" s="15">
        <f t="shared" si="69"/>
        <v>217.97715222798863</v>
      </c>
      <c r="P558" s="15">
        <f t="shared" si="70"/>
        <v>6.4056268152232425</v>
      </c>
      <c r="Q558" s="14">
        <f>B558/B553-1</f>
        <v>5.2616626227492969E-2</v>
      </c>
      <c r="S558" s="14"/>
    </row>
    <row r="559" spans="1:19" ht="14.45" customHeight="1">
      <c r="A559" s="23">
        <v>43731</v>
      </c>
      <c r="B559" s="44">
        <v>3.7279817180000001</v>
      </c>
      <c r="C559" s="13">
        <f>MAX(B$3:B559)</f>
        <v>3.7279817180000001</v>
      </c>
      <c r="D559" s="14">
        <f t="shared" si="65"/>
        <v>0</v>
      </c>
      <c r="E559" s="14">
        <f>ABS(MIN(D$3:D559))</f>
        <v>3.4722914992418419E-2</v>
      </c>
      <c r="F559" s="25">
        <f t="shared" si="66"/>
        <v>0</v>
      </c>
      <c r="G559" s="25">
        <f>MAX(F$4:F559)</f>
        <v>62</v>
      </c>
      <c r="H559" s="14" t="str">
        <f>IF(J559&lt;AVERAGE(J$3:J559),J559,"")</f>
        <v/>
      </c>
      <c r="I559" s="14">
        <f>STDEV(H$4:H559)</f>
        <v>3.8425330217312938E-3</v>
      </c>
      <c r="J559" s="14">
        <f t="shared" si="67"/>
        <v>8.9858137936893456E-3</v>
      </c>
      <c r="K559" s="14">
        <f>STDEV($J$4:J559)*SQRT(252)</f>
        <v>0.13071517364156959</v>
      </c>
      <c r="L559" s="14">
        <f t="shared" si="49"/>
        <v>0.84094934703360469</v>
      </c>
      <c r="M559" s="14">
        <f>COUNTIF(J$3:J559,"&gt;0")/COUNT(J$3:J559)</f>
        <v>0.65107913669064743</v>
      </c>
      <c r="N559" s="15">
        <f t="shared" si="68"/>
        <v>24.21885798520147</v>
      </c>
      <c r="O559" s="15">
        <f t="shared" si="69"/>
        <v>218.85286145301779</v>
      </c>
      <c r="P559" s="15">
        <f t="shared" si="70"/>
        <v>6.4334485707034155</v>
      </c>
      <c r="S559" s="14"/>
    </row>
    <row r="560" spans="1:19" ht="14.45" customHeight="1">
      <c r="A560" s="23">
        <v>43732</v>
      </c>
      <c r="B560" s="44">
        <v>3.7242741499999998</v>
      </c>
      <c r="C560" s="13">
        <f>MAX(B$3:B560)</f>
        <v>3.7279817180000001</v>
      </c>
      <c r="D560" s="14">
        <f t="shared" si="65"/>
        <v>-9.9452419042156404E-4</v>
      </c>
      <c r="E560" s="14">
        <f>ABS(MIN(D$3:D560))</f>
        <v>3.4722914992418419E-2</v>
      </c>
      <c r="F560" s="25">
        <f t="shared" si="66"/>
        <v>1</v>
      </c>
      <c r="G560" s="25">
        <f>MAX(F$4:F560)</f>
        <v>62</v>
      </c>
      <c r="H560" s="14">
        <f>IF(J560&lt;AVERAGE(J$3:J560),J560,"")</f>
        <v>-9.9452419042156404E-4</v>
      </c>
      <c r="I560" s="14">
        <f>STDEV(H$4:H560)</f>
        <v>3.8368028731123249E-3</v>
      </c>
      <c r="J560" s="14">
        <f t="shared" si="67"/>
        <v>-9.9452419042156404E-4</v>
      </c>
      <c r="K560" s="14">
        <f>STDEV($J$4:J560)*SQRT(252)</f>
        <v>0.13061756147786915</v>
      </c>
      <c r="L560" s="14">
        <f t="shared" si="49"/>
        <v>0.83867651680330391</v>
      </c>
      <c r="M560" s="14">
        <f>COUNTIF(J$3:J560,"&gt;0")/COUNT(J$3:J560)</f>
        <v>0.64991023339317777</v>
      </c>
      <c r="N560" s="15">
        <f t="shared" si="68"/>
        <v>24.153401780536711</v>
      </c>
      <c r="O560" s="15">
        <f t="shared" si="69"/>
        <v>218.58733548199965</v>
      </c>
      <c r="P560" s="15">
        <f t="shared" si="70"/>
        <v>6.4208557204262524</v>
      </c>
      <c r="S560" s="14"/>
    </row>
    <row r="561" spans="1:19" ht="14.45" customHeight="1">
      <c r="A561" s="23">
        <v>43733</v>
      </c>
      <c r="B561" s="44">
        <v>3.734910384</v>
      </c>
      <c r="C561" s="13">
        <f>MAX(B$3:B561)</f>
        <v>3.734910384</v>
      </c>
      <c r="D561" s="14">
        <f t="shared" si="65"/>
        <v>0</v>
      </c>
      <c r="E561" s="14">
        <f>ABS(MIN(D$3:D561))</f>
        <v>3.4722914992418419E-2</v>
      </c>
      <c r="F561" s="25">
        <f t="shared" si="66"/>
        <v>0</v>
      </c>
      <c r="G561" s="25">
        <f>MAX(F$4:F561)</f>
        <v>62</v>
      </c>
      <c r="H561" s="14" t="str">
        <f>IF(J561&lt;AVERAGE(J$3:J561),J561,"")</f>
        <v/>
      </c>
      <c r="I561" s="14">
        <f>STDEV(H$4:H561)</f>
        <v>3.8368028731123249E-3</v>
      </c>
      <c r="J561" s="14">
        <f t="shared" si="67"/>
        <v>2.8559213343626322E-3</v>
      </c>
      <c r="K561" s="14">
        <f>STDEV($J$4:J561)*SQRT(252)</f>
        <v>0.13050062274899454</v>
      </c>
      <c r="L561" s="14">
        <f t="shared" si="49"/>
        <v>0.83968323947067303</v>
      </c>
      <c r="M561" s="14">
        <f>COUNTIF(J$3:J561,"&gt;0")/COUNT(J$3:J561)</f>
        <v>0.65053763440860213</v>
      </c>
      <c r="N561" s="15">
        <f t="shared" si="68"/>
        <v>24.182394814894252</v>
      </c>
      <c r="O561" s="15">
        <f t="shared" si="69"/>
        <v>218.84972130182481</v>
      </c>
      <c r="P561" s="15">
        <f t="shared" si="70"/>
        <v>6.4343236207058059</v>
      </c>
      <c r="S561" s="14"/>
    </row>
    <row r="562" spans="1:19" ht="14.45" customHeight="1">
      <c r="A562" s="23">
        <v>43734</v>
      </c>
      <c r="B562" s="44">
        <v>3.7338109359999998</v>
      </c>
      <c r="C562" s="13">
        <f>MAX(B$3:B562)</f>
        <v>3.734910384</v>
      </c>
      <c r="D562" s="14">
        <f t="shared" si="65"/>
        <v>-2.9437065068815826E-4</v>
      </c>
      <c r="E562" s="14">
        <f>ABS(MIN(D$3:D562))</f>
        <v>3.4722914992418419E-2</v>
      </c>
      <c r="F562" s="25">
        <f t="shared" si="66"/>
        <v>1</v>
      </c>
      <c r="G562" s="25">
        <f>MAX(F$4:F562)</f>
        <v>62</v>
      </c>
      <c r="H562" s="14">
        <f>IF(J562&lt;AVERAGE(J$3:J562),J562,"")</f>
        <v>-2.9437065068815826E-4</v>
      </c>
      <c r="I562" s="14">
        <f>STDEV(H$4:H562)</f>
        <v>3.8321334223348951E-3</v>
      </c>
      <c r="J562" s="14">
        <f t="shared" si="67"/>
        <v>-2.9437065068815826E-4</v>
      </c>
      <c r="K562" s="14">
        <f>STDEV($J$4:J562)*SQRT(252)</f>
        <v>0.13039616078254251</v>
      </c>
      <c r="L562" s="14">
        <f t="shared" si="49"/>
        <v>0.83801418292663876</v>
      </c>
      <c r="M562" s="14">
        <f>COUNTIF(J$3:J562,"&gt;0")/COUNT(J$3:J562)</f>
        <v>0.6493738819320215</v>
      </c>
      <c r="N562" s="15">
        <f t="shared" si="68"/>
        <v>24.134326945465698</v>
      </c>
      <c r="O562" s="15">
        <f t="shared" si="69"/>
        <v>218.68084708179131</v>
      </c>
      <c r="P562" s="15">
        <f t="shared" si="70"/>
        <v>6.4266783461835821</v>
      </c>
      <c r="S562" s="14"/>
    </row>
    <row r="563" spans="1:19" ht="14.45" customHeight="1">
      <c r="A563" s="23">
        <v>43735</v>
      </c>
      <c r="B563" s="44">
        <v>3.744448819</v>
      </c>
      <c r="C563" s="13">
        <f>MAX(B$3:B563)</f>
        <v>3.744448819</v>
      </c>
      <c r="D563" s="14">
        <f t="shared" si="65"/>
        <v>0</v>
      </c>
      <c r="E563" s="14">
        <f>ABS(MIN(D$3:D563))</f>
        <v>3.4722914992418419E-2</v>
      </c>
      <c r="F563" s="25">
        <f t="shared" si="66"/>
        <v>0</v>
      </c>
      <c r="G563" s="25">
        <f>MAX(F$4:F563)</f>
        <v>62</v>
      </c>
      <c r="H563" s="14" t="str">
        <f>IF(J563&lt;AVERAGE(J$3:J563),J563,"")</f>
        <v/>
      </c>
      <c r="I563" s="14">
        <f>STDEV(H$4:H563)</f>
        <v>3.8321334223348951E-3</v>
      </c>
      <c r="J563" s="14">
        <f t="shared" si="67"/>
        <v>2.8490684671347299E-3</v>
      </c>
      <c r="K563" s="14">
        <f>STDEV($J$4:J563)*SQRT(252)</f>
        <v>0.13027983484414943</v>
      </c>
      <c r="L563" s="14">
        <f t="shared" si="49"/>
        <v>0.83901303658580106</v>
      </c>
      <c r="M563" s="14">
        <f>COUNTIF(J$3:J563,"&gt;0")/COUNT(J$3:J563)</f>
        <v>0.65</v>
      </c>
      <c r="N563" s="15">
        <f t="shared" si="68"/>
        <v>24.163093356908416</v>
      </c>
      <c r="O563" s="15">
        <f t="shared" si="69"/>
        <v>218.94149919096387</v>
      </c>
      <c r="P563" s="15">
        <f t="shared" si="70"/>
        <v>6.4400836675107227</v>
      </c>
      <c r="Q563" s="14">
        <f>B563/B558-1</f>
        <v>1.3442668081113718E-2</v>
      </c>
      <c r="S563" s="14"/>
    </row>
    <row r="564" spans="1:19" ht="14.45" customHeight="1">
      <c r="A564" s="17">
        <v>43738</v>
      </c>
      <c r="B564" s="44">
        <v>3.7320000000000002</v>
      </c>
      <c r="C564" s="13">
        <f>MAX(B$3:B564)</f>
        <v>3.744448819</v>
      </c>
      <c r="D564" s="14">
        <f t="shared" si="65"/>
        <v>-3.3246065313624618E-3</v>
      </c>
      <c r="E564" s="14">
        <f>ABS(MIN(D$3:D564))</f>
        <v>3.4722914992418419E-2</v>
      </c>
      <c r="F564" s="25">
        <f t="shared" si="66"/>
        <v>1</v>
      </c>
      <c r="G564" s="25">
        <f>MAX(F$4:F564)</f>
        <v>62</v>
      </c>
      <c r="H564" s="14">
        <f>IF(J564&lt;AVERAGE(J$3:J564),J564,"")</f>
        <v>-3.3246065313624618E-3</v>
      </c>
      <c r="I564" s="14">
        <f>STDEV(H$4:H564)</f>
        <v>3.8261182400599154E-3</v>
      </c>
      <c r="J564" s="14">
        <f t="shared" si="67"/>
        <v>-3.3246065313624618E-3</v>
      </c>
      <c r="K564" s="14">
        <f>STDEV($J$4:J564)*SQRT(252)</f>
        <v>0.13021986848361794</v>
      </c>
      <c r="L564" s="14">
        <f t="shared" si="49"/>
        <v>0.83197808047152955</v>
      </c>
      <c r="M564" s="14">
        <f>COUNTIF(J$3:J564,"&gt;0")/COUNT(J$3:J564)</f>
        <v>0.64884135472370763</v>
      </c>
      <c r="N564" s="15">
        <f t="shared" si="68"/>
        <v>23.960490663102103</v>
      </c>
      <c r="O564" s="15">
        <f t="shared" si="69"/>
        <v>217.44703855741298</v>
      </c>
      <c r="P564" s="15">
        <f>L564/K564</f>
        <v>6.38902565453132</v>
      </c>
      <c r="R564" s="14">
        <f>B564/B544-1</f>
        <v>9.2165815240886628E-2</v>
      </c>
      <c r="S564" s="14">
        <f>B564/B$378-1</f>
        <v>0.55366586711990418</v>
      </c>
    </row>
    <row r="565" spans="1:19" ht="14.45" customHeight="1">
      <c r="A565" s="17"/>
      <c r="B565" s="44"/>
      <c r="D565" s="14"/>
      <c r="E565" s="14"/>
      <c r="F565" s="25"/>
      <c r="G565" s="25"/>
      <c r="H565" s="14"/>
      <c r="I565" s="14"/>
      <c r="S565" s="14"/>
    </row>
    <row r="566" spans="1:19" ht="14.45" customHeight="1">
      <c r="A566" s="17"/>
      <c r="B566" s="44"/>
      <c r="D566" s="14"/>
      <c r="E566" s="14"/>
      <c r="F566" s="25"/>
      <c r="G566" s="25"/>
      <c r="H566" s="14"/>
      <c r="I566" s="14"/>
      <c r="S566" s="14"/>
    </row>
    <row r="567" spans="1:19" ht="14.45" customHeight="1">
      <c r="B567" s="44"/>
      <c r="D567" s="14"/>
      <c r="E567" s="14"/>
      <c r="F567" s="25"/>
      <c r="G567" s="25"/>
      <c r="H567" s="14"/>
      <c r="I567" s="14"/>
      <c r="S567" s="14"/>
    </row>
    <row r="568" spans="1:19" ht="14.45" customHeight="1">
      <c r="B568" s="44"/>
      <c r="D568" s="14"/>
      <c r="E568" s="14"/>
      <c r="F568" s="25"/>
      <c r="G568" s="25"/>
      <c r="H568" s="14"/>
      <c r="I568" s="14"/>
      <c r="S568" s="14"/>
    </row>
    <row r="569" spans="1:19" ht="14.45" customHeight="1">
      <c r="B569" s="44"/>
      <c r="D569" s="14"/>
      <c r="E569" s="14"/>
      <c r="F569" s="25"/>
      <c r="G569" s="25"/>
      <c r="H569" s="14"/>
      <c r="I569" s="14"/>
      <c r="S569" s="14"/>
    </row>
    <row r="570" spans="1:19" ht="14.45" customHeight="1">
      <c r="B570" s="44"/>
      <c r="D570" s="14"/>
      <c r="E570" s="14"/>
      <c r="F570" s="25"/>
      <c r="G570" s="25"/>
      <c r="H570" s="14"/>
      <c r="I570" s="14"/>
      <c r="S570" s="14"/>
    </row>
    <row r="571" spans="1:19" ht="14.45" customHeight="1">
      <c r="B571" s="44"/>
      <c r="D571" s="14"/>
      <c r="E571" s="14"/>
      <c r="F571" s="25"/>
      <c r="G571" s="25"/>
      <c r="H571" s="14"/>
      <c r="I571" s="14"/>
      <c r="S571" s="14"/>
    </row>
    <row r="572" spans="1:19" ht="14.45" customHeight="1">
      <c r="B572" s="44"/>
      <c r="D572" s="14"/>
      <c r="E572" s="14"/>
      <c r="F572" s="25"/>
      <c r="G572" s="25"/>
      <c r="H572" s="14"/>
      <c r="I572" s="14"/>
      <c r="S572" s="14"/>
    </row>
    <row r="573" spans="1:19" ht="14.45" customHeight="1">
      <c r="B573" s="44"/>
      <c r="D573" s="14"/>
      <c r="E573" s="14"/>
      <c r="F573" s="25"/>
      <c r="G573" s="25"/>
      <c r="H573" s="14"/>
      <c r="I573" s="14"/>
      <c r="S573" s="14"/>
    </row>
    <row r="574" spans="1:19" ht="14.45" customHeight="1">
      <c r="B574" s="44"/>
      <c r="D574" s="14"/>
      <c r="E574" s="14"/>
      <c r="F574" s="25"/>
      <c r="G574" s="25"/>
      <c r="H574" s="14"/>
      <c r="I574" s="14"/>
      <c r="S574" s="14"/>
    </row>
    <row r="575" spans="1:19" ht="14.45" customHeight="1">
      <c r="B575" s="44"/>
      <c r="D575" s="14"/>
      <c r="E575" s="14"/>
      <c r="F575" s="25"/>
      <c r="G575" s="25"/>
      <c r="H575" s="14"/>
      <c r="I575" s="14"/>
      <c r="S575" s="14"/>
    </row>
    <row r="576" spans="1:19" ht="14.45" customHeight="1">
      <c r="B576" s="44"/>
      <c r="D576" s="14"/>
      <c r="E576" s="14"/>
      <c r="F576" s="25"/>
      <c r="G576" s="25"/>
      <c r="H576" s="14"/>
      <c r="I576" s="14"/>
      <c r="S576" s="14"/>
    </row>
    <row r="577" spans="1:19" ht="14.45" customHeight="1">
      <c r="B577" s="44"/>
      <c r="D577" s="14"/>
      <c r="E577" s="14"/>
      <c r="F577" s="25"/>
      <c r="G577" s="25"/>
      <c r="H577" s="14"/>
      <c r="I577" s="14"/>
      <c r="S577" s="14"/>
    </row>
    <row r="578" spans="1:19" ht="14.45" customHeight="1">
      <c r="B578" s="44"/>
      <c r="D578" s="14"/>
      <c r="E578" s="14"/>
      <c r="F578" s="25"/>
      <c r="G578" s="25"/>
      <c r="H578" s="14"/>
      <c r="I578" s="14"/>
      <c r="S578" s="14"/>
    </row>
    <row r="579" spans="1:19" ht="14.45" customHeight="1">
      <c r="B579" s="44"/>
      <c r="D579" s="14"/>
      <c r="E579" s="14"/>
      <c r="F579" s="25"/>
      <c r="G579" s="25"/>
      <c r="H579" s="14"/>
      <c r="I579" s="14"/>
      <c r="S579" s="14"/>
    </row>
    <row r="580" spans="1:19" ht="14.45" customHeight="1">
      <c r="B580" s="44"/>
      <c r="D580" s="14"/>
      <c r="E580" s="14"/>
      <c r="F580" s="25"/>
      <c r="G580" s="25"/>
      <c r="H580" s="14"/>
      <c r="I580" s="14"/>
      <c r="S580" s="14"/>
    </row>
    <row r="581" spans="1:19" ht="14.45" customHeight="1">
      <c r="B581" s="44"/>
      <c r="D581" s="14"/>
      <c r="E581" s="14"/>
      <c r="F581" s="25"/>
      <c r="G581" s="25"/>
      <c r="H581" s="14"/>
      <c r="I581" s="14"/>
      <c r="S581" s="14"/>
    </row>
    <row r="582" spans="1:19" ht="14.45" customHeight="1">
      <c r="B582" s="44"/>
      <c r="D582" s="14"/>
      <c r="E582" s="14"/>
      <c r="F582" s="25"/>
      <c r="G582" s="25"/>
      <c r="H582" s="14"/>
      <c r="I582" s="14"/>
      <c r="S582" s="14"/>
    </row>
    <row r="583" spans="1:19" ht="14.45" customHeight="1">
      <c r="B583" s="44"/>
      <c r="D583" s="14"/>
      <c r="E583" s="14"/>
      <c r="F583" s="25"/>
      <c r="G583" s="25"/>
      <c r="H583" s="14"/>
      <c r="I583" s="14"/>
      <c r="S583" s="14"/>
    </row>
    <row r="584" spans="1:19" ht="14.45" customHeight="1">
      <c r="B584" s="44"/>
      <c r="D584" s="14"/>
      <c r="E584" s="14"/>
      <c r="F584" s="25"/>
      <c r="G584" s="25"/>
      <c r="H584" s="14"/>
      <c r="I584" s="14"/>
      <c r="S584" s="14"/>
    </row>
    <row r="585" spans="1:19" ht="14.45" customHeight="1">
      <c r="A585" s="23"/>
      <c r="B585" s="44"/>
      <c r="D585" s="14"/>
      <c r="E585" s="14"/>
      <c r="F585" s="25"/>
      <c r="G585" s="25"/>
      <c r="H585" s="14"/>
      <c r="I585" s="14"/>
      <c r="S585" s="14"/>
    </row>
    <row r="586" spans="1:19" ht="14.45" customHeight="1">
      <c r="A586" s="23"/>
      <c r="B586" s="44"/>
      <c r="D586" s="14"/>
      <c r="E586" s="14"/>
      <c r="F586" s="25"/>
      <c r="G586" s="25"/>
      <c r="H586" s="14"/>
      <c r="I586" s="14"/>
      <c r="S586" s="14"/>
    </row>
    <row r="587" spans="1:19" ht="14.45" customHeight="1">
      <c r="A587" s="23"/>
      <c r="B587" s="44"/>
      <c r="D587" s="14"/>
      <c r="E587" s="14"/>
      <c r="F587" s="25"/>
      <c r="G587" s="25"/>
      <c r="H587" s="14"/>
      <c r="I587" s="14"/>
      <c r="S587" s="14"/>
    </row>
    <row r="588" spans="1:19" ht="14.45" customHeight="1">
      <c r="A588" s="23"/>
      <c r="B588" s="44"/>
      <c r="D588" s="14"/>
      <c r="E588" s="14"/>
      <c r="F588" s="25"/>
      <c r="G588" s="25"/>
      <c r="H588" s="14"/>
      <c r="I588" s="14"/>
      <c r="S588" s="14"/>
    </row>
    <row r="589" spans="1:19" ht="14.45" customHeight="1">
      <c r="A589" s="23"/>
      <c r="B589" s="44"/>
      <c r="D589" s="14"/>
      <c r="E589" s="14"/>
      <c r="F589" s="25"/>
      <c r="G589" s="25"/>
      <c r="H589" s="14"/>
      <c r="I589" s="14"/>
      <c r="S589" s="14"/>
    </row>
    <row r="590" spans="1:19" ht="14.45" customHeight="1">
      <c r="A590" s="23"/>
      <c r="B590" s="44"/>
      <c r="D590" s="14"/>
      <c r="E590" s="14"/>
      <c r="F590" s="25"/>
      <c r="G590" s="25"/>
      <c r="H590" s="14"/>
      <c r="I590" s="14"/>
      <c r="S590" s="14"/>
    </row>
    <row r="591" spans="1:19" ht="14.45" customHeight="1">
      <c r="A591" s="23"/>
      <c r="B591" s="44"/>
      <c r="D591" s="14"/>
      <c r="E591" s="14"/>
      <c r="F591" s="25"/>
      <c r="G591" s="25"/>
      <c r="H591" s="14"/>
      <c r="I591" s="14"/>
      <c r="S591" s="14"/>
    </row>
    <row r="592" spans="1:19" ht="14.45" customHeight="1">
      <c r="A592" s="23"/>
      <c r="B592" s="44"/>
      <c r="D592" s="14"/>
      <c r="E592" s="14"/>
      <c r="F592" s="25"/>
      <c r="G592" s="25"/>
      <c r="H592" s="14"/>
      <c r="I592" s="14"/>
      <c r="S592" s="14"/>
    </row>
    <row r="593" spans="2:2" ht="14.45" customHeight="1">
      <c r="B593" s="44"/>
    </row>
    <row r="594" spans="2:2" ht="14.45" customHeight="1">
      <c r="B594" s="44"/>
    </row>
    <row r="595" spans="2:2" ht="14.45" customHeight="1">
      <c r="B595" s="44"/>
    </row>
    <row r="596" spans="2:2" ht="14.45" customHeight="1">
      <c r="B596" s="44"/>
    </row>
    <row r="597" spans="2:2" ht="14.45" customHeight="1">
      <c r="B597" s="44"/>
    </row>
    <row r="598" spans="2:2" ht="14.45" customHeight="1">
      <c r="B598" s="44"/>
    </row>
    <row r="599" spans="2:2" ht="14.45" customHeight="1">
      <c r="B599" s="44"/>
    </row>
    <row r="600" spans="2:2" ht="14.45" customHeight="1">
      <c r="B600" s="44"/>
    </row>
    <row r="601" spans="2:2" ht="14.45" customHeight="1">
      <c r="B601" s="44"/>
    </row>
    <row r="602" spans="2:2" ht="14.45" customHeight="1">
      <c r="B602" s="44"/>
    </row>
    <row r="603" spans="2:2" ht="14.45" customHeight="1">
      <c r="B603" s="44"/>
    </row>
    <row r="604" spans="2:2" ht="14.45" customHeight="1">
      <c r="B604" s="44"/>
    </row>
    <row r="605" spans="2:2" ht="14.45" customHeight="1">
      <c r="B605" s="44"/>
    </row>
    <row r="606" spans="2:2" ht="14.45" customHeight="1">
      <c r="B606" s="44"/>
    </row>
    <row r="607" spans="2:2" ht="14.45" customHeight="1">
      <c r="B607" s="44"/>
    </row>
    <row r="608" spans="2:2" ht="14.45" customHeight="1">
      <c r="B608" s="44"/>
    </row>
    <row r="609" spans="2:2" ht="14.45" customHeight="1">
      <c r="B609" s="44"/>
    </row>
    <row r="610" spans="2:2" ht="14.45" customHeight="1">
      <c r="B610" s="44"/>
    </row>
    <row r="611" spans="2:2" ht="14.45" customHeight="1">
      <c r="B611" s="44"/>
    </row>
    <row r="612" spans="2:2" ht="14.45" customHeight="1">
      <c r="B612" s="44"/>
    </row>
    <row r="613" spans="2:2" ht="14.45" customHeight="1">
      <c r="B613" s="44"/>
    </row>
    <row r="614" spans="2:2" ht="14.45" customHeight="1">
      <c r="B614" s="44"/>
    </row>
    <row r="615" spans="2:2" ht="14.45" customHeight="1">
      <c r="B615" s="44"/>
    </row>
    <row r="616" spans="2:2" ht="14.45" customHeight="1">
      <c r="B616" s="44"/>
    </row>
    <row r="617" spans="2:2" ht="14.45" customHeight="1">
      <c r="B617" s="44"/>
    </row>
    <row r="618" spans="2:2" ht="14.45" customHeight="1">
      <c r="B618" s="44"/>
    </row>
    <row r="619" spans="2:2" ht="14.45" customHeight="1">
      <c r="B619" s="44"/>
    </row>
    <row r="620" spans="2:2" ht="14.45" customHeight="1">
      <c r="B620" s="44"/>
    </row>
    <row r="621" spans="2:2" ht="14.45" customHeight="1">
      <c r="B621" s="44"/>
    </row>
    <row r="622" spans="2:2" ht="14.45" customHeight="1">
      <c r="B622" s="44"/>
    </row>
    <row r="623" spans="2:2" ht="14.45" customHeight="1">
      <c r="B623" s="44"/>
    </row>
    <row r="624" spans="2:2" ht="14.45" customHeight="1">
      <c r="B624" s="44"/>
    </row>
    <row r="625" spans="2:2" ht="14.45" customHeight="1">
      <c r="B625" s="44"/>
    </row>
    <row r="626" spans="2:2" ht="14.45" customHeight="1">
      <c r="B626" s="44"/>
    </row>
    <row r="627" spans="2:2" ht="14.45" customHeight="1">
      <c r="B627" s="44"/>
    </row>
    <row r="628" spans="2:2" ht="14.45" customHeight="1">
      <c r="B628" s="44"/>
    </row>
    <row r="629" spans="2:2" ht="14.45" customHeight="1">
      <c r="B629" s="44"/>
    </row>
    <row r="630" spans="2:2" ht="14.45" customHeight="1">
      <c r="B630" s="44"/>
    </row>
    <row r="631" spans="2:2" ht="14.45" customHeight="1">
      <c r="B631" s="44"/>
    </row>
    <row r="632" spans="2:2" ht="14.45" customHeight="1">
      <c r="B632" s="44"/>
    </row>
    <row r="633" spans="2:2" ht="14.45" customHeight="1">
      <c r="B633" s="44"/>
    </row>
    <row r="634" spans="2:2" ht="14.45" customHeight="1">
      <c r="B634" s="44"/>
    </row>
    <row r="635" spans="2:2" ht="14.45" customHeight="1">
      <c r="B635" s="44"/>
    </row>
    <row r="636" spans="2:2" ht="14.45" customHeight="1">
      <c r="B636" s="44"/>
    </row>
    <row r="637" spans="2:2" ht="14.45" customHeight="1">
      <c r="B637" s="44"/>
    </row>
    <row r="638" spans="2:2" ht="14.45" customHeight="1">
      <c r="B638" s="44"/>
    </row>
    <row r="639" spans="2:2" ht="14.45" customHeight="1">
      <c r="B639" s="44"/>
    </row>
    <row r="640" spans="2:2" ht="14.45" customHeight="1">
      <c r="B640" s="44"/>
    </row>
    <row r="641" spans="2:2" ht="14.45" customHeight="1">
      <c r="B641" s="44"/>
    </row>
    <row r="642" spans="2:2" ht="14.45" customHeight="1">
      <c r="B642" s="44"/>
    </row>
    <row r="643" spans="2:2" ht="14.45" customHeight="1">
      <c r="B643" s="44"/>
    </row>
    <row r="644" spans="2:2" ht="14.45" customHeight="1">
      <c r="B644" s="44"/>
    </row>
    <row r="645" spans="2:2" ht="14.45" customHeight="1">
      <c r="B645" s="44"/>
    </row>
    <row r="646" spans="2:2" ht="14.45" customHeight="1">
      <c r="B646" s="44"/>
    </row>
    <row r="647" spans="2:2" ht="14.45" customHeight="1">
      <c r="B647" s="44"/>
    </row>
    <row r="648" spans="2:2" ht="14.45" customHeight="1">
      <c r="B648" s="44"/>
    </row>
    <row r="649" spans="2:2" ht="14.45" customHeight="1">
      <c r="B649" s="44"/>
    </row>
    <row r="650" spans="2:2" ht="14.45" customHeight="1">
      <c r="B650" s="44"/>
    </row>
    <row r="651" spans="2:2" ht="14.45" customHeight="1">
      <c r="B651" s="44"/>
    </row>
    <row r="652" spans="2:2" ht="14.45" customHeight="1">
      <c r="B652" s="44"/>
    </row>
    <row r="653" spans="2:2" ht="14.45" customHeight="1">
      <c r="B653" s="44"/>
    </row>
    <row r="654" spans="2:2" ht="14.45" customHeight="1">
      <c r="B654" s="44"/>
    </row>
    <row r="655" spans="2:2" ht="14.45" customHeight="1">
      <c r="B655" s="44"/>
    </row>
    <row r="656" spans="2:2" ht="14.45" customHeight="1">
      <c r="B656" s="44"/>
    </row>
    <row r="657" spans="2:2" ht="14.45" customHeight="1">
      <c r="B657" s="44"/>
    </row>
    <row r="658" spans="2:2" ht="14.45" customHeight="1">
      <c r="B658" s="44"/>
    </row>
    <row r="659" spans="2:2" ht="14.45" customHeight="1">
      <c r="B659" s="44"/>
    </row>
    <row r="660" spans="2:2" ht="14.45" customHeight="1">
      <c r="B660" s="44"/>
    </row>
    <row r="661" spans="2:2" ht="14.45" customHeight="1">
      <c r="B661" s="44"/>
    </row>
    <row r="662" spans="2:2" ht="14.45" customHeight="1">
      <c r="B662" s="44"/>
    </row>
    <row r="663" spans="2:2" ht="14.45" customHeight="1">
      <c r="B663" s="44"/>
    </row>
    <row r="664" spans="2:2" ht="14.45" customHeight="1">
      <c r="B664" s="44"/>
    </row>
    <row r="665" spans="2:2" ht="14.45" customHeight="1">
      <c r="B665" s="44"/>
    </row>
    <row r="666" spans="2:2" ht="14.45" customHeight="1">
      <c r="B666" s="44"/>
    </row>
    <row r="667" spans="2:2" ht="14.45" customHeight="1">
      <c r="B667" s="44"/>
    </row>
    <row r="668" spans="2:2" ht="14.45" customHeight="1">
      <c r="B668" s="44"/>
    </row>
    <row r="669" spans="2:2" ht="14.45" customHeight="1">
      <c r="B669" s="44"/>
    </row>
    <row r="670" spans="2:2" ht="14.45" customHeight="1">
      <c r="B670" s="44"/>
    </row>
    <row r="671" spans="2:2" ht="14.45" customHeight="1">
      <c r="B671" s="44"/>
    </row>
    <row r="672" spans="2:2" ht="14.45" customHeight="1">
      <c r="B672" s="44"/>
    </row>
    <row r="673" spans="2:2" ht="14.45" customHeight="1">
      <c r="B673" s="44"/>
    </row>
    <row r="674" spans="2:2" ht="14.45" customHeight="1">
      <c r="B674" s="44"/>
    </row>
    <row r="675" spans="2:2" ht="14.45" customHeight="1">
      <c r="B675" s="44"/>
    </row>
    <row r="676" spans="2:2" ht="14.45" customHeight="1">
      <c r="B676" s="44"/>
    </row>
    <row r="677" spans="2:2" ht="14.45" customHeight="1">
      <c r="B677" s="44"/>
    </row>
    <row r="678" spans="2:2" ht="14.45" customHeight="1">
      <c r="B678" s="44"/>
    </row>
    <row r="679" spans="2:2" ht="14.45" customHeight="1">
      <c r="B679" s="44"/>
    </row>
    <row r="680" spans="2:2" ht="14.45" customHeight="1">
      <c r="B680" s="44"/>
    </row>
    <row r="681" spans="2:2" ht="14.45" customHeight="1">
      <c r="B681" s="44"/>
    </row>
    <row r="682" spans="2:2" ht="14.45" customHeight="1">
      <c r="B682" s="44"/>
    </row>
    <row r="683" spans="2:2" ht="14.45" customHeight="1">
      <c r="B683" s="44"/>
    </row>
    <row r="684" spans="2:2" ht="14.45" customHeight="1">
      <c r="B684" s="44"/>
    </row>
    <row r="685" spans="2:2" ht="14.45" customHeight="1">
      <c r="B685" s="44"/>
    </row>
    <row r="686" spans="2:2" ht="14.45" customHeight="1">
      <c r="B686" s="44"/>
    </row>
    <row r="687" spans="2:2" ht="14.45" customHeight="1">
      <c r="B687" s="44"/>
    </row>
    <row r="688" spans="2:2" ht="14.45" customHeight="1">
      <c r="B688" s="44"/>
    </row>
    <row r="689" spans="2:2" ht="14.45" customHeight="1">
      <c r="B689" s="44"/>
    </row>
    <row r="690" spans="2:2" ht="14.45" customHeight="1">
      <c r="B690" s="44"/>
    </row>
    <row r="691" spans="2:2" ht="14.45" customHeight="1">
      <c r="B691" s="44"/>
    </row>
    <row r="692" spans="2:2" ht="14.45" customHeight="1">
      <c r="B692" s="44"/>
    </row>
    <row r="693" spans="2:2" ht="14.45" customHeight="1">
      <c r="B693" s="44"/>
    </row>
    <row r="694" spans="2:2" ht="14.45" customHeight="1">
      <c r="B694" s="44"/>
    </row>
    <row r="695" spans="2:2" ht="14.45" customHeight="1">
      <c r="B695" s="44"/>
    </row>
    <row r="696" spans="2:2" ht="14.45" customHeight="1">
      <c r="B696" s="44"/>
    </row>
    <row r="697" spans="2:2" ht="14.45" customHeight="1">
      <c r="B697" s="44"/>
    </row>
    <row r="698" spans="2:2" ht="14.45" customHeight="1">
      <c r="B698" s="44"/>
    </row>
    <row r="699" spans="2:2" ht="14.45" customHeight="1">
      <c r="B699" s="44"/>
    </row>
    <row r="700" spans="2:2" ht="14.45" customHeight="1">
      <c r="B700" s="44"/>
    </row>
    <row r="701" spans="2:2" ht="14.45" customHeight="1">
      <c r="B701" s="44"/>
    </row>
    <row r="702" spans="2:2" ht="14.45" customHeight="1">
      <c r="B702" s="44"/>
    </row>
    <row r="703" spans="2:2" ht="14.45" customHeight="1">
      <c r="B703" s="44"/>
    </row>
    <row r="704" spans="2:2" ht="14.45" customHeight="1">
      <c r="B704" s="44"/>
    </row>
    <row r="705" spans="2:2" ht="14.45" customHeight="1">
      <c r="B705" s="44"/>
    </row>
    <row r="706" spans="2:2" ht="14.45" customHeight="1">
      <c r="B706" s="44"/>
    </row>
    <row r="707" spans="2:2" ht="14.45" customHeight="1">
      <c r="B707" s="44"/>
    </row>
    <row r="708" spans="2:2" ht="14.45" customHeight="1">
      <c r="B708" s="44"/>
    </row>
    <row r="709" spans="2:2" ht="14.45" customHeight="1">
      <c r="B709" s="44"/>
    </row>
    <row r="710" spans="2:2" ht="14.45" customHeight="1">
      <c r="B710" s="44"/>
    </row>
    <row r="711" spans="2:2" ht="14.45" customHeight="1">
      <c r="B711" s="44"/>
    </row>
    <row r="712" spans="2:2" ht="14.45" customHeight="1">
      <c r="B712" s="44"/>
    </row>
    <row r="713" spans="2:2" ht="14.45" customHeight="1">
      <c r="B713" s="44"/>
    </row>
    <row r="714" spans="2:2" ht="14.45" customHeight="1">
      <c r="B714" s="44"/>
    </row>
    <row r="715" spans="2:2" ht="14.45" customHeight="1">
      <c r="B715" s="44"/>
    </row>
    <row r="716" spans="2:2" ht="14.45" customHeight="1">
      <c r="B716" s="44"/>
    </row>
    <row r="717" spans="2:2" ht="14.45" customHeight="1">
      <c r="B717" s="44"/>
    </row>
    <row r="718" spans="2:2" ht="14.45" customHeight="1">
      <c r="B718" s="44"/>
    </row>
    <row r="719" spans="2:2" ht="14.45" customHeight="1">
      <c r="B719" s="44"/>
    </row>
    <row r="720" spans="2:2" ht="14.45" customHeight="1">
      <c r="B720" s="44"/>
    </row>
    <row r="721" spans="2:2" ht="14.45" customHeight="1">
      <c r="B721" s="44"/>
    </row>
    <row r="722" spans="2:2" ht="14.45" customHeight="1">
      <c r="B722" s="44"/>
    </row>
    <row r="723" spans="2:2" ht="14.45" customHeight="1">
      <c r="B723" s="44"/>
    </row>
    <row r="724" spans="2:2" ht="14.45" customHeight="1">
      <c r="B724" s="44"/>
    </row>
    <row r="725" spans="2:2" ht="14.45" customHeight="1">
      <c r="B725" s="44"/>
    </row>
    <row r="726" spans="2:2" ht="14.45" customHeight="1">
      <c r="B726" s="44"/>
    </row>
    <row r="727" spans="2:2" ht="14.45" customHeight="1">
      <c r="B727" s="44"/>
    </row>
    <row r="728" spans="2:2" ht="14.45" customHeight="1">
      <c r="B728" s="44"/>
    </row>
    <row r="729" spans="2:2" ht="14.45" customHeight="1">
      <c r="B729" s="44"/>
    </row>
    <row r="730" spans="2:2" ht="14.45" customHeight="1">
      <c r="B730" s="44"/>
    </row>
    <row r="731" spans="2:2" ht="14.45" customHeight="1">
      <c r="B731" s="44"/>
    </row>
    <row r="732" spans="2:2" ht="14.45" customHeight="1">
      <c r="B732" s="44"/>
    </row>
    <row r="733" spans="2:2" ht="14.45" customHeight="1">
      <c r="B733" s="44"/>
    </row>
    <row r="734" spans="2:2" ht="14.45" customHeight="1">
      <c r="B734" s="44"/>
    </row>
    <row r="735" spans="2:2" ht="14.45" customHeight="1">
      <c r="B735" s="44"/>
    </row>
    <row r="736" spans="2:2" ht="14.45" customHeight="1">
      <c r="B736" s="44"/>
    </row>
    <row r="737" spans="2:2" ht="14.45" customHeight="1">
      <c r="B737" s="44"/>
    </row>
    <row r="738" spans="2:2" ht="14.45" customHeight="1">
      <c r="B738" s="44"/>
    </row>
    <row r="739" spans="2:2" ht="14.45" customHeight="1">
      <c r="B739" s="44"/>
    </row>
    <row r="740" spans="2:2" ht="14.45" customHeight="1">
      <c r="B740" s="44"/>
    </row>
    <row r="741" spans="2:2" ht="14.45" customHeight="1">
      <c r="B741" s="44"/>
    </row>
    <row r="742" spans="2:2" ht="14.45" customHeight="1">
      <c r="B742" s="44"/>
    </row>
    <row r="743" spans="2:2" ht="14.45" customHeight="1">
      <c r="B743" s="44"/>
    </row>
    <row r="744" spans="2:2" ht="14.45" customHeight="1">
      <c r="B744" s="44"/>
    </row>
    <row r="745" spans="2:2" ht="14.45" customHeight="1">
      <c r="B745" s="44"/>
    </row>
    <row r="746" spans="2:2" ht="14.45" customHeight="1">
      <c r="B746" s="44"/>
    </row>
    <row r="747" spans="2:2" ht="14.45" customHeight="1">
      <c r="B747" s="44"/>
    </row>
    <row r="748" spans="2:2" ht="14.45" customHeight="1">
      <c r="B748" s="44"/>
    </row>
    <row r="749" spans="2:2" ht="14.45" customHeight="1">
      <c r="B749" s="44"/>
    </row>
    <row r="750" spans="2:2" ht="14.45" customHeight="1">
      <c r="B750" s="44"/>
    </row>
    <row r="751" spans="2:2" ht="14.45" customHeight="1">
      <c r="B751" s="44"/>
    </row>
    <row r="752" spans="2:2" ht="14.45" customHeight="1">
      <c r="B752" s="44"/>
    </row>
    <row r="753" spans="2:2" ht="14.45" customHeight="1">
      <c r="B753" s="44"/>
    </row>
    <row r="754" spans="2:2" ht="14.45" customHeight="1">
      <c r="B754" s="44"/>
    </row>
    <row r="755" spans="2:2" ht="14.45" customHeight="1">
      <c r="B755" s="44"/>
    </row>
    <row r="756" spans="2:2" ht="14.45" customHeight="1">
      <c r="B756" s="44"/>
    </row>
    <row r="757" spans="2:2" ht="14.45" customHeight="1">
      <c r="B757" s="44"/>
    </row>
    <row r="758" spans="2:2" ht="14.45" customHeight="1">
      <c r="B758" s="44"/>
    </row>
    <row r="759" spans="2:2" ht="14.45" customHeight="1">
      <c r="B759" s="44"/>
    </row>
    <row r="760" spans="2:2" ht="14.45" customHeight="1">
      <c r="B760" s="44"/>
    </row>
    <row r="761" spans="2:2" ht="14.45" customHeight="1">
      <c r="B761" s="44"/>
    </row>
    <row r="762" spans="2:2" ht="14.45" customHeight="1">
      <c r="B762" s="44"/>
    </row>
    <row r="763" spans="2:2" ht="14.45" customHeight="1">
      <c r="B763" s="44"/>
    </row>
    <row r="764" spans="2:2" ht="14.45" customHeight="1">
      <c r="B764" s="44"/>
    </row>
    <row r="765" spans="2:2" ht="14.45" customHeight="1">
      <c r="B765" s="44"/>
    </row>
    <row r="766" spans="2:2" ht="14.45" customHeight="1">
      <c r="B766" s="44"/>
    </row>
    <row r="767" spans="2:2" ht="14.45" customHeight="1">
      <c r="B767" s="44"/>
    </row>
    <row r="768" spans="2:2" ht="14.45" customHeight="1">
      <c r="B768" s="44"/>
    </row>
    <row r="769" spans="2:2" ht="14.45" customHeight="1">
      <c r="B769" s="44"/>
    </row>
    <row r="770" spans="2:2" ht="14.45" customHeight="1">
      <c r="B770" s="44"/>
    </row>
    <row r="771" spans="2:2" ht="14.45" customHeight="1">
      <c r="B771" s="44"/>
    </row>
    <row r="772" spans="2:2" ht="14.45" customHeight="1">
      <c r="B772" s="44"/>
    </row>
    <row r="773" spans="2:2" ht="14.45" customHeight="1">
      <c r="B773" s="44"/>
    </row>
    <row r="774" spans="2:2" ht="14.45" customHeight="1">
      <c r="B774" s="44"/>
    </row>
    <row r="775" spans="2:2" ht="14.45" customHeight="1">
      <c r="B775" s="44"/>
    </row>
    <row r="776" spans="2:2" ht="14.45" customHeight="1">
      <c r="B776" s="44"/>
    </row>
    <row r="777" spans="2:2" ht="14.45" customHeight="1">
      <c r="B777" s="44"/>
    </row>
    <row r="778" spans="2:2" ht="14.45" customHeight="1">
      <c r="B778" s="44"/>
    </row>
    <row r="779" spans="2:2" ht="14.45" customHeight="1">
      <c r="B779" s="44"/>
    </row>
    <row r="780" spans="2:2" ht="14.45" customHeight="1">
      <c r="B780" s="44"/>
    </row>
    <row r="781" spans="2:2" ht="14.45" customHeight="1">
      <c r="B781" s="44"/>
    </row>
    <row r="782" spans="2:2" ht="14.45" customHeight="1">
      <c r="B782" s="44"/>
    </row>
    <row r="783" spans="2:2" ht="14.45" customHeight="1">
      <c r="B783" s="44"/>
    </row>
    <row r="784" spans="2:2" ht="14.45" customHeight="1">
      <c r="B784" s="44"/>
    </row>
    <row r="785" spans="2:2" ht="14.45" customHeight="1">
      <c r="B785" s="44"/>
    </row>
    <row r="786" spans="2:2" ht="14.45" customHeight="1">
      <c r="B786" s="44"/>
    </row>
    <row r="787" spans="2:2" ht="14.45" customHeight="1">
      <c r="B787" s="44"/>
    </row>
    <row r="788" spans="2:2" ht="14.45" customHeight="1">
      <c r="B788" s="44"/>
    </row>
    <row r="789" spans="2:2" ht="14.45" customHeight="1">
      <c r="B789" s="44"/>
    </row>
    <row r="790" spans="2:2" ht="14.45" customHeight="1">
      <c r="B790" s="44"/>
    </row>
    <row r="791" spans="2:2" ht="14.45" customHeight="1">
      <c r="B791" s="44"/>
    </row>
    <row r="792" spans="2:2" ht="14.45" customHeight="1">
      <c r="B792" s="44"/>
    </row>
    <row r="793" spans="2:2" ht="14.45" customHeight="1">
      <c r="B793" s="44"/>
    </row>
    <row r="794" spans="2:2" ht="14.45" customHeight="1">
      <c r="B794" s="44"/>
    </row>
    <row r="795" spans="2:2" ht="14.45" customHeight="1">
      <c r="B795" s="44"/>
    </row>
    <row r="796" spans="2:2" ht="14.45" customHeight="1">
      <c r="B796" s="44"/>
    </row>
    <row r="797" spans="2:2" ht="14.45" customHeight="1">
      <c r="B797" s="44"/>
    </row>
    <row r="798" spans="2:2" ht="14.45" customHeight="1">
      <c r="B798" s="44"/>
    </row>
    <row r="799" spans="2:2" ht="14.45" customHeight="1">
      <c r="B799" s="44"/>
    </row>
    <row r="800" spans="2:2" ht="14.45" customHeight="1">
      <c r="B800" s="44"/>
    </row>
    <row r="801" spans="2:2" ht="14.45" customHeight="1">
      <c r="B801" s="44"/>
    </row>
    <row r="802" spans="2:2" ht="14.45" customHeight="1">
      <c r="B802" s="44"/>
    </row>
    <row r="803" spans="2:2" ht="14.45" customHeight="1">
      <c r="B803" s="44"/>
    </row>
    <row r="804" spans="2:2" ht="14.45" customHeight="1">
      <c r="B804" s="44"/>
    </row>
    <row r="805" spans="2:2" ht="14.45" customHeight="1">
      <c r="B805" s="44"/>
    </row>
    <row r="806" spans="2:2" ht="14.45" customHeight="1">
      <c r="B806" s="44"/>
    </row>
    <row r="807" spans="2:2" ht="14.45" customHeight="1">
      <c r="B807" s="44"/>
    </row>
    <row r="808" spans="2:2" ht="14.45" customHeight="1">
      <c r="B808" s="44"/>
    </row>
    <row r="809" spans="2:2" ht="14.45" customHeight="1">
      <c r="B809" s="44"/>
    </row>
    <row r="810" spans="2:2" ht="14.45" customHeight="1">
      <c r="B810" s="44"/>
    </row>
    <row r="811" spans="2:2" ht="14.45" customHeight="1">
      <c r="B811" s="44"/>
    </row>
    <row r="812" spans="2:2" ht="14.45" customHeight="1">
      <c r="B812" s="44"/>
    </row>
    <row r="813" spans="2:2" ht="14.45" customHeight="1">
      <c r="B813" s="44"/>
    </row>
    <row r="814" spans="2:2" ht="14.45" customHeight="1">
      <c r="B814" s="44"/>
    </row>
    <row r="815" spans="2:2" ht="14.45" customHeight="1">
      <c r="B815" s="44"/>
    </row>
    <row r="816" spans="2:2" ht="14.45" customHeight="1">
      <c r="B816" s="44"/>
    </row>
    <row r="817" spans="2:2" ht="14.45" customHeight="1">
      <c r="B817" s="44"/>
    </row>
    <row r="818" spans="2:2" ht="14.45" customHeight="1">
      <c r="B818" s="44"/>
    </row>
    <row r="819" spans="2:2" ht="14.45" customHeight="1">
      <c r="B819" s="44"/>
    </row>
    <row r="820" spans="2:2" ht="14.45" customHeight="1">
      <c r="B820" s="44"/>
    </row>
    <row r="821" spans="2:2" ht="14.45" customHeight="1">
      <c r="B821" s="44"/>
    </row>
    <row r="822" spans="2:2" ht="14.45" customHeight="1">
      <c r="B822" s="44"/>
    </row>
    <row r="823" spans="2:2" ht="14.45" customHeight="1">
      <c r="B823" s="44"/>
    </row>
    <row r="824" spans="2:2" ht="14.45" customHeight="1">
      <c r="B824" s="44"/>
    </row>
    <row r="825" spans="2:2" ht="14.45" customHeight="1">
      <c r="B825" s="44"/>
    </row>
    <row r="826" spans="2:2" ht="14.45" customHeight="1">
      <c r="B826" s="44"/>
    </row>
    <row r="827" spans="2:2" ht="14.45" customHeight="1">
      <c r="B827" s="44"/>
    </row>
    <row r="828" spans="2:2" ht="14.45" customHeight="1">
      <c r="B828" s="44"/>
    </row>
    <row r="829" spans="2:2" ht="14.45" customHeight="1">
      <c r="B829" s="44"/>
    </row>
    <row r="830" spans="2:2" ht="14.45" customHeight="1">
      <c r="B830" s="44"/>
    </row>
    <row r="831" spans="2:2" ht="14.45" customHeight="1">
      <c r="B831" s="44"/>
    </row>
    <row r="832" spans="2:2" ht="14.45" customHeight="1">
      <c r="B832" s="44"/>
    </row>
    <row r="833" spans="2:2" ht="14.45" customHeight="1">
      <c r="B833" s="44"/>
    </row>
    <row r="834" spans="2:2" ht="14.45" customHeight="1">
      <c r="B834" s="44"/>
    </row>
    <row r="835" spans="2:2" ht="14.45" customHeight="1">
      <c r="B835" s="44"/>
    </row>
    <row r="836" spans="2:2" ht="14.45" customHeight="1">
      <c r="B836" s="44"/>
    </row>
    <row r="837" spans="2:2" ht="14.45" customHeight="1">
      <c r="B837" s="44"/>
    </row>
    <row r="838" spans="2:2" ht="14.45" customHeight="1">
      <c r="B838" s="44"/>
    </row>
    <row r="839" spans="2:2" ht="14.45" customHeight="1">
      <c r="B839" s="44"/>
    </row>
    <row r="840" spans="2:2" ht="14.45" customHeight="1">
      <c r="B840" s="44"/>
    </row>
    <row r="841" spans="2:2" ht="14.45" customHeight="1">
      <c r="B841" s="44"/>
    </row>
    <row r="842" spans="2:2" ht="14.45" customHeight="1">
      <c r="B842" s="44"/>
    </row>
    <row r="843" spans="2:2" ht="14.45" customHeight="1">
      <c r="B843" s="44"/>
    </row>
    <row r="844" spans="2:2" ht="14.45" customHeight="1">
      <c r="B844" s="44"/>
    </row>
    <row r="845" spans="2:2" ht="14.45" customHeight="1">
      <c r="B845" s="44"/>
    </row>
    <row r="846" spans="2:2" ht="14.45" customHeight="1">
      <c r="B846" s="44"/>
    </row>
    <row r="847" spans="2:2" ht="14.45" customHeight="1">
      <c r="B847" s="44"/>
    </row>
    <row r="848" spans="2:2" ht="14.45" customHeight="1">
      <c r="B848" s="44"/>
    </row>
    <row r="849" spans="2:2" ht="14.45" customHeight="1">
      <c r="B849" s="44"/>
    </row>
    <row r="850" spans="2:2" ht="14.45" customHeight="1">
      <c r="B850" s="44"/>
    </row>
    <row r="851" spans="2:2" ht="14.45" customHeight="1">
      <c r="B851" s="44"/>
    </row>
    <row r="852" spans="2:2" ht="14.45" customHeight="1">
      <c r="B852" s="44"/>
    </row>
    <row r="853" spans="2:2" ht="14.45" customHeight="1">
      <c r="B853" s="44"/>
    </row>
    <row r="854" spans="2:2" ht="14.45" customHeight="1">
      <c r="B854" s="44"/>
    </row>
    <row r="855" spans="2:2" ht="14.45" customHeight="1">
      <c r="B855" s="44"/>
    </row>
    <row r="856" spans="2:2" ht="14.45" customHeight="1">
      <c r="B856" s="44"/>
    </row>
    <row r="857" spans="2:2" ht="14.45" customHeight="1">
      <c r="B857" s="44"/>
    </row>
    <row r="858" spans="2:2" ht="14.45" customHeight="1">
      <c r="B858" s="44"/>
    </row>
    <row r="859" spans="2:2" ht="14.45" customHeight="1">
      <c r="B859" s="44"/>
    </row>
    <row r="860" spans="2:2" ht="14.45" customHeight="1">
      <c r="B860" s="44"/>
    </row>
    <row r="861" spans="2:2" ht="14.45" customHeight="1">
      <c r="B861" s="44"/>
    </row>
    <row r="862" spans="2:2" ht="14.45" customHeight="1">
      <c r="B862" s="44"/>
    </row>
    <row r="863" spans="2:2" ht="14.45" customHeight="1">
      <c r="B863" s="44"/>
    </row>
    <row r="864" spans="2:2" ht="14.45" customHeight="1">
      <c r="B864" s="44"/>
    </row>
    <row r="865" spans="2:2" ht="14.45" customHeight="1">
      <c r="B865" s="44"/>
    </row>
    <row r="866" spans="2:2" ht="14.45" customHeight="1">
      <c r="B866" s="44"/>
    </row>
    <row r="867" spans="2:2" ht="14.45" customHeight="1">
      <c r="B867" s="44"/>
    </row>
    <row r="868" spans="2:2" ht="14.45" customHeight="1">
      <c r="B868" s="44"/>
    </row>
    <row r="869" spans="2:2" ht="14.45" customHeight="1">
      <c r="B869" s="44"/>
    </row>
    <row r="870" spans="2:2" ht="14.45" customHeight="1">
      <c r="B870" s="44"/>
    </row>
    <row r="871" spans="2:2" ht="14.45" customHeight="1">
      <c r="B871" s="44"/>
    </row>
    <row r="872" spans="2:2" ht="14.45" customHeight="1">
      <c r="B872" s="44"/>
    </row>
    <row r="873" spans="2:2" ht="14.45" customHeight="1">
      <c r="B873" s="44"/>
    </row>
    <row r="874" spans="2:2" ht="14.45" customHeight="1">
      <c r="B874" s="44"/>
    </row>
    <row r="875" spans="2:2" ht="14.45" customHeight="1">
      <c r="B875" s="44"/>
    </row>
    <row r="876" spans="2:2" ht="14.45" customHeight="1">
      <c r="B876" s="44"/>
    </row>
    <row r="877" spans="2:2" ht="14.45" customHeight="1">
      <c r="B877" s="44"/>
    </row>
    <row r="878" spans="2:2" ht="14.45" customHeight="1">
      <c r="B878" s="44"/>
    </row>
    <row r="879" spans="2:2" ht="14.45" customHeight="1">
      <c r="B879" s="44"/>
    </row>
    <row r="880" spans="2:2" ht="14.45" customHeight="1">
      <c r="B880" s="44"/>
    </row>
    <row r="881" spans="2:2" ht="14.45" customHeight="1">
      <c r="B881" s="44"/>
    </row>
    <row r="882" spans="2:2" ht="14.45" customHeight="1">
      <c r="B882" s="44"/>
    </row>
    <row r="883" spans="2:2" ht="14.45" customHeight="1">
      <c r="B883" s="44"/>
    </row>
    <row r="884" spans="2:2" ht="14.45" customHeight="1">
      <c r="B884" s="44"/>
    </row>
    <row r="885" spans="2:2" ht="14.45" customHeight="1">
      <c r="B885" s="44"/>
    </row>
    <row r="886" spans="2:2" ht="14.45" customHeight="1">
      <c r="B886" s="44"/>
    </row>
    <row r="887" spans="2:2" ht="14.45" customHeight="1">
      <c r="B887" s="44"/>
    </row>
    <row r="888" spans="2:2" ht="14.45" customHeight="1">
      <c r="B888" s="44"/>
    </row>
    <row r="889" spans="2:2" ht="14.45" customHeight="1">
      <c r="B889" s="44"/>
    </row>
    <row r="890" spans="2:2" ht="14.45" customHeight="1">
      <c r="B890" s="44"/>
    </row>
    <row r="891" spans="2:2" ht="14.45" customHeight="1">
      <c r="B891" s="44"/>
    </row>
    <row r="892" spans="2:2" ht="14.45" customHeight="1">
      <c r="B892" s="44"/>
    </row>
    <row r="893" spans="2:2" ht="14.45" customHeight="1">
      <c r="B893" s="44"/>
    </row>
    <row r="894" spans="2:2" ht="14.45" customHeight="1">
      <c r="B894" s="44"/>
    </row>
    <row r="895" spans="2:2" ht="14.45" customHeight="1">
      <c r="B895" s="44"/>
    </row>
    <row r="896" spans="2:2" ht="14.45" customHeight="1">
      <c r="B896" s="44"/>
    </row>
    <row r="897" spans="2:2" ht="14.45" customHeight="1">
      <c r="B897" s="44"/>
    </row>
    <row r="898" spans="2:2" ht="14.45" customHeight="1">
      <c r="B898" s="44"/>
    </row>
    <row r="899" spans="2:2" ht="14.45" customHeight="1">
      <c r="B899" s="44"/>
    </row>
    <row r="900" spans="2:2" ht="14.45" customHeight="1">
      <c r="B900" s="44"/>
    </row>
    <row r="901" spans="2:2" ht="14.45" customHeight="1">
      <c r="B901" s="44"/>
    </row>
    <row r="902" spans="2:2" ht="14.45" customHeight="1">
      <c r="B902" s="44"/>
    </row>
    <row r="903" spans="2:2" ht="14.45" customHeight="1">
      <c r="B903" s="44"/>
    </row>
    <row r="904" spans="2:2" ht="14.45" customHeight="1">
      <c r="B904" s="44"/>
    </row>
    <row r="905" spans="2:2" ht="14.45" customHeight="1">
      <c r="B905" s="44"/>
    </row>
    <row r="906" spans="2:2" ht="14.45" customHeight="1">
      <c r="B906" s="44"/>
    </row>
    <row r="907" spans="2:2" ht="14.45" customHeight="1">
      <c r="B907" s="44"/>
    </row>
    <row r="908" spans="2:2" ht="14.45" customHeight="1">
      <c r="B908" s="44"/>
    </row>
    <row r="909" spans="2:2" ht="14.45" customHeight="1">
      <c r="B909" s="44"/>
    </row>
    <row r="910" spans="2:2" ht="14.45" customHeight="1">
      <c r="B910" s="44"/>
    </row>
    <row r="911" spans="2:2" ht="14.45" customHeight="1">
      <c r="B911" s="44"/>
    </row>
    <row r="912" spans="2:2" ht="14.45" customHeight="1">
      <c r="B912" s="44"/>
    </row>
    <row r="913" spans="2:2" ht="14.45" customHeight="1">
      <c r="B913" s="44"/>
    </row>
    <row r="914" spans="2:2" ht="14.45" customHeight="1">
      <c r="B914" s="44"/>
    </row>
    <row r="915" spans="2:2" ht="14.45" customHeight="1">
      <c r="B915" s="44"/>
    </row>
    <row r="916" spans="2:2" ht="14.45" customHeight="1">
      <c r="B916" s="44"/>
    </row>
    <row r="917" spans="2:2" ht="14.45" customHeight="1">
      <c r="B917" s="44"/>
    </row>
    <row r="918" spans="2:2" ht="14.45" customHeight="1">
      <c r="B918" s="44"/>
    </row>
  </sheetData>
  <mergeCells count="7">
    <mergeCell ref="Q1:S1"/>
    <mergeCell ref="A1:A2"/>
    <mergeCell ref="B1:B2"/>
    <mergeCell ref="C1:C2"/>
    <mergeCell ref="D1:I1"/>
    <mergeCell ref="J1:M1"/>
    <mergeCell ref="N1:P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9"/>
  <sheetViews>
    <sheetView workbookViewId="0">
      <pane xSplit="2" ySplit="2" topLeftCell="C241" activePane="bottomRight" state="frozenSplit"/>
      <selection pane="topRight" activeCell="C1" sqref="C1"/>
      <selection pane="bottomLeft" activeCell="A3" sqref="A3"/>
      <selection pane="bottomRight" activeCell="K273" sqref="K273"/>
    </sheetView>
  </sheetViews>
  <sheetFormatPr defaultColWidth="9" defaultRowHeight="13.5"/>
  <cols>
    <col min="1" max="1" width="10.25" style="16" customWidth="1"/>
    <col min="2" max="2" width="8" style="45" customWidth="1"/>
    <col min="3" max="3" width="7.5" style="13" customWidth="1"/>
    <col min="4" max="4" width="12.25" style="13" customWidth="1"/>
    <col min="5" max="6" width="7.125" style="13" customWidth="1"/>
    <col min="7" max="7" width="10.25" style="13" customWidth="1"/>
    <col min="8" max="8" width="7.125" style="13" customWidth="1"/>
    <col min="9" max="9" width="8.75" customWidth="1"/>
    <col min="10" max="10" width="7.375" style="14" customWidth="1"/>
    <col min="11" max="11" width="8.75" style="14" customWidth="1"/>
    <col min="12" max="12" width="7.625" style="14" customWidth="1"/>
    <col min="13" max="13" width="8.75" style="14" customWidth="1"/>
    <col min="14" max="14" width="9.125" style="15" customWidth="1"/>
    <col min="15" max="15" width="11" style="15" customWidth="1"/>
    <col min="16" max="16" width="8.5" style="15" customWidth="1"/>
    <col min="17" max="17" width="7.125" style="14" customWidth="1"/>
    <col min="18" max="18" width="7.5" style="14" customWidth="1"/>
    <col min="19" max="19" width="7.5" style="13" customWidth="1"/>
  </cols>
  <sheetData>
    <row r="1" spans="1:19" ht="13.5" customHeight="1">
      <c r="A1" s="42" t="s">
        <v>0</v>
      </c>
      <c r="B1" s="43" t="s">
        <v>30</v>
      </c>
      <c r="C1" s="39" t="s">
        <v>2</v>
      </c>
      <c r="D1" s="40" t="s">
        <v>16</v>
      </c>
      <c r="E1" s="40"/>
      <c r="F1" s="40"/>
      <c r="G1" s="40"/>
      <c r="H1" s="40"/>
      <c r="I1" s="40"/>
      <c r="J1" s="36" t="s">
        <v>18</v>
      </c>
      <c r="K1" s="36"/>
      <c r="L1" s="36"/>
      <c r="M1" s="36"/>
      <c r="N1" s="41" t="s">
        <v>14</v>
      </c>
      <c r="O1" s="41"/>
      <c r="P1" s="41"/>
      <c r="Q1" s="36" t="s">
        <v>19</v>
      </c>
      <c r="R1" s="36"/>
      <c r="S1" s="36"/>
    </row>
    <row r="2" spans="1:19" s="18" customFormat="1" ht="13.5" customHeight="1">
      <c r="A2" s="42"/>
      <c r="B2" s="43"/>
      <c r="C2" s="39"/>
      <c r="D2" s="19" t="s">
        <v>20</v>
      </c>
      <c r="E2" s="19" t="s">
        <v>4</v>
      </c>
      <c r="F2" s="24" t="s">
        <v>24</v>
      </c>
      <c r="G2" s="24" t="s">
        <v>22</v>
      </c>
      <c r="H2" s="19" t="s">
        <v>21</v>
      </c>
      <c r="I2" s="19" t="s">
        <v>15</v>
      </c>
      <c r="J2" s="20" t="s">
        <v>6</v>
      </c>
      <c r="K2" s="20" t="s">
        <v>7</v>
      </c>
      <c r="L2" s="20" t="s">
        <v>5</v>
      </c>
      <c r="M2" s="20" t="s">
        <v>17</v>
      </c>
      <c r="N2" s="21" t="s">
        <v>12</v>
      </c>
      <c r="O2" s="21" t="s">
        <v>13</v>
      </c>
      <c r="P2" s="21" t="s">
        <v>8</v>
      </c>
      <c r="Q2" s="22" t="s">
        <v>11</v>
      </c>
      <c r="R2" s="20" t="s">
        <v>9</v>
      </c>
      <c r="S2" s="20" t="s">
        <v>10</v>
      </c>
    </row>
    <row r="3" spans="1:19">
      <c r="A3" s="17">
        <v>43383</v>
      </c>
      <c r="B3" s="44">
        <v>1</v>
      </c>
      <c r="C3" s="13">
        <f>MAX(B$3:B3)</f>
        <v>1</v>
      </c>
      <c r="F3" s="25">
        <f>IF(B3&lt;C3,F2+1,0)</f>
        <v>0</v>
      </c>
      <c r="G3" s="25"/>
    </row>
    <row r="4" spans="1:19">
      <c r="A4" s="17">
        <v>43384</v>
      </c>
      <c r="B4" s="44">
        <v>1.0000548</v>
      </c>
      <c r="C4" s="13">
        <f>MAX(B$3:B4)</f>
        <v>1.0000548</v>
      </c>
      <c r="D4" s="14">
        <f t="shared" ref="D4:D67" si="0">B4/C4-1</f>
        <v>0</v>
      </c>
      <c r="E4" s="14">
        <f>ABS(MIN(D$3:D4))</f>
        <v>0</v>
      </c>
      <c r="F4" s="25">
        <f>IF(B4&lt;C4,F3+1,0)</f>
        <v>0</v>
      </c>
      <c r="G4" s="25">
        <f>MAX(F$3:F4)</f>
        <v>0</v>
      </c>
      <c r="H4" s="14" t="str">
        <f>IF(J4&lt;AVERAGE(J$3:J4),J4,"")</f>
        <v/>
      </c>
      <c r="I4" s="14"/>
      <c r="J4" s="14">
        <f>B4/B3-1</f>
        <v>5.4800000000021498E-5</v>
      </c>
      <c r="L4" s="14">
        <f t="shared" ref="L4:L24" si="1">POWER(B4,365/(A4-A$3))-1</f>
        <v>2.0202821324716957E-2</v>
      </c>
      <c r="M4" s="14">
        <f>COUNTIF(J$3:J4,"&gt;0")/COUNT(J$3:J4)</f>
        <v>1</v>
      </c>
    </row>
    <row r="5" spans="1:19">
      <c r="A5" s="17">
        <v>43385</v>
      </c>
      <c r="B5" s="44">
        <v>1.0001096030030401</v>
      </c>
      <c r="C5" s="13">
        <f>MAX(B$3:B5)</f>
        <v>1.0001096030030401</v>
      </c>
      <c r="D5" s="14">
        <f t="shared" si="0"/>
        <v>0</v>
      </c>
      <c r="E5" s="14">
        <f>ABS(MIN(D$3:D5))</f>
        <v>0</v>
      </c>
      <c r="F5" s="25">
        <f t="shared" ref="F5:F69" si="2">IF(B5&lt;C5,F4+1,0)</f>
        <v>0</v>
      </c>
      <c r="G5" s="25">
        <f>MAX(F$3:F5)</f>
        <v>0</v>
      </c>
      <c r="H5" s="14" t="str">
        <f>IF(J5&lt;AVERAGE(J$3:J5),J5,"")</f>
        <v/>
      </c>
      <c r="I5" s="14"/>
      <c r="J5" s="14">
        <f t="shared" ref="J5:J69" si="3">B5/B4-1</f>
        <v>5.4800000000021498E-5</v>
      </c>
      <c r="K5" s="14">
        <f>STDEV($J$4:J5)*SQRT(252)</f>
        <v>0</v>
      </c>
      <c r="L5" s="14">
        <f t="shared" si="1"/>
        <v>2.0202821324710962E-2</v>
      </c>
      <c r="M5" s="14">
        <f>COUNTIF(J$3:J5,"&gt;0")/COUNT(J$3:J5)</f>
        <v>1</v>
      </c>
      <c r="Q5" s="14">
        <f>B5/B3-1</f>
        <v>1.0960300304008186E-4</v>
      </c>
    </row>
    <row r="6" spans="1:19">
      <c r="A6" s="17">
        <v>43386</v>
      </c>
      <c r="B6" s="44">
        <v>1.0001644090092801</v>
      </c>
      <c r="C6" s="13">
        <f>MAX(B$3:B6)</f>
        <v>1.0001644090092801</v>
      </c>
      <c r="D6" s="14">
        <f t="shared" si="0"/>
        <v>0</v>
      </c>
      <c r="E6" s="14">
        <f>ABS(MIN(D$3:D6))</f>
        <v>0</v>
      </c>
      <c r="F6" s="25">
        <f t="shared" si="2"/>
        <v>0</v>
      </c>
      <c r="G6" s="25">
        <f>MAX(F$3:F6)</f>
        <v>0</v>
      </c>
      <c r="H6" s="14">
        <f>IF(J6&lt;AVERAGE(J$3:J6),J6,"")</f>
        <v>5.4799999995358561E-5</v>
      </c>
      <c r="I6" s="14"/>
      <c r="J6" s="14">
        <f t="shared" si="3"/>
        <v>5.4799999995358561E-5</v>
      </c>
      <c r="K6" s="14">
        <f>STDEV($J$4:J6)*SQRT(252)</f>
        <v>4.2736520808471853E-14</v>
      </c>
      <c r="L6" s="14">
        <f t="shared" si="1"/>
        <v>2.0202821324135645E-2</v>
      </c>
      <c r="M6" s="14">
        <f>COUNTIF(J$3:J6,"&gt;0")/COUNT(J$3:J6)</f>
        <v>1</v>
      </c>
    </row>
    <row r="7" spans="1:19">
      <c r="A7" s="17">
        <v>43387</v>
      </c>
      <c r="B7" s="44">
        <v>1.0002192080172501</v>
      </c>
      <c r="C7" s="13">
        <f>MAX(B$3:B7)</f>
        <v>1.0002192080172501</v>
      </c>
      <c r="D7" s="14">
        <f t="shared" si="0"/>
        <v>0</v>
      </c>
      <c r="E7" s="14">
        <f>ABS(MIN(D$3:D7))</f>
        <v>0</v>
      </c>
      <c r="F7" s="25">
        <f t="shared" si="2"/>
        <v>0</v>
      </c>
      <c r="G7" s="25">
        <f>MAX(F$3:F7)</f>
        <v>0</v>
      </c>
      <c r="H7" s="14">
        <f>IF(J7&lt;AVERAGE(J$3:J7),J7,"")</f>
        <v>5.4790000000304317E-5</v>
      </c>
      <c r="I7" s="14"/>
      <c r="J7" s="14">
        <f t="shared" si="3"/>
        <v>5.4790000000304317E-5</v>
      </c>
      <c r="K7" s="14">
        <f>STDEV($J$4:J7)*SQRT(252)</f>
        <v>7.9372524750165782E-8</v>
      </c>
      <c r="L7" s="14">
        <f t="shared" si="1"/>
        <v>2.0201890440670001E-2</v>
      </c>
      <c r="M7" s="14">
        <f>COUNTIF(J$3:J7,"&gt;0")/COUNT(J$3:J7)</f>
        <v>1</v>
      </c>
    </row>
    <row r="8" spans="1:19" ht="12.75" customHeight="1">
      <c r="A8" s="17">
        <v>43388</v>
      </c>
      <c r="B8" s="44">
        <v>1.0002740100276599</v>
      </c>
      <c r="C8" s="13">
        <f>MAX(B$3:B8)</f>
        <v>1.0002740100276599</v>
      </c>
      <c r="D8" s="14">
        <f t="shared" si="0"/>
        <v>0</v>
      </c>
      <c r="E8" s="14">
        <f>ABS(MIN(D$3:D8))</f>
        <v>0</v>
      </c>
      <c r="F8" s="25">
        <f t="shared" si="2"/>
        <v>0</v>
      </c>
      <c r="G8" s="25">
        <f>MAX(F$3:F8)</f>
        <v>0</v>
      </c>
      <c r="H8" s="14">
        <f>IF(J8&lt;AVERAGE(J$3:J8),J8,"")</f>
        <v>5.4790000002524764E-5</v>
      </c>
      <c r="I8" s="14"/>
      <c r="J8" s="14">
        <f t="shared" si="3"/>
        <v>5.4790000002524764E-5</v>
      </c>
      <c r="K8" s="14">
        <f>STDEV($J$4:J8)*SQRT(252)</f>
        <v>8.6948234850407468E-8</v>
      </c>
      <c r="L8" s="14">
        <f t="shared" si="1"/>
        <v>2.0201331911160025E-2</v>
      </c>
      <c r="M8" s="14">
        <f>COUNTIF(J$3:J8,"&gt;0")/COUNT(J$3:J8)</f>
        <v>1</v>
      </c>
    </row>
    <row r="9" spans="1:19">
      <c r="A9" s="17">
        <v>43389</v>
      </c>
      <c r="B9" s="44">
        <v>1.0003288150406699</v>
      </c>
      <c r="C9" s="13">
        <f>MAX(B$3:B9)</f>
        <v>1.0003288150406699</v>
      </c>
      <c r="D9" s="14">
        <f t="shared" si="0"/>
        <v>0</v>
      </c>
      <c r="E9" s="14">
        <f>ABS(MIN(D$3:D9))</f>
        <v>0</v>
      </c>
      <c r="F9" s="25">
        <f t="shared" si="2"/>
        <v>0</v>
      </c>
      <c r="G9" s="25">
        <f>MAX(F$3:F9)</f>
        <v>0</v>
      </c>
      <c r="H9" s="14">
        <f>IF(J9&lt;AVERAGE(J$3:J9),J9,"")</f>
        <v>5.4790000000526362E-5</v>
      </c>
      <c r="I9" s="14"/>
      <c r="J9" s="14">
        <f t="shared" si="3"/>
        <v>5.4790000000526362E-5</v>
      </c>
      <c r="K9" s="14">
        <f>STDEV($J$4:J9)*SQRT(252)</f>
        <v>8.6948237424592012E-8</v>
      </c>
      <c r="L9" s="14">
        <f t="shared" si="1"/>
        <v>2.0200959558204445E-2</v>
      </c>
      <c r="M9" s="14">
        <f>COUNTIF(J$3:J9,"&gt;0")/COUNT(J$3:J9)</f>
        <v>1</v>
      </c>
      <c r="N9" s="15" t="e">
        <f t="shared" ref="N9:N72" si="4">L9/E9</f>
        <v>#DIV/0!</v>
      </c>
      <c r="P9" s="15">
        <f t="shared" ref="P9:P72" si="5">L9/K9</f>
        <v>232333.16921144287</v>
      </c>
    </row>
    <row r="10" spans="1:19">
      <c r="A10" s="17">
        <v>43390</v>
      </c>
      <c r="B10" s="44">
        <v>1.00038362305644</v>
      </c>
      <c r="C10" s="13">
        <f>MAX(B$3:B10)</f>
        <v>1.00038362305644</v>
      </c>
      <c r="D10" s="14">
        <f t="shared" si="0"/>
        <v>0</v>
      </c>
      <c r="E10" s="14">
        <f>ABS(MIN(D$3:D10))</f>
        <v>0</v>
      </c>
      <c r="F10" s="25">
        <f t="shared" si="2"/>
        <v>0</v>
      </c>
      <c r="G10" s="25">
        <f>MAX(F$3:F10)</f>
        <v>0</v>
      </c>
      <c r="H10" s="14">
        <f>IF(J10&lt;AVERAGE(J$3:J10),J10,"")</f>
        <v>5.4789999994087069E-5</v>
      </c>
      <c r="I10" s="14"/>
      <c r="J10" s="14">
        <f t="shared" si="3"/>
        <v>5.4789999994087069E-5</v>
      </c>
      <c r="K10" s="14">
        <f>STDEV($J$4:J10)*SQRT(252)</f>
        <v>8.4852806161292646E-8</v>
      </c>
      <c r="L10" s="14">
        <f t="shared" si="1"/>
        <v>2.0200693591536867E-2</v>
      </c>
      <c r="M10" s="14">
        <f>COUNTIF(J$3:J10,"&gt;0")/COUNT(J$3:J10)</f>
        <v>1</v>
      </c>
      <c r="N10" s="15" t="e">
        <f t="shared" si="4"/>
        <v>#DIV/0!</v>
      </c>
      <c r="P10" s="15">
        <f t="shared" si="5"/>
        <v>238067.47832403248</v>
      </c>
      <c r="Q10" s="14">
        <f>B10/B5-1</f>
        <v>2.7399002327066491E-4</v>
      </c>
    </row>
    <row r="11" spans="1:19">
      <c r="A11" s="17">
        <v>43391</v>
      </c>
      <c r="B11" s="44">
        <v>1.00033839571284</v>
      </c>
      <c r="C11" s="13">
        <f>MAX(B$3:B11)</f>
        <v>1.00038362305644</v>
      </c>
      <c r="D11" s="14">
        <f t="shared" si="0"/>
        <v>-4.5210000001683071E-5</v>
      </c>
      <c r="E11" s="14">
        <f>ABS(MIN(D$3:D11))</f>
        <v>4.5210000001683071E-5</v>
      </c>
      <c r="F11" s="25">
        <f t="shared" si="2"/>
        <v>1</v>
      </c>
      <c r="G11" s="25">
        <f>MAX(F$3:F11)</f>
        <v>1</v>
      </c>
      <c r="H11" s="14">
        <f>IF(J11&lt;AVERAGE(J$3:J11),J11,"")</f>
        <v>-4.5210000001683071E-5</v>
      </c>
      <c r="I11" s="14"/>
      <c r="J11" s="14">
        <f t="shared" si="3"/>
        <v>-4.5210000001683071E-5</v>
      </c>
      <c r="K11" s="14">
        <f>STDEV($J$4:J11)*SQRT(252)</f>
        <v>5.6127266702928091E-4</v>
      </c>
      <c r="L11" s="14">
        <f t="shared" si="1"/>
        <v>1.5556453876236276E-2</v>
      </c>
      <c r="M11" s="14">
        <f>COUNTIF(J$3:J11,"&gt;0")/COUNT(J$3:J11)</f>
        <v>0.875</v>
      </c>
      <c r="N11" s="15">
        <f t="shared" si="4"/>
        <v>344.09320671659242</v>
      </c>
      <c r="P11" s="15">
        <f t="shared" si="5"/>
        <v>27.71639310101077</v>
      </c>
    </row>
    <row r="12" spans="1:19">
      <c r="A12" s="17">
        <v>43392</v>
      </c>
      <c r="B12" s="44">
        <v>1.0003932097349499</v>
      </c>
      <c r="C12" s="13">
        <f>MAX(B$3:B12)</f>
        <v>1.0003932097349499</v>
      </c>
      <c r="D12" s="14">
        <f t="shared" si="0"/>
        <v>0</v>
      </c>
      <c r="E12" s="14">
        <f>ABS(MIN(D$3:D12))</f>
        <v>4.5210000001683071E-5</v>
      </c>
      <c r="F12" s="25">
        <f t="shared" si="2"/>
        <v>0</v>
      </c>
      <c r="G12" s="25">
        <f>MAX(F$3:F12)</f>
        <v>1</v>
      </c>
      <c r="H12" s="14" t="str">
        <f>IF(J12&lt;AVERAGE(J$3:J12),J12,"")</f>
        <v/>
      </c>
      <c r="I12" s="14"/>
      <c r="J12" s="14">
        <f t="shared" si="3"/>
        <v>5.4795479554670123E-5</v>
      </c>
      <c r="K12" s="14">
        <f>STDEV($J$4:J12)*SQRT(252)</f>
        <v>5.2917373487607316E-4</v>
      </c>
      <c r="L12" s="14">
        <f t="shared" si="1"/>
        <v>1.6071483895522931E-2</v>
      </c>
      <c r="M12" s="14">
        <f>COUNTIF(J$3:J12,"&gt;0")/COUNT(J$3:J12)</f>
        <v>0.88888888888888884</v>
      </c>
      <c r="N12" s="15">
        <f t="shared" si="4"/>
        <v>355.48515582668932</v>
      </c>
      <c r="P12" s="15">
        <f t="shared" si="5"/>
        <v>30.37090247740036</v>
      </c>
    </row>
    <row r="13" spans="1:19">
      <c r="A13" s="17">
        <v>43393</v>
      </c>
      <c r="B13" s="44">
        <v>1.00044802676061</v>
      </c>
      <c r="C13" s="13">
        <f>MAX(B$3:B13)</f>
        <v>1.00044802676061</v>
      </c>
      <c r="D13" s="14">
        <f t="shared" si="0"/>
        <v>0</v>
      </c>
      <c r="E13" s="14">
        <f>ABS(MIN(D$3:D13))</f>
        <v>4.5210000001683071E-5</v>
      </c>
      <c r="F13" s="25">
        <f t="shared" si="2"/>
        <v>0</v>
      </c>
      <c r="G13" s="25">
        <f>MAX(F$3:F13)</f>
        <v>1</v>
      </c>
      <c r="H13" s="14" t="str">
        <f>IF(J13&lt;AVERAGE(J$3:J13),J13,"")</f>
        <v/>
      </c>
      <c r="I13" s="14"/>
      <c r="J13" s="14">
        <f t="shared" si="3"/>
        <v>5.4795479544011982E-5</v>
      </c>
      <c r="K13" s="14">
        <f>STDEV($J$4:J13)*SQRT(252)</f>
        <v>5.0201886666115345E-4</v>
      </c>
      <c r="L13" s="14">
        <f t="shared" si="1"/>
        <v>1.6483695962939526E-2</v>
      </c>
      <c r="M13" s="14">
        <f>COUNTIF(J$3:J13,"&gt;0")/COUNT(J$3:J13)</f>
        <v>0.9</v>
      </c>
      <c r="N13" s="15">
        <f t="shared" si="4"/>
        <v>364.60287463671477</v>
      </c>
      <c r="P13" s="15">
        <f t="shared" si="5"/>
        <v>32.834813704452841</v>
      </c>
    </row>
    <row r="14" spans="1:19">
      <c r="A14" s="17">
        <v>43394</v>
      </c>
      <c r="B14" s="44">
        <v>1.0005028467899999</v>
      </c>
      <c r="C14" s="13">
        <f>MAX(B$3:B14)</f>
        <v>1.0005028467899999</v>
      </c>
      <c r="D14" s="14">
        <f t="shared" si="0"/>
        <v>0</v>
      </c>
      <c r="E14" s="14">
        <f>ABS(MIN(D$3:D14))</f>
        <v>4.5210000001683071E-5</v>
      </c>
      <c r="F14" s="25">
        <f t="shared" si="2"/>
        <v>0</v>
      </c>
      <c r="G14" s="25">
        <f>MAX(F$3:F14)</f>
        <v>1</v>
      </c>
      <c r="H14" s="14" t="str">
        <f>IF(J14&lt;AVERAGE(J$3:J14),J14,"")</f>
        <v/>
      </c>
      <c r="I14" s="14"/>
      <c r="J14" s="14">
        <f t="shared" si="3"/>
        <v>5.4795479548674919E-5</v>
      </c>
      <c r="K14" s="14">
        <f>STDEV($J$4:J14)*SQRT(252)</f>
        <v>4.7865665286162142E-4</v>
      </c>
      <c r="L14" s="14">
        <f t="shared" si="1"/>
        <v>1.6821084765631822E-2</v>
      </c>
      <c r="M14" s="14">
        <f>COUNTIF(J$3:J14,"&gt;0")/COUNT(J$3:J14)</f>
        <v>0.90909090909090906</v>
      </c>
      <c r="N14" s="15">
        <f t="shared" si="4"/>
        <v>372.06557763781484</v>
      </c>
      <c r="P14" s="15">
        <f t="shared" si="5"/>
        <v>35.142277173142645</v>
      </c>
    </row>
    <row r="15" spans="1:19">
      <c r="A15" s="17">
        <v>43395</v>
      </c>
      <c r="B15" s="44">
        <v>1.0005576698232801</v>
      </c>
      <c r="C15" s="13">
        <f>MAX(B$3:B15)</f>
        <v>1.0005576698232801</v>
      </c>
      <c r="D15" s="14">
        <f t="shared" si="0"/>
        <v>0</v>
      </c>
      <c r="E15" s="14">
        <f>ABS(MIN(D$3:D15))</f>
        <v>4.5210000001683071E-5</v>
      </c>
      <c r="F15" s="25">
        <f t="shared" si="2"/>
        <v>0</v>
      </c>
      <c r="G15" s="25">
        <f>MAX(F$3:F15)</f>
        <v>1</v>
      </c>
      <c r="H15" s="14" t="str">
        <f>IF(J15&lt;AVERAGE(J$3:J15),J15,"")</f>
        <v/>
      </c>
      <c r="I15" s="14">
        <f>STDEV(H$4:H15)</f>
        <v>4.0825645739021658E-5</v>
      </c>
      <c r="J15" s="14">
        <f t="shared" si="3"/>
        <v>5.4795479549119008E-5</v>
      </c>
      <c r="K15" s="14">
        <f>STDEV($J$4:J15)*SQRT(252)</f>
        <v>4.5827920288173276E-4</v>
      </c>
      <c r="L15" s="14">
        <f t="shared" si="1"/>
        <v>1.710232764395081E-2</v>
      </c>
      <c r="M15" s="14">
        <f>COUNTIF(J$3:J15,"&gt;0")/COUNT(J$3:J15)</f>
        <v>0.91666666666666663</v>
      </c>
      <c r="N15" s="15">
        <f t="shared" si="4"/>
        <v>378.28638892532905</v>
      </c>
      <c r="O15" s="15">
        <f>L15/I15</f>
        <v>418.91138117637155</v>
      </c>
      <c r="P15" s="15">
        <f t="shared" si="5"/>
        <v>37.31857683352996</v>
      </c>
      <c r="Q15" s="14">
        <f>B15/B10-1</f>
        <v>1.7398002409141355E-4</v>
      </c>
    </row>
    <row r="16" spans="1:19">
      <c r="A16" s="17">
        <v>43396</v>
      </c>
      <c r="B16" s="44">
        <v>1.00061249586061</v>
      </c>
      <c r="C16" s="13">
        <f>MAX(B$3:B16)</f>
        <v>1.00061249586061</v>
      </c>
      <c r="D16" s="14">
        <f t="shared" si="0"/>
        <v>0</v>
      </c>
      <c r="E16" s="14">
        <f>ABS(MIN(D$3:D16))</f>
        <v>4.5210000001683071E-5</v>
      </c>
      <c r="F16" s="25">
        <f t="shared" si="2"/>
        <v>0</v>
      </c>
      <c r="G16" s="25">
        <f>MAX(F$3:F16)</f>
        <v>1</v>
      </c>
      <c r="H16" s="14" t="str">
        <f>IF(J16&lt;AVERAGE(J$3:J16),J16,"")</f>
        <v/>
      </c>
      <c r="I16" s="14">
        <f>STDEV(H$4:H16)</f>
        <v>4.0825645739021658E-5</v>
      </c>
      <c r="J16" s="14">
        <f t="shared" si="3"/>
        <v>5.4795479544456072E-5</v>
      </c>
      <c r="K16" s="14">
        <f>STDEV($J$4:J16)*SQRT(252)</f>
        <v>4.4030069482875581E-4</v>
      </c>
      <c r="L16" s="14">
        <f t="shared" si="1"/>
        <v>1.7340363144466631E-2</v>
      </c>
      <c r="M16" s="14">
        <f>COUNTIF(J$3:J16,"&gt;0")/COUNT(J$3:J16)</f>
        <v>0.92307692307692313</v>
      </c>
      <c r="N16" s="15">
        <f t="shared" si="4"/>
        <v>383.55149621369355</v>
      </c>
      <c r="O16" s="15">
        <f>L16/I16</f>
        <v>424.74191970691834</v>
      </c>
      <c r="P16" s="15">
        <f t="shared" si="5"/>
        <v>39.383001998692599</v>
      </c>
    </row>
    <row r="17" spans="1:19">
      <c r="A17" s="17">
        <v>43397</v>
      </c>
      <c r="B17" s="44">
        <v>1.00066732490217</v>
      </c>
      <c r="C17" s="13">
        <f>MAX(B$3:B17)</f>
        <v>1.00066732490217</v>
      </c>
      <c r="D17" s="14">
        <f t="shared" si="0"/>
        <v>0</v>
      </c>
      <c r="E17" s="14">
        <f>ABS(MIN(D$3:D17))</f>
        <v>4.5210000001683071E-5</v>
      </c>
      <c r="F17" s="25">
        <f t="shared" si="2"/>
        <v>0</v>
      </c>
      <c r="G17" s="25">
        <f>MAX(F$3:F17)</f>
        <v>1</v>
      </c>
      <c r="H17" s="14" t="str">
        <f>IF(J17&lt;AVERAGE(J$3:J17),J17,"")</f>
        <v/>
      </c>
      <c r="I17" s="14">
        <f>STDEV(H$4:H17)</f>
        <v>4.0825645739021658E-5</v>
      </c>
      <c r="J17" s="14">
        <f t="shared" si="3"/>
        <v>5.4795479555558302E-5</v>
      </c>
      <c r="K17" s="14">
        <f>STDEV($J$4:J17)*SQRT(252)</f>
        <v>4.2428459318235261E-4</v>
      </c>
      <c r="L17" s="14">
        <f t="shared" si="1"/>
        <v>1.7544437912430766E-2</v>
      </c>
      <c r="M17" s="14">
        <f>COUNTIF(J$3:J17,"&gt;0")/COUNT(J$3:J17)</f>
        <v>0.9285714285714286</v>
      </c>
      <c r="N17" s="15">
        <f t="shared" si="4"/>
        <v>388.06542605126356</v>
      </c>
      <c r="O17" s="15">
        <f t="shared" ref="O17:O80" si="6">L17/I17</f>
        <v>429.74061021799281</v>
      </c>
      <c r="P17" s="15">
        <f t="shared" si="5"/>
        <v>41.350636328409806</v>
      </c>
    </row>
    <row r="18" spans="1:19">
      <c r="A18" s="17">
        <v>43398</v>
      </c>
      <c r="B18" s="44">
        <v>1.0007221569481</v>
      </c>
      <c r="C18" s="13">
        <f>MAX(B$3:B18)</f>
        <v>1.0007221569481</v>
      </c>
      <c r="D18" s="14">
        <f t="shared" si="0"/>
        <v>0</v>
      </c>
      <c r="E18" s="14">
        <f>ABS(MIN(D$3:D18))</f>
        <v>4.5210000001683071E-5</v>
      </c>
      <c r="F18" s="25">
        <f t="shared" si="2"/>
        <v>0</v>
      </c>
      <c r="G18" s="25">
        <f>MAX(F$3:F18)</f>
        <v>1</v>
      </c>
      <c r="H18" s="14" t="str">
        <f>IF(J18&lt;AVERAGE(J$3:J18),J18,"")</f>
        <v/>
      </c>
      <c r="I18" s="14">
        <f>STDEV(H$4:H18)</f>
        <v>4.0825645739021658E-5</v>
      </c>
      <c r="J18" s="14">
        <f t="shared" si="3"/>
        <v>5.4795479542013581E-5</v>
      </c>
      <c r="K18" s="14">
        <f>STDEV($J$4:J18)*SQRT(252)</f>
        <v>4.0989804734982129E-4</v>
      </c>
      <c r="L18" s="14">
        <f t="shared" si="1"/>
        <v>1.7721335823902118E-2</v>
      </c>
      <c r="M18" s="14">
        <f>COUNTIF(J$3:J18,"&gt;0")/COUNT(J$3:J18)</f>
        <v>0.93333333333333335</v>
      </c>
      <c r="N18" s="15">
        <f t="shared" si="4"/>
        <v>391.97823099408077</v>
      </c>
      <c r="O18" s="15">
        <f t="shared" si="6"/>
        <v>434.07361973368239</v>
      </c>
      <c r="P18" s="15">
        <f t="shared" si="5"/>
        <v>43.233520965710071</v>
      </c>
    </row>
    <row r="19" spans="1:19">
      <c r="A19" s="17">
        <v>43399</v>
      </c>
      <c r="B19" s="44">
        <v>1.0006769097746699</v>
      </c>
      <c r="C19" s="13">
        <f>MAX(B$3:B19)</f>
        <v>1.0007221569481</v>
      </c>
      <c r="D19" s="14">
        <f t="shared" si="0"/>
        <v>-4.521452144923277E-5</v>
      </c>
      <c r="E19" s="14">
        <f>ABS(MIN(D$3:D19))</f>
        <v>4.521452144923277E-5</v>
      </c>
      <c r="F19" s="25">
        <f t="shared" si="2"/>
        <v>1</v>
      </c>
      <c r="G19" s="25">
        <f>MAX(F$3:F19)</f>
        <v>1</v>
      </c>
      <c r="H19" s="14">
        <f>IF(J19&lt;AVERAGE(J$3:J19),J19,"")</f>
        <v>-4.521452144923277E-5</v>
      </c>
      <c r="I19" s="14">
        <f>STDEV(H$4:H19)</f>
        <v>4.8797082821943003E-5</v>
      </c>
      <c r="J19" s="14">
        <f t="shared" si="3"/>
        <v>-4.521452144923277E-5</v>
      </c>
      <c r="K19" s="14">
        <f>STDEV($J$4:J19)*SQRT(252)</f>
        <v>5.4225640390003459E-4</v>
      </c>
      <c r="L19" s="14">
        <f t="shared" si="1"/>
        <v>1.555654271702589E-2</v>
      </c>
      <c r="M19" s="14">
        <f>COUNTIF(J$3:J19,"&gt;0")/COUNT(J$3:J19)</f>
        <v>0.875</v>
      </c>
      <c r="N19" s="15">
        <f>L19/E19</f>
        <v>344.06076230382979</v>
      </c>
      <c r="O19" s="15">
        <f t="shared" si="6"/>
        <v>318.800670396437</v>
      </c>
      <c r="P19" s="15">
        <f t="shared" si="5"/>
        <v>28.688536650078458</v>
      </c>
    </row>
    <row r="20" spans="1:19">
      <c r="A20" s="17">
        <v>43400</v>
      </c>
      <c r="B20" s="44">
        <v>1.00073174783017</v>
      </c>
      <c r="C20" s="13">
        <f>MAX(B$3:B20)</f>
        <v>1.00073174783017</v>
      </c>
      <c r="D20" s="14">
        <f t="shared" si="0"/>
        <v>0</v>
      </c>
      <c r="E20" s="14">
        <f>ABS(MIN(D$3:D20))</f>
        <v>4.521452144923277E-5</v>
      </c>
      <c r="F20" s="25">
        <f t="shared" si="2"/>
        <v>0</v>
      </c>
      <c r="G20" s="25">
        <f>MAX(F$3:F20)</f>
        <v>1</v>
      </c>
      <c r="H20" s="14" t="str">
        <f>IF(J20&lt;AVERAGE(J$3:J20),J20,"")</f>
        <v/>
      </c>
      <c r="I20" s="14">
        <f>STDEV(H$4:H20)</f>
        <v>4.8797082821943003E-5</v>
      </c>
      <c r="J20" s="14">
        <f t="shared" si="3"/>
        <v>5.4800960194389958E-5</v>
      </c>
      <c r="K20" s="14">
        <f>STDEV($J$4:J20)*SQRT(252)</f>
        <v>5.272410667496412E-4</v>
      </c>
      <c r="L20" s="14">
        <f t="shared" si="1"/>
        <v>1.5829287465581654E-2</v>
      </c>
      <c r="M20" s="14">
        <f>COUNTIF(J$3:J20,"&gt;0")/COUNT(J$3:J20)</f>
        <v>0.88235294117647056</v>
      </c>
      <c r="N20" s="15">
        <f t="shared" si="4"/>
        <v>350.09300017373636</v>
      </c>
      <c r="O20" s="15">
        <f t="shared" si="6"/>
        <v>324.39003625158432</v>
      </c>
      <c r="P20" s="15">
        <f t="shared" si="5"/>
        <v>30.022865182271818</v>
      </c>
      <c r="Q20" s="14">
        <f>B20/B15-1</f>
        <v>1.7398098294596487E-4</v>
      </c>
    </row>
    <row r="21" spans="1:19">
      <c r="A21" s="17">
        <v>43401</v>
      </c>
      <c r="B21" s="44">
        <v>1.00078658889084</v>
      </c>
      <c r="C21" s="13">
        <f>MAX(B$3:B21)</f>
        <v>1.00078658889084</v>
      </c>
      <c r="D21" s="14">
        <f t="shared" si="0"/>
        <v>0</v>
      </c>
      <c r="E21" s="14">
        <f>ABS(MIN(D$3:D21))</f>
        <v>4.521452144923277E-5</v>
      </c>
      <c r="F21" s="25">
        <f t="shared" si="2"/>
        <v>0</v>
      </c>
      <c r="G21" s="25">
        <f>MAX(F$3:F21)</f>
        <v>1</v>
      </c>
      <c r="H21" s="14" t="str">
        <f>IF(J21&lt;AVERAGE(J$3:J21),J21,"")</f>
        <v/>
      </c>
      <c r="I21" s="14">
        <f>STDEV(H$4:H21)</f>
        <v>4.8797082821943003E-5</v>
      </c>
      <c r="J21" s="14">
        <f t="shared" si="3"/>
        <v>5.4800960186396352E-5</v>
      </c>
      <c r="K21" s="14">
        <f>STDEV($J$4:J21)*SQRT(252)</f>
        <v>5.1339173236842532E-4</v>
      </c>
      <c r="L21" s="14">
        <f t="shared" si="1"/>
        <v>1.6071788735272152E-2</v>
      </c>
      <c r="M21" s="14">
        <f>COUNTIF(J$3:J21,"&gt;0")/COUNT(J$3:J21)</f>
        <v>0.88888888888888884</v>
      </c>
      <c r="N21" s="15">
        <f t="shared" si="4"/>
        <v>355.456349423441</v>
      </c>
      <c r="O21" s="15">
        <f t="shared" si="6"/>
        <v>329.35962163797655</v>
      </c>
      <c r="P21" s="15">
        <f>L21/K21</f>
        <v>31.305117947903675</v>
      </c>
    </row>
    <row r="22" spans="1:19">
      <c r="A22" s="17">
        <v>43402</v>
      </c>
      <c r="B22" s="44">
        <v>1.00084142294699</v>
      </c>
      <c r="C22" s="13">
        <f>MAX(B$3:B22)</f>
        <v>1.00084142294699</v>
      </c>
      <c r="D22" s="14">
        <f t="shared" si="0"/>
        <v>0</v>
      </c>
      <c r="E22" s="14">
        <f>ABS(MIN(D$3:D22))</f>
        <v>4.521452144923277E-5</v>
      </c>
      <c r="F22" s="25">
        <f t="shared" si="2"/>
        <v>0</v>
      </c>
      <c r="G22" s="25">
        <f>MAX(F$3:F22)</f>
        <v>1</v>
      </c>
      <c r="H22" s="14" t="str">
        <f>IF(J22&lt;AVERAGE(J$3:J22),J22,"")</f>
        <v/>
      </c>
      <c r="I22" s="14">
        <f>STDEV(H$4:H22)</f>
        <v>4.8797082821943003E-5</v>
      </c>
      <c r="J22" s="14">
        <f t="shared" si="3"/>
        <v>5.4790958190942263E-5</v>
      </c>
      <c r="K22" s="14">
        <f>STDEV($J$4:J22)*SQRT(252)</f>
        <v>5.0056422056814827E-4</v>
      </c>
      <c r="L22" s="14">
        <f t="shared" si="1"/>
        <v>1.6288617363060087E-2</v>
      </c>
      <c r="M22" s="14">
        <f>COUNTIF(J$3:J22,"&gt;0")/COUNT(J$3:J22)</f>
        <v>0.89473684210526316</v>
      </c>
      <c r="N22" s="15">
        <f t="shared" si="4"/>
        <v>360.25190228650496</v>
      </c>
      <c r="O22" s="15">
        <f t="shared" si="6"/>
        <v>333.80309684691736</v>
      </c>
      <c r="P22" s="15">
        <f t="shared" si="5"/>
        <v>32.540514670769419</v>
      </c>
    </row>
    <row r="23" spans="1:19">
      <c r="A23" s="17">
        <v>43403</v>
      </c>
      <c r="B23" s="44">
        <v>1.0008962600075499</v>
      </c>
      <c r="C23" s="13">
        <f>MAX(B$3:B23)</f>
        <v>1.0008962600075499</v>
      </c>
      <c r="D23" s="14">
        <f t="shared" si="0"/>
        <v>0</v>
      </c>
      <c r="E23" s="14">
        <f>ABS(MIN(D$3:D23))</f>
        <v>4.521452144923277E-5</v>
      </c>
      <c r="F23" s="25">
        <f t="shared" si="2"/>
        <v>0</v>
      </c>
      <c r="G23" s="25">
        <f>MAX(F$3:F23)</f>
        <v>1</v>
      </c>
      <c r="H23" s="14" t="str">
        <f>IF(J23&lt;AVERAGE(J$3:J23),J23,"")</f>
        <v/>
      </c>
      <c r="I23" s="14">
        <f>STDEV(H$4:H23)</f>
        <v>4.8797082821943003E-5</v>
      </c>
      <c r="J23" s="14">
        <f t="shared" si="3"/>
        <v>5.4790958190498174E-5</v>
      </c>
      <c r="K23" s="14">
        <f>STDEV($J$4:J23)*SQRT(252)</f>
        <v>4.8864311843044793E-4</v>
      </c>
      <c r="L23" s="14">
        <f t="shared" si="1"/>
        <v>1.6483802689481575E-2</v>
      </c>
      <c r="M23" s="14">
        <f>COUNTIF(J$3:J23,"&gt;0")/COUNT(J$3:J23)</f>
        <v>0.9</v>
      </c>
      <c r="N23" s="15">
        <f t="shared" si="4"/>
        <v>364.56877483464513</v>
      </c>
      <c r="O23" s="15">
        <f t="shared" si="6"/>
        <v>337.80303526810752</v>
      </c>
      <c r="P23" s="15">
        <f t="shared" si="5"/>
        <v>33.733827547655991</v>
      </c>
    </row>
    <row r="24" spans="1:19">
      <c r="A24" s="17">
        <v>43404</v>
      </c>
      <c r="B24" s="44">
        <v>1.00090174302693</v>
      </c>
      <c r="C24" s="13">
        <f>MAX(B$3:B24)</f>
        <v>1.00090174302693</v>
      </c>
      <c r="D24" s="14">
        <f t="shared" si="0"/>
        <v>0</v>
      </c>
      <c r="E24" s="14">
        <f>ABS(MIN(D$3:D24))</f>
        <v>4.521452144923277E-5</v>
      </c>
      <c r="F24" s="25">
        <f t="shared" si="2"/>
        <v>0</v>
      </c>
      <c r="G24" s="25">
        <f>MAX(F$3:F24)</f>
        <v>1</v>
      </c>
      <c r="H24" s="14">
        <f>IF(J24&lt;AVERAGE(J$3:J24),J24,"")</f>
        <v>5.4781095695233262E-6</v>
      </c>
      <c r="I24" s="14">
        <f>STDEV(H$4:H24)</f>
        <v>4.576860444883653E-5</v>
      </c>
      <c r="J24" s="14">
        <f t="shared" si="3"/>
        <v>5.4781095695233262E-6</v>
      </c>
      <c r="K24" s="14">
        <f>STDEV($J$4:J24)*SQRT(252)</f>
        <v>4.9536120677780781E-4</v>
      </c>
      <c r="L24" s="14">
        <f t="shared" si="1"/>
        <v>1.5789446800099194E-2</v>
      </c>
      <c r="M24" s="14">
        <f>COUNTIF(J$3:J24,"&gt;0")/COUNT(J$3:J24)</f>
        <v>0.90476190476190477</v>
      </c>
      <c r="N24" s="15">
        <f t="shared" si="4"/>
        <v>349.21185260862956</v>
      </c>
      <c r="O24" s="15">
        <f t="shared" si="6"/>
        <v>344.98423078968432</v>
      </c>
      <c r="P24" s="15">
        <f t="shared" si="5"/>
        <v>31.874613078414686</v>
      </c>
      <c r="R24" s="14">
        <f>B24/B3-1</f>
        <v>9.0174302693002417E-4</v>
      </c>
    </row>
    <row r="25" spans="1:19">
      <c r="A25" s="17">
        <v>43405</v>
      </c>
      <c r="B25" s="44">
        <v>1.00090174302693</v>
      </c>
      <c r="C25" s="13">
        <f>MAX(B$3:B25)</f>
        <v>1.00090174302693</v>
      </c>
      <c r="D25" s="14">
        <f t="shared" si="0"/>
        <v>0</v>
      </c>
      <c r="E25" s="14">
        <f>ABS(MIN(D$3:D25))</f>
        <v>4.521452144923277E-5</v>
      </c>
      <c r="F25" s="25">
        <f t="shared" si="2"/>
        <v>0</v>
      </c>
      <c r="G25" s="25">
        <f>MAX(F$3:F25)</f>
        <v>1</v>
      </c>
      <c r="H25" s="14">
        <f>IF(J25&lt;AVERAGE(J$3:J25),J25,"")</f>
        <v>0</v>
      </c>
      <c r="I25" s="14">
        <f>STDEV(H$4:H25)</f>
        <v>4.3530955095925286E-5</v>
      </c>
      <c r="J25" s="14">
        <f t="shared" si="3"/>
        <v>0</v>
      </c>
      <c r="K25" s="14">
        <f>STDEV($J$4:J25)*SQRT(252)</f>
        <v>5.0477786968564022E-4</v>
      </c>
      <c r="L25" s="14">
        <f>POWER(B25,365/(A25-A$3))-1</f>
        <v>1.5066365682919747E-2</v>
      </c>
      <c r="M25" s="14">
        <f>COUNTIF(J$3:J25,"&gt;0")/COUNT(J$3:J25)</f>
        <v>0.86363636363636365</v>
      </c>
      <c r="N25" s="15">
        <f t="shared" si="4"/>
        <v>333.21962059990801</v>
      </c>
      <c r="O25" s="15">
        <f t="shared" si="6"/>
        <v>346.10694044546784</v>
      </c>
      <c r="P25" s="15">
        <f t="shared" si="5"/>
        <v>29.84751627939356</v>
      </c>
      <c r="Q25" s="14">
        <f>B25/B20-1</f>
        <v>1.69870894101809E-4</v>
      </c>
      <c r="S25" s="14"/>
    </row>
    <row r="26" spans="1:19">
      <c r="A26" s="17">
        <v>43406</v>
      </c>
      <c r="B26" s="44">
        <v>1.00090174302693</v>
      </c>
      <c r="C26" s="13">
        <f>MAX(B$3:B26)</f>
        <v>1.00090174302693</v>
      </c>
      <c r="D26" s="14">
        <f t="shared" si="0"/>
        <v>0</v>
      </c>
      <c r="E26" s="14">
        <f>ABS(MIN(D$3:D26))</f>
        <v>4.521452144923277E-5</v>
      </c>
      <c r="F26" s="25">
        <f t="shared" si="2"/>
        <v>0</v>
      </c>
      <c r="G26" s="25">
        <f>MAX(F$3:F26)</f>
        <v>1</v>
      </c>
      <c r="H26" s="14">
        <f>IF(J26&lt;AVERAGE(J$3:J26),J26,"")</f>
        <v>0</v>
      </c>
      <c r="I26" s="14">
        <f>STDEV(H$4:H26)</f>
        <v>4.1575245685954289E-5</v>
      </c>
      <c r="J26" s="14">
        <f t="shared" si="3"/>
        <v>0</v>
      </c>
      <c r="K26" s="14">
        <f>STDEV($J$4:J26)*SQRT(252)</f>
        <v>5.114791000671178E-4</v>
      </c>
      <c r="L26" s="14">
        <f t="shared" ref="L26:L118" si="7">POWER(B26,365/(A26-A$3))-1</f>
        <v>1.4406610721798385E-2</v>
      </c>
      <c r="M26" s="14">
        <f>COUNTIF(J$3:J26,"&gt;0")/COUNT(J$3:J26)</f>
        <v>0.82608695652173914</v>
      </c>
      <c r="N26" s="15">
        <f t="shared" si="4"/>
        <v>318.62795978000662</v>
      </c>
      <c r="O26" s="15">
        <f t="shared" si="6"/>
        <v>346.51895578973068</v>
      </c>
      <c r="P26" s="15">
        <f t="shared" si="5"/>
        <v>28.166567744230228</v>
      </c>
      <c r="S26" s="14"/>
    </row>
    <row r="27" spans="1:19">
      <c r="A27" s="17">
        <v>43407</v>
      </c>
      <c r="B27" s="44">
        <v>1.00090174302693</v>
      </c>
      <c r="C27" s="13">
        <f>MAX(B$3:B27)</f>
        <v>1.00090174302693</v>
      </c>
      <c r="D27" s="14">
        <f t="shared" si="0"/>
        <v>0</v>
      </c>
      <c r="E27" s="14">
        <f>ABS(MIN(D$3:D27))</f>
        <v>4.521452144923277E-5</v>
      </c>
      <c r="F27" s="25">
        <f t="shared" si="2"/>
        <v>0</v>
      </c>
      <c r="G27" s="25">
        <f>MAX(F$3:F27)</f>
        <v>1</v>
      </c>
      <c r="H27" s="14">
        <f>IF(J27&lt;AVERAGE(J$3:J27),J27,"")</f>
        <v>0</v>
      </c>
      <c r="I27" s="14">
        <f>STDEV(H$4:H27)</f>
        <v>3.9851339429978958E-5</v>
      </c>
      <c r="J27" s="14">
        <f t="shared" si="3"/>
        <v>0</v>
      </c>
      <c r="K27" s="14">
        <f>STDEV($J$4:J27)*SQRT(252)</f>
        <v>5.1610349957406567E-4</v>
      </c>
      <c r="L27" s="14">
        <f t="shared" si="7"/>
        <v>1.3802212050439522E-2</v>
      </c>
      <c r="M27" s="14">
        <f>COUNTIF(J$3:J27,"&gt;0")/COUNT(J$3:J27)</f>
        <v>0.79166666666666663</v>
      </c>
      <c r="N27" s="15">
        <f t="shared" si="4"/>
        <v>305.26060230310645</v>
      </c>
      <c r="O27" s="15">
        <f t="shared" si="6"/>
        <v>346.34248805340115</v>
      </c>
      <c r="P27" s="15">
        <f t="shared" si="5"/>
        <v>26.743108817960604</v>
      </c>
      <c r="S27" s="14"/>
    </row>
    <row r="28" spans="1:19">
      <c r="A28" s="17">
        <v>43408</v>
      </c>
      <c r="B28" s="44">
        <v>1.00090174302693</v>
      </c>
      <c r="C28" s="13">
        <f>MAX(B$3:B28)</f>
        <v>1.00090174302693</v>
      </c>
      <c r="D28" s="14">
        <f t="shared" si="0"/>
        <v>0</v>
      </c>
      <c r="E28" s="14">
        <f>ABS(MIN(D$3:D28))</f>
        <v>4.521452144923277E-5</v>
      </c>
      <c r="F28" s="25">
        <f t="shared" si="2"/>
        <v>0</v>
      </c>
      <c r="G28" s="25">
        <f>MAX(F$3:F28)</f>
        <v>1</v>
      </c>
      <c r="H28" s="14">
        <f>IF(J28&lt;AVERAGE(J$3:J28),J28,"")</f>
        <v>0</v>
      </c>
      <c r="I28" s="14">
        <f>STDEV(H$4:H28)</f>
        <v>3.8319168112063357E-5</v>
      </c>
      <c r="J28" s="14">
        <f t="shared" si="3"/>
        <v>0</v>
      </c>
      <c r="K28" s="14">
        <f>STDEV($J$4:J28)*SQRT(252)</f>
        <v>5.191169676597952E-4</v>
      </c>
      <c r="L28" s="14">
        <f t="shared" si="7"/>
        <v>1.3246483326811997E-2</v>
      </c>
      <c r="M28" s="14">
        <f>COUNTIF(J$3:J28,"&gt;0")/COUNT(J$3:J28)</f>
        <v>0.76</v>
      </c>
      <c r="N28" s="15">
        <f t="shared" si="4"/>
        <v>292.96966775785199</v>
      </c>
      <c r="O28" s="15">
        <f t="shared" si="6"/>
        <v>345.68817590384583</v>
      </c>
      <c r="P28" s="15">
        <f t="shared" si="5"/>
        <v>25.517338388162873</v>
      </c>
      <c r="S28" s="14"/>
    </row>
    <row r="29" spans="1:19">
      <c r="A29" s="17">
        <v>43409</v>
      </c>
      <c r="B29" s="44">
        <v>1.0043054897025501</v>
      </c>
      <c r="C29" s="13">
        <f>MAX(B$3:B29)</f>
        <v>1.0043054897025501</v>
      </c>
      <c r="D29" s="14">
        <f t="shared" si="0"/>
        <v>0</v>
      </c>
      <c r="E29" s="14">
        <f>ABS(MIN(D$3:D29))</f>
        <v>4.521452144923277E-5</v>
      </c>
      <c r="F29" s="25">
        <f t="shared" si="2"/>
        <v>0</v>
      </c>
      <c r="G29" s="25">
        <f>MAX(F$3:F29)</f>
        <v>1</v>
      </c>
      <c r="H29" s="14" t="str">
        <f>IF(J29&lt;AVERAGE(J$3:J29),J29,"")</f>
        <v/>
      </c>
      <c r="I29" s="14">
        <f>STDEV(H$4:H29)</f>
        <v>3.8319168112063357E-5</v>
      </c>
      <c r="J29" s="14">
        <f t="shared" si="3"/>
        <v>3.4006801360204619E-3</v>
      </c>
      <c r="K29" s="14">
        <f>STDEV($J$4:J29)*SQRT(252)</f>
        <v>1.0487252129164114E-2</v>
      </c>
      <c r="L29" s="14">
        <f t="shared" si="7"/>
        <v>6.2168641862835328E-2</v>
      </c>
      <c r="M29" s="14">
        <f>COUNTIF(J$3:J29,"&gt;0")/COUNT(J$3:J29)</f>
        <v>0.76923076923076927</v>
      </c>
      <c r="N29" s="15">
        <f t="shared" si="4"/>
        <v>1374.9706923833924</v>
      </c>
      <c r="O29" s="15">
        <f t="shared" si="6"/>
        <v>1622.3901750952641</v>
      </c>
      <c r="P29" s="15">
        <f t="shared" si="5"/>
        <v>5.9280201426596646</v>
      </c>
      <c r="S29" s="14"/>
    </row>
    <row r="30" spans="1:19">
      <c r="A30" s="17">
        <v>43410</v>
      </c>
      <c r="B30" s="44">
        <v>1.00470593048792</v>
      </c>
      <c r="C30" s="13">
        <f>MAX(B$3:B30)</f>
        <v>1.00470593048792</v>
      </c>
      <c r="D30" s="14">
        <f t="shared" si="0"/>
        <v>0</v>
      </c>
      <c r="E30" s="14">
        <f>ABS(MIN(D$3:D30))</f>
        <v>4.521452144923277E-5</v>
      </c>
      <c r="F30" s="25">
        <f t="shared" si="2"/>
        <v>0</v>
      </c>
      <c r="G30" s="25">
        <f>MAX(F$3:F30)</f>
        <v>1</v>
      </c>
      <c r="H30" s="14" t="str">
        <f>IF(J30&lt;AVERAGE(J$3:J30),J30,"")</f>
        <v/>
      </c>
      <c r="I30" s="14">
        <f>STDEV(H$4:H30)</f>
        <v>3.8319168112063357E-5</v>
      </c>
      <c r="J30" s="14">
        <f t="shared" si="3"/>
        <v>3.9872408293661898E-4</v>
      </c>
      <c r="K30" s="14">
        <f>STDEV($J$4:J30)*SQRT(252)</f>
        <v>1.0308258577104334E-2</v>
      </c>
      <c r="L30" s="14">
        <f t="shared" si="7"/>
        <v>6.5525374947261961E-2</v>
      </c>
      <c r="M30" s="14">
        <f>COUNTIF(J$3:J30,"&gt;0")/COUNT(J$3:J30)</f>
        <v>0.77777777777777779</v>
      </c>
      <c r="N30" s="15">
        <f t="shared" si="4"/>
        <v>1449.2108474670993</v>
      </c>
      <c r="O30" s="15">
        <f t="shared" si="6"/>
        <v>1709.9894954826473</v>
      </c>
      <c r="P30" s="15">
        <f t="shared" si="5"/>
        <v>6.3565901512017096</v>
      </c>
      <c r="Q30" s="14">
        <f>B30/B25-1</f>
        <v>3.800760152025795E-3</v>
      </c>
      <c r="S30" s="14"/>
    </row>
    <row r="31" spans="1:19">
      <c r="A31" s="17">
        <v>43411</v>
      </c>
      <c r="B31" s="44">
        <v>1.00410526930987</v>
      </c>
      <c r="C31" s="13">
        <f>MAX(B$3:B31)</f>
        <v>1.00470593048792</v>
      </c>
      <c r="D31" s="14">
        <f t="shared" si="0"/>
        <v>-5.9784774810511809E-4</v>
      </c>
      <c r="E31" s="14">
        <f>ABS(MIN(D$3:D31))</f>
        <v>5.9784774810511809E-4</v>
      </c>
      <c r="F31" s="25">
        <f t="shared" si="2"/>
        <v>1</v>
      </c>
      <c r="G31" s="25">
        <f>MAX(F$3:F31)</f>
        <v>1</v>
      </c>
      <c r="H31" s="14">
        <f>IF(J31&lt;AVERAGE(J$3:J31),J31,"")</f>
        <v>-5.9784774810511809E-4</v>
      </c>
      <c r="I31" s="14">
        <f>STDEV(H$4:H31)</f>
        <v>1.7409138329843661E-4</v>
      </c>
      <c r="J31" s="14">
        <f t="shared" si="3"/>
        <v>-5.9784774810511809E-4</v>
      </c>
      <c r="K31" s="14">
        <f>STDEV($J$4:J31)*SQRT(252)</f>
        <v>1.0377273152207425E-2</v>
      </c>
      <c r="L31" s="14">
        <f t="shared" si="7"/>
        <v>5.4857377426276832E-2</v>
      </c>
      <c r="M31" s="14">
        <f>COUNTIF(J$3:J31,"&gt;0")/COUNT(J$3:J31)</f>
        <v>0.75</v>
      </c>
      <c r="N31" s="15">
        <f t="shared" si="4"/>
        <v>91.758106641946227</v>
      </c>
      <c r="O31" s="15">
        <f t="shared" si="6"/>
        <v>315.10679269081015</v>
      </c>
      <c r="P31" s="15">
        <f t="shared" si="5"/>
        <v>5.2862998421322001</v>
      </c>
      <c r="S31" s="14"/>
    </row>
    <row r="32" spans="1:19">
      <c r="A32" s="17">
        <v>43412</v>
      </c>
      <c r="B32" s="44">
        <v>1.00520648146963</v>
      </c>
      <c r="C32" s="13">
        <f>MAX(B$3:B32)</f>
        <v>1.00520648146963</v>
      </c>
      <c r="D32" s="14">
        <f t="shared" si="0"/>
        <v>0</v>
      </c>
      <c r="E32" s="14">
        <f>ABS(MIN(D$3:D32))</f>
        <v>5.9784774810511809E-4</v>
      </c>
      <c r="F32" s="25">
        <f t="shared" si="2"/>
        <v>0</v>
      </c>
      <c r="G32" s="25">
        <f>MAX(F$3:F32)</f>
        <v>1</v>
      </c>
      <c r="H32" s="14" t="str">
        <f>IF(J32&lt;AVERAGE(J$3:J32),J32,"")</f>
        <v/>
      </c>
      <c r="I32" s="14">
        <f>STDEV(H$4:H32)</f>
        <v>1.7409138329843661E-4</v>
      </c>
      <c r="J32" s="14">
        <f t="shared" si="3"/>
        <v>1.0967098703873468E-3</v>
      </c>
      <c r="K32" s="14">
        <f>STDEV($J$4:J32)*SQRT(252)</f>
        <v>1.0568213688874666E-2</v>
      </c>
      <c r="L32" s="14">
        <f t="shared" si="7"/>
        <v>6.7543113661901799E-2</v>
      </c>
      <c r="M32" s="14">
        <f>COUNTIF(J$3:J32,"&gt;0")/COUNT(J$3:J32)</f>
        <v>0.75862068965517238</v>
      </c>
      <c r="N32" s="15">
        <f t="shared" si="4"/>
        <v>112.97711478546184</v>
      </c>
      <c r="O32" s="15">
        <f t="shared" si="6"/>
        <v>387.97505299912427</v>
      </c>
      <c r="P32" s="15">
        <f t="shared" si="5"/>
        <v>6.3911570725529101</v>
      </c>
      <c r="S32" s="14"/>
    </row>
    <row r="33" spans="1:19">
      <c r="A33" s="17">
        <v>43413</v>
      </c>
      <c r="B33" s="44">
        <v>1.0093109995196501</v>
      </c>
      <c r="C33" s="13">
        <f>MAX(B$3:B33)</f>
        <v>1.0093109995196501</v>
      </c>
      <c r="D33" s="14">
        <f t="shared" si="0"/>
        <v>0</v>
      </c>
      <c r="E33" s="14">
        <f>ABS(MIN(D$3:D33))</f>
        <v>5.9784774810511809E-4</v>
      </c>
      <c r="F33" s="25">
        <f t="shared" si="2"/>
        <v>0</v>
      </c>
      <c r="G33" s="25">
        <f>MAX(F$3:F33)</f>
        <v>1</v>
      </c>
      <c r="H33" s="14" t="str">
        <f>IF(J33&lt;AVERAGE(J$3:J33),J33,"")</f>
        <v/>
      </c>
      <c r="I33" s="14">
        <f>STDEV(H$4:H33)</f>
        <v>1.7409138329843661E-4</v>
      </c>
      <c r="J33" s="14">
        <f t="shared" si="3"/>
        <v>4.0832586395773696E-3</v>
      </c>
      <c r="K33" s="14">
        <f>STDEV($J$4:J33)*SQRT(252)</f>
        <v>1.5357718420239478E-2</v>
      </c>
      <c r="L33" s="14">
        <f t="shared" si="7"/>
        <v>0.11936290167612706</v>
      </c>
      <c r="M33" s="14">
        <f>COUNTIF(J$3:J33,"&gt;0")/COUNT(J$3:J33)</f>
        <v>0.76666666666666672</v>
      </c>
      <c r="N33" s="15">
        <f t="shared" si="4"/>
        <v>199.65434687083538</v>
      </c>
      <c r="O33" s="15">
        <f t="shared" si="6"/>
        <v>685.63359894446296</v>
      </c>
      <c r="P33" s="15">
        <f t="shared" si="5"/>
        <v>7.7721767263828889</v>
      </c>
      <c r="S33" s="14"/>
    </row>
    <row r="34" spans="1:19">
      <c r="A34" s="17">
        <v>43414</v>
      </c>
      <c r="B34" s="44">
        <v>1.0093109995196501</v>
      </c>
      <c r="C34" s="13">
        <f>MAX(B$3:B34)</f>
        <v>1.0093109995196501</v>
      </c>
      <c r="D34" s="14">
        <f t="shared" si="0"/>
        <v>0</v>
      </c>
      <c r="E34" s="14">
        <f>ABS(MIN(D$3:D34))</f>
        <v>5.9784774810511809E-4</v>
      </c>
      <c r="F34" s="25">
        <f t="shared" si="2"/>
        <v>0</v>
      </c>
      <c r="G34" s="25">
        <f>MAX(F$3:F34)</f>
        <v>1</v>
      </c>
      <c r="H34" s="14">
        <f>IF(J34&lt;AVERAGE(J$3:J34),J34,"")</f>
        <v>0</v>
      </c>
      <c r="I34" s="14">
        <f>STDEV(H$4:H34)</f>
        <v>1.6747263795366689E-4</v>
      </c>
      <c r="J34" s="14">
        <f t="shared" si="3"/>
        <v>0</v>
      </c>
      <c r="K34" s="14">
        <f>STDEV($J$4:J34)*SQRT(252)</f>
        <v>1.5125338327839122E-2</v>
      </c>
      <c r="L34" s="14">
        <f t="shared" si="7"/>
        <v>0.11529871677534498</v>
      </c>
      <c r="M34" s="14">
        <f>COUNTIF(J$3:J34,"&gt;0")/COUNT(J$3:J34)</f>
        <v>0.74193548387096775</v>
      </c>
      <c r="N34" s="15">
        <f t="shared" si="4"/>
        <v>192.85632026010791</v>
      </c>
      <c r="O34" s="15">
        <f t="shared" si="6"/>
        <v>688.46301213242737</v>
      </c>
      <c r="P34" s="15">
        <f t="shared" si="5"/>
        <v>7.622885139906626</v>
      </c>
      <c r="S34" s="14"/>
    </row>
    <row r="35" spans="1:19">
      <c r="A35" s="17">
        <v>43415</v>
      </c>
      <c r="B35" s="44">
        <v>1.0093109995196501</v>
      </c>
      <c r="C35" s="13">
        <f>MAX(B$3:B35)</f>
        <v>1.0093109995196501</v>
      </c>
      <c r="D35" s="14">
        <f t="shared" si="0"/>
        <v>0</v>
      </c>
      <c r="E35" s="14">
        <f>ABS(MIN(D$3:D35))</f>
        <v>5.9784774810511809E-4</v>
      </c>
      <c r="F35" s="25">
        <f t="shared" si="2"/>
        <v>0</v>
      </c>
      <c r="G35" s="25">
        <f>MAX(F$3:F35)</f>
        <v>1</v>
      </c>
      <c r="H35" s="14">
        <f>IF(J35&lt;AVERAGE(J$3:J35),J35,"")</f>
        <v>0</v>
      </c>
      <c r="I35" s="14">
        <f>STDEV(H$4:H35)</f>
        <v>1.6155671899990772E-4</v>
      </c>
      <c r="J35" s="14">
        <f t="shared" si="3"/>
        <v>0</v>
      </c>
      <c r="K35" s="14">
        <f>STDEV($J$4:J35)*SQRT(252)</f>
        <v>1.4903091548901126E-2</v>
      </c>
      <c r="L35" s="14">
        <f t="shared" si="7"/>
        <v>0.11150194611800224</v>
      </c>
      <c r="M35" s="14">
        <f>COUNTIF(J$3:J35,"&gt;0")/COUNT(J$3:J35)</f>
        <v>0.71875</v>
      </c>
      <c r="N35" s="15">
        <f t="shared" si="4"/>
        <v>186.50558854057459</v>
      </c>
      <c r="O35" s="15">
        <f t="shared" si="6"/>
        <v>690.17213773737217</v>
      </c>
      <c r="P35" s="15">
        <f t="shared" si="5"/>
        <v>7.4817997159940814</v>
      </c>
      <c r="Q35" s="14">
        <f>B35/B30-1</f>
        <v>4.5834994021520803E-3</v>
      </c>
      <c r="S35" s="14"/>
    </row>
    <row r="36" spans="1:19">
      <c r="A36" s="17">
        <v>43416</v>
      </c>
      <c r="B36" s="44">
        <v>0.99109094378541895</v>
      </c>
      <c r="C36" s="13">
        <f>MAX(B$3:B36)</f>
        <v>1.0093109995196501</v>
      </c>
      <c r="D36" s="14">
        <f t="shared" si="0"/>
        <v>-1.8051973814713573E-2</v>
      </c>
      <c r="E36" s="14">
        <f>ABS(MIN(D$3:D36))</f>
        <v>1.8051973814713573E-2</v>
      </c>
      <c r="F36" s="25">
        <f t="shared" si="2"/>
        <v>1</v>
      </c>
      <c r="G36" s="25">
        <f>MAX(F$3:F36)</f>
        <v>1</v>
      </c>
      <c r="H36" s="14">
        <f>IF(J36&lt;AVERAGE(J$3:J36),J36,"")</f>
        <v>-1.8051973814713573E-2</v>
      </c>
      <c r="I36" s="14">
        <f>STDEV(H$4:H36)</f>
        <v>4.5088817550675399E-3</v>
      </c>
      <c r="J36" s="14">
        <f t="shared" si="3"/>
        <v>-1.8051973814713573E-2</v>
      </c>
      <c r="K36" s="14">
        <f>STDEV($J$4:J36)*SQRT(252)</f>
        <v>5.2766213845935994E-2</v>
      </c>
      <c r="L36" s="14">
        <f t="shared" si="7"/>
        <v>-9.4240203187127003E-2</v>
      </c>
      <c r="M36" s="14">
        <f>COUNTIF(J$3:J36,"&gt;0")/COUNT(J$3:J36)</f>
        <v>0.69696969696969702</v>
      </c>
      <c r="N36" s="15">
        <f t="shared" si="4"/>
        <v>-5.2204930139171202</v>
      </c>
      <c r="O36" s="15">
        <f t="shared" si="6"/>
        <v>-20.901014554486881</v>
      </c>
      <c r="P36" s="15">
        <f t="shared" si="5"/>
        <v>-1.7859951722570919</v>
      </c>
      <c r="S36" s="14"/>
    </row>
    <row r="37" spans="1:19">
      <c r="A37" s="17">
        <v>43417</v>
      </c>
      <c r="B37" s="44">
        <v>0.98688631553905704</v>
      </c>
      <c r="C37" s="13">
        <f>MAX(B$3:B37)</f>
        <v>1.0093109995196501</v>
      </c>
      <c r="D37" s="14">
        <f t="shared" si="0"/>
        <v>-2.2217813925802243E-2</v>
      </c>
      <c r="E37" s="14">
        <f>ABS(MIN(D$3:D37))</f>
        <v>2.2217813925802243E-2</v>
      </c>
      <c r="F37" s="25">
        <f t="shared" si="2"/>
        <v>2</v>
      </c>
      <c r="G37" s="25">
        <f>MAX(F$3:F37)</f>
        <v>2</v>
      </c>
      <c r="H37" s="14">
        <f>IF(J37&lt;AVERAGE(J$3:J37),J37,"")</f>
        <v>-4.2424242424238257E-3</v>
      </c>
      <c r="I37" s="14">
        <f>STDEV(H$4:H37)</f>
        <v>4.4295080434138129E-3</v>
      </c>
      <c r="J37" s="14">
        <f t="shared" si="3"/>
        <v>-4.2424242424238257E-3</v>
      </c>
      <c r="K37" s="14">
        <f>STDEV($J$4:J37)*SQRT(252)</f>
        <v>5.307647109475519E-2</v>
      </c>
      <c r="L37" s="14">
        <f t="shared" si="7"/>
        <v>-0.13212751095662401</v>
      </c>
      <c r="M37" s="14">
        <f>COUNTIF(J$3:J37,"&gt;0")/COUNT(J$3:J37)</f>
        <v>0.67647058823529416</v>
      </c>
      <c r="N37" s="15">
        <f t="shared" si="4"/>
        <v>-5.9469177029689764</v>
      </c>
      <c r="O37" s="15">
        <f t="shared" si="6"/>
        <v>-29.828935778338401</v>
      </c>
      <c r="P37" s="15">
        <f t="shared" si="5"/>
        <v>-2.489380100661597</v>
      </c>
      <c r="S37" s="14"/>
    </row>
    <row r="38" spans="1:19">
      <c r="A38" s="17">
        <v>43418</v>
      </c>
      <c r="B38" s="44">
        <v>0.98698642573539896</v>
      </c>
      <c r="C38" s="13">
        <f>MAX(B$3:B38)</f>
        <v>1.0093109995196501</v>
      </c>
      <c r="D38" s="14">
        <f t="shared" si="0"/>
        <v>-2.2118627256490608E-2</v>
      </c>
      <c r="E38" s="14">
        <f>ABS(MIN(D$3:D38))</f>
        <v>2.2217813925802243E-2</v>
      </c>
      <c r="F38" s="25">
        <f t="shared" si="2"/>
        <v>3</v>
      </c>
      <c r="G38" s="25">
        <f>MAX(F$3:F38)</f>
        <v>3</v>
      </c>
      <c r="H38" s="14" t="str">
        <f>IF(J38&lt;AVERAGE(J$3:J38),J38,"")</f>
        <v/>
      </c>
      <c r="I38" s="14">
        <f>STDEV(H$4:H38)</f>
        <v>4.4295080434138129E-3</v>
      </c>
      <c r="J38" s="14">
        <f t="shared" si="3"/>
        <v>1.01440454453261E-4</v>
      </c>
      <c r="K38" s="14">
        <f>STDEV($J$4:J38)*SQRT(252)</f>
        <v>5.2306243577323691E-2</v>
      </c>
      <c r="L38" s="14">
        <f t="shared" si="7"/>
        <v>-0.12768421423279119</v>
      </c>
      <c r="M38" s="14">
        <f>COUNTIF(J$3:J38,"&gt;0")/COUNT(J$3:J38)</f>
        <v>0.68571428571428572</v>
      </c>
      <c r="N38" s="15">
        <f t="shared" si="4"/>
        <v>-5.7469296781042676</v>
      </c>
      <c r="O38" s="15">
        <f t="shared" si="6"/>
        <v>-28.825822863702314</v>
      </c>
      <c r="P38" s="15">
        <f t="shared" si="5"/>
        <v>-2.4410893518674719</v>
      </c>
      <c r="S38" s="14"/>
    </row>
    <row r="39" spans="1:19">
      <c r="A39" s="17">
        <v>43419</v>
      </c>
      <c r="B39" s="44">
        <v>0.98858818887687006</v>
      </c>
      <c r="C39" s="13">
        <f>MAX(B$3:B39)</f>
        <v>1.0093109995196501</v>
      </c>
      <c r="D39" s="14">
        <f t="shared" si="0"/>
        <v>-2.0531640547504559E-2</v>
      </c>
      <c r="E39" s="14">
        <f>ABS(MIN(D$3:D39))</f>
        <v>2.2217813925802243E-2</v>
      </c>
      <c r="F39" s="25">
        <f t="shared" si="2"/>
        <v>4</v>
      </c>
      <c r="G39" s="25">
        <f>MAX(F$3:F39)</f>
        <v>4</v>
      </c>
      <c r="H39" s="14" t="str">
        <f>IF(J39&lt;AVERAGE(J$3:J39),J39,"")</f>
        <v/>
      </c>
      <c r="I39" s="14">
        <f>STDEV(H$4:H39)</f>
        <v>4.4295080434138129E-3</v>
      </c>
      <c r="J39" s="14">
        <f t="shared" si="3"/>
        <v>1.622882645298418E-3</v>
      </c>
      <c r="K39" s="14">
        <f>STDEV($J$4:J39)*SQRT(252)</f>
        <v>5.1822220704635477E-2</v>
      </c>
      <c r="L39" s="14">
        <f t="shared" si="7"/>
        <v>-0.1098527156447755</v>
      </c>
      <c r="M39" s="14">
        <f>COUNTIF(J$3:J39,"&gt;0")/COUNT(J$3:J39)</f>
        <v>0.69444444444444442</v>
      </c>
      <c r="N39" s="15">
        <f t="shared" si="4"/>
        <v>-4.9443530318345186</v>
      </c>
      <c r="O39" s="15">
        <f t="shared" si="6"/>
        <v>-24.800206832926808</v>
      </c>
      <c r="P39" s="15">
        <f t="shared" si="5"/>
        <v>-2.1197994634558226</v>
      </c>
      <c r="S39" s="14"/>
    </row>
    <row r="40" spans="1:19">
      <c r="A40" s="17">
        <v>43420</v>
      </c>
      <c r="B40" s="44">
        <v>0.99079061319639405</v>
      </c>
      <c r="C40" s="13">
        <f>MAX(B$3:B40)</f>
        <v>1.0093109995196501</v>
      </c>
      <c r="D40" s="14">
        <f t="shared" si="0"/>
        <v>-1.834953382264759E-2</v>
      </c>
      <c r="E40" s="14">
        <f>ABS(MIN(D$3:D40))</f>
        <v>2.2217813925802243E-2</v>
      </c>
      <c r="F40" s="25">
        <f t="shared" si="2"/>
        <v>5</v>
      </c>
      <c r="G40" s="25">
        <f>MAX(F$3:F40)</f>
        <v>5</v>
      </c>
      <c r="H40" s="14" t="str">
        <f>IF(J40&lt;AVERAGE(J$3:J40),J40,"")</f>
        <v/>
      </c>
      <c r="I40" s="14">
        <f>STDEV(H$4:H40)</f>
        <v>4.4295080434138129E-3</v>
      </c>
      <c r="J40" s="14">
        <f t="shared" si="3"/>
        <v>2.2278481012667495E-3</v>
      </c>
      <c r="K40" s="14">
        <f>STDEV($J$4:J40)*SQRT(252)</f>
        <v>5.1526037838358033E-2</v>
      </c>
      <c r="L40" s="14">
        <f t="shared" si="7"/>
        <v>-8.7229022535897593E-2</v>
      </c>
      <c r="M40" s="14">
        <f>COUNTIF(J$3:J40,"&gt;0")/COUNT(J$3:J40)</f>
        <v>0.70270270270270274</v>
      </c>
      <c r="N40" s="15">
        <f t="shared" si="4"/>
        <v>-3.9260848446748309</v>
      </c>
      <c r="O40" s="15">
        <f t="shared" si="6"/>
        <v>-19.69271117265437</v>
      </c>
      <c r="P40" s="15">
        <f t="shared" si="5"/>
        <v>-1.69291151028424</v>
      </c>
      <c r="Q40" s="14">
        <f>B40/B35-1</f>
        <v>-1.834953382264759E-2</v>
      </c>
      <c r="S40" s="14"/>
    </row>
    <row r="41" spans="1:19">
      <c r="A41" s="17">
        <v>43421</v>
      </c>
      <c r="B41" s="44">
        <v>0.99079061319639405</v>
      </c>
      <c r="C41" s="13">
        <f>MAX(B$3:B41)</f>
        <v>1.0093109995196501</v>
      </c>
      <c r="D41" s="14">
        <f t="shared" si="0"/>
        <v>-1.834953382264759E-2</v>
      </c>
      <c r="E41" s="14">
        <f>ABS(MIN(D$3:D41))</f>
        <v>2.2217813925802243E-2</v>
      </c>
      <c r="F41" s="25">
        <f t="shared" si="2"/>
        <v>6</v>
      </c>
      <c r="G41" s="25">
        <f>MAX(F$3:F41)</f>
        <v>6</v>
      </c>
      <c r="H41" s="14" t="str">
        <f>IF(J41&lt;AVERAGE(J$3:J41),J41,"")</f>
        <v/>
      </c>
      <c r="I41" s="14">
        <f>STDEV(H$4:H41)</f>
        <v>4.4295080434138129E-3</v>
      </c>
      <c r="J41" s="14">
        <f t="shared" si="3"/>
        <v>0</v>
      </c>
      <c r="K41" s="14">
        <f>STDEV($J$4:J41)*SQRT(252)</f>
        <v>5.0828881594117213E-2</v>
      </c>
      <c r="L41" s="14">
        <f t="shared" si="7"/>
        <v>-8.5034049197581729E-2</v>
      </c>
      <c r="M41" s="14">
        <f>COUNTIF(J$3:J41,"&gt;0")/COUNT(J$3:J41)</f>
        <v>0.68421052631578949</v>
      </c>
      <c r="N41" s="15">
        <f t="shared" si="4"/>
        <v>-3.8272914464743546</v>
      </c>
      <c r="O41" s="15">
        <f t="shared" si="6"/>
        <v>-19.197176834122228</v>
      </c>
      <c r="P41" s="15">
        <f t="shared" si="5"/>
        <v>-1.6729474765272687</v>
      </c>
      <c r="S41" s="14"/>
    </row>
    <row r="42" spans="1:19">
      <c r="A42" s="17">
        <v>43422</v>
      </c>
      <c r="B42" s="44">
        <v>0.99079061319639405</v>
      </c>
      <c r="C42" s="13">
        <f>MAX(B$3:B42)</f>
        <v>1.0093109995196501</v>
      </c>
      <c r="D42" s="14">
        <f t="shared" si="0"/>
        <v>-1.834953382264759E-2</v>
      </c>
      <c r="E42" s="14">
        <f>ABS(MIN(D$3:D42))</f>
        <v>2.2217813925802243E-2</v>
      </c>
      <c r="F42" s="25">
        <f t="shared" si="2"/>
        <v>7</v>
      </c>
      <c r="G42" s="25">
        <f>MAX(F$3:F42)</f>
        <v>7</v>
      </c>
      <c r="H42" s="14" t="str">
        <f>IF(J42&lt;AVERAGE(J$3:J42),J42,"")</f>
        <v/>
      </c>
      <c r="I42" s="14">
        <f>STDEV(H$4:H42)</f>
        <v>4.4295080434138129E-3</v>
      </c>
      <c r="J42" s="14">
        <f t="shared" si="3"/>
        <v>0</v>
      </c>
      <c r="K42" s="14">
        <f>STDEV($J$4:J42)*SQRT(252)</f>
        <v>5.015928261725168E-2</v>
      </c>
      <c r="L42" s="14">
        <f t="shared" si="7"/>
        <v>-8.2946759548244486E-2</v>
      </c>
      <c r="M42" s="14">
        <f>COUNTIF(J$3:J42,"&gt;0")/COUNT(J$3:J42)</f>
        <v>0.66666666666666663</v>
      </c>
      <c r="N42" s="15">
        <f t="shared" si="4"/>
        <v>-3.7333447757394267</v>
      </c>
      <c r="O42" s="15">
        <f t="shared" si="6"/>
        <v>-18.725953025771592</v>
      </c>
      <c r="P42" s="15">
        <f t="shared" si="5"/>
        <v>-1.6536671822279203</v>
      </c>
      <c r="S42" s="14"/>
    </row>
    <row r="43" spans="1:19">
      <c r="A43" s="17">
        <v>43423</v>
      </c>
      <c r="B43" s="44">
        <v>0.99499524144275597</v>
      </c>
      <c r="C43" s="13">
        <f>MAX(B$3:B43)</f>
        <v>1.0093109995196501</v>
      </c>
      <c r="D43" s="14">
        <f t="shared" si="0"/>
        <v>-1.418369371155892E-2</v>
      </c>
      <c r="E43" s="14">
        <f>ABS(MIN(D$3:D43))</f>
        <v>2.2217813925802243E-2</v>
      </c>
      <c r="F43" s="25">
        <f t="shared" si="2"/>
        <v>8</v>
      </c>
      <c r="G43" s="25">
        <f>MAX(F$3:F43)</f>
        <v>8</v>
      </c>
      <c r="H43" s="14" t="str">
        <f>IF(J43&lt;AVERAGE(J$3:J43),J43,"")</f>
        <v/>
      </c>
      <c r="I43" s="14">
        <f>STDEV(H$4:H43)</f>
        <v>4.4295080434138129E-3</v>
      </c>
      <c r="J43" s="14">
        <f t="shared" si="3"/>
        <v>4.2437102152161899E-3</v>
      </c>
      <c r="K43" s="14">
        <f>STDEV($J$4:J43)*SQRT(252)</f>
        <v>5.0770659634690955E-2</v>
      </c>
      <c r="L43" s="14">
        <f t="shared" si="7"/>
        <v>-4.4750851723536655E-2</v>
      </c>
      <c r="M43" s="14">
        <f>COUNTIF(J$3:J43,"&gt;0")/COUNT(J$3:J43)</f>
        <v>0.67500000000000004</v>
      </c>
      <c r="N43" s="15">
        <f t="shared" si="4"/>
        <v>-2.0141878887358082</v>
      </c>
      <c r="O43" s="15">
        <f t="shared" si="6"/>
        <v>-10.102894336104933</v>
      </c>
      <c r="P43" s="15">
        <f t="shared" si="5"/>
        <v>-0.8814313630260372</v>
      </c>
      <c r="S43" s="14"/>
    </row>
    <row r="44" spans="1:19">
      <c r="A44" s="17">
        <v>43424</v>
      </c>
      <c r="B44" s="44">
        <v>0.98118003434756496</v>
      </c>
      <c r="C44" s="13">
        <f>MAX(B$3:B44)</f>
        <v>1.0093109995196501</v>
      </c>
      <c r="D44" s="14">
        <f t="shared" si="0"/>
        <v>-2.7871454076566327E-2</v>
      </c>
      <c r="E44" s="14">
        <f>ABS(MIN(D$3:D44))</f>
        <v>2.7871454076566327E-2</v>
      </c>
      <c r="F44" s="25">
        <f t="shared" si="2"/>
        <v>9</v>
      </c>
      <c r="G44" s="25">
        <f>MAX(F$3:F44)</f>
        <v>9</v>
      </c>
      <c r="H44" s="14">
        <f>IF(J44&lt;AVERAGE(J$3:J44),J44,"")</f>
        <v>-1.38846966495626E-2</v>
      </c>
      <c r="I44" s="14">
        <f>STDEV(H$4:H44)</f>
        <v>5.2168412537921659E-3</v>
      </c>
      <c r="J44" s="14">
        <f t="shared" si="3"/>
        <v>-1.38846966495626E-2</v>
      </c>
      <c r="K44" s="14">
        <f>STDEV($J$4:J44)*SQRT(252)</f>
        <v>6.0643881694384671E-2</v>
      </c>
      <c r="L44" s="14">
        <f t="shared" si="7"/>
        <v>-0.15560952504423353</v>
      </c>
      <c r="M44" s="14">
        <f>COUNTIF(J$3:J44,"&gt;0")/COUNT(J$3:J44)</f>
        <v>0.65853658536585369</v>
      </c>
      <c r="N44" s="15">
        <f t="shared" si="4"/>
        <v>-5.5831147028337647</v>
      </c>
      <c r="O44" s="15">
        <f t="shared" si="6"/>
        <v>-29.82830365618652</v>
      </c>
      <c r="P44" s="15">
        <f t="shared" si="5"/>
        <v>-2.5659558837019865</v>
      </c>
      <c r="S44" s="14"/>
    </row>
    <row r="45" spans="1:19">
      <c r="A45" s="17">
        <v>43425</v>
      </c>
      <c r="B45" s="44">
        <v>0.98148036493659097</v>
      </c>
      <c r="C45" s="13">
        <f>MAX(B$3:B45)</f>
        <v>1.0093109995196501</v>
      </c>
      <c r="D45" s="14">
        <f t="shared" si="0"/>
        <v>-2.75738940686312E-2</v>
      </c>
      <c r="E45" s="14">
        <f>ABS(MIN(D$3:D45))</f>
        <v>2.7871454076566327E-2</v>
      </c>
      <c r="F45" s="25">
        <f t="shared" si="2"/>
        <v>10</v>
      </c>
      <c r="G45" s="25">
        <f>MAX(F$3:F45)</f>
        <v>10</v>
      </c>
      <c r="H45" s="14" t="str">
        <f>IF(J45&lt;AVERAGE(J$3:J45),J45,"")</f>
        <v/>
      </c>
      <c r="I45" s="14">
        <f>STDEV(H$4:H45)</f>
        <v>5.2168412537921659E-3</v>
      </c>
      <c r="J45" s="14">
        <f t="shared" si="3"/>
        <v>3.0609121518221372E-4</v>
      </c>
      <c r="K45" s="14">
        <f>STDEV($J$4:J45)*SQRT(252)</f>
        <v>5.9928845539206625E-2</v>
      </c>
      <c r="L45" s="14">
        <f t="shared" si="7"/>
        <v>-0.14994431789539586</v>
      </c>
      <c r="M45" s="14">
        <f>COUNTIF(J$3:J45,"&gt;0")/COUNT(J$3:J45)</f>
        <v>0.66666666666666663</v>
      </c>
      <c r="N45" s="15">
        <f t="shared" si="4"/>
        <v>-5.3798527153796964</v>
      </c>
      <c r="O45" s="15">
        <f t="shared" si="6"/>
        <v>-28.742357798677517</v>
      </c>
      <c r="P45" s="15">
        <f t="shared" si="5"/>
        <v>-2.5020391523694436</v>
      </c>
      <c r="Q45" s="14">
        <f>B45/B40-1</f>
        <v>-9.3967869051234665E-3</v>
      </c>
      <c r="S45" s="14"/>
    </row>
    <row r="46" spans="1:19">
      <c r="A46" s="17">
        <v>43426</v>
      </c>
      <c r="B46" s="44">
        <v>0.97977849159877795</v>
      </c>
      <c r="C46" s="13">
        <f>MAX(B$3:B46)</f>
        <v>1.0093109995196501</v>
      </c>
      <c r="D46" s="14">
        <f t="shared" si="0"/>
        <v>-2.9260067446928884E-2</v>
      </c>
      <c r="E46" s="14">
        <f>ABS(MIN(D$3:D46))</f>
        <v>2.9260067446928884E-2</v>
      </c>
      <c r="F46" s="25">
        <f t="shared" si="2"/>
        <v>11</v>
      </c>
      <c r="G46" s="25">
        <f>MAX(F$3:F46)</f>
        <v>11</v>
      </c>
      <c r="H46" s="14">
        <f>IF(J46&lt;AVERAGE(J$3:J46),J46,"")</f>
        <v>-1.7339861281105984E-3</v>
      </c>
      <c r="I46" s="14">
        <f>STDEV(H$4:H46)</f>
        <v>5.0703214225569148E-3</v>
      </c>
      <c r="J46" s="14">
        <f t="shared" si="3"/>
        <v>-1.7339861281105984E-3</v>
      </c>
      <c r="K46" s="14">
        <f>STDEV($J$4:J46)*SQRT(252)</f>
        <v>5.9294174923110621E-2</v>
      </c>
      <c r="L46" s="14">
        <f t="shared" si="7"/>
        <v>-0.15920460129538005</v>
      </c>
      <c r="M46" s="14">
        <f>COUNTIF(J$3:J46,"&gt;0")/COUNT(J$3:J46)</f>
        <v>0.65116279069767447</v>
      </c>
      <c r="N46" s="15">
        <f t="shared" si="4"/>
        <v>-5.4410196280012357</v>
      </c>
      <c r="O46" s="15">
        <f t="shared" si="6"/>
        <v>-31.399311409945032</v>
      </c>
      <c r="P46" s="15">
        <f t="shared" si="5"/>
        <v>-2.6849956425201582</v>
      </c>
      <c r="S46" s="14"/>
    </row>
    <row r="47" spans="1:19">
      <c r="A47" s="17">
        <v>43427</v>
      </c>
      <c r="B47" s="44">
        <v>0.97527353276338902</v>
      </c>
      <c r="C47" s="13">
        <f>MAX(B$3:B47)</f>
        <v>1.0093109995196501</v>
      </c>
      <c r="D47" s="14">
        <f t="shared" si="0"/>
        <v>-3.3723467565953569E-2</v>
      </c>
      <c r="E47" s="14">
        <f>ABS(MIN(D$3:D47))</f>
        <v>3.3723467565953569E-2</v>
      </c>
      <c r="F47" s="25">
        <f t="shared" si="2"/>
        <v>12</v>
      </c>
      <c r="G47" s="25">
        <f>MAX(F$3:F47)</f>
        <v>12</v>
      </c>
      <c r="H47" s="14">
        <f>IF(J47&lt;AVERAGE(J$3:J47),J47,"")</f>
        <v>-4.5979360376016132E-3</v>
      </c>
      <c r="I47" s="14">
        <f>STDEV(H$4:H47)</f>
        <v>4.9687196128399783E-3</v>
      </c>
      <c r="J47" s="14">
        <f t="shared" si="3"/>
        <v>-4.5979360376016132E-3</v>
      </c>
      <c r="K47" s="14">
        <f>STDEV($J$4:J47)*SQRT(252)</f>
        <v>5.9428261464863782E-2</v>
      </c>
      <c r="L47" s="14">
        <f t="shared" si="7"/>
        <v>-0.18754584550517062</v>
      </c>
      <c r="M47" s="14">
        <f>COUNTIF(J$3:J47,"&gt;0")/COUNT(J$3:J47)</f>
        <v>0.63636363636363635</v>
      </c>
      <c r="N47" s="15">
        <f t="shared" si="4"/>
        <v>-5.5612859246571835</v>
      </c>
      <c r="O47" s="15">
        <f t="shared" si="6"/>
        <v>-37.745306662207646</v>
      </c>
      <c r="P47" s="15">
        <f t="shared" si="5"/>
        <v>-3.1558359757176264</v>
      </c>
      <c r="S47" s="14"/>
    </row>
    <row r="48" spans="1:19">
      <c r="A48" s="17">
        <v>43428</v>
      </c>
      <c r="B48" s="44">
        <v>0.97517342256704698</v>
      </c>
      <c r="C48" s="13">
        <f>MAX(B$3:B48)</f>
        <v>1.0093109995196501</v>
      </c>
      <c r="D48" s="14">
        <f t="shared" si="0"/>
        <v>-3.3822654235265315E-2</v>
      </c>
      <c r="E48" s="14">
        <f>ABS(MIN(D$3:D48))</f>
        <v>3.3822654235265315E-2</v>
      </c>
      <c r="F48" s="25">
        <f t="shared" si="2"/>
        <v>13</v>
      </c>
      <c r="G48" s="25">
        <f>MAX(F$3:F48)</f>
        <v>13</v>
      </c>
      <c r="H48" s="14" t="str">
        <f>IF(J48&lt;AVERAGE(J$3:J48),J48,"")</f>
        <v/>
      </c>
      <c r="I48" s="14">
        <f>STDEV(H$4:H48)</f>
        <v>4.9687196128399783E-3</v>
      </c>
      <c r="J48" s="14">
        <f t="shared" si="3"/>
        <v>-1.0264832683237746E-4</v>
      </c>
      <c r="K48" s="14">
        <f>STDEV($J$4:J48)*SQRT(252)</f>
        <v>5.8759112849891409E-2</v>
      </c>
      <c r="L48" s="14">
        <f t="shared" si="7"/>
        <v>-0.18446665137827911</v>
      </c>
      <c r="M48" s="14">
        <f>COUNTIF(J$3:J48,"&gt;0")/COUNT(J$3:J48)</f>
        <v>0.62222222222222223</v>
      </c>
      <c r="N48" s="15">
        <f t="shared" si="4"/>
        <v>-5.4539377689035495</v>
      </c>
      <c r="O48" s="15">
        <f t="shared" si="6"/>
        <v>-37.125590846701698</v>
      </c>
      <c r="P48" s="15">
        <f t="shared" si="5"/>
        <v>-3.139370940632233</v>
      </c>
      <c r="S48" s="14"/>
    </row>
    <row r="49" spans="1:19">
      <c r="A49" s="17">
        <v>43429</v>
      </c>
      <c r="B49" s="44">
        <v>0.97517342256704698</v>
      </c>
      <c r="C49" s="13">
        <f>MAX(B$3:B49)</f>
        <v>1.0093109995196501</v>
      </c>
      <c r="D49" s="14">
        <f t="shared" si="0"/>
        <v>-3.3822654235265315E-2</v>
      </c>
      <c r="E49" s="14">
        <f>ABS(MIN(D$3:D49))</f>
        <v>3.3822654235265315E-2</v>
      </c>
      <c r="F49" s="25">
        <f t="shared" si="2"/>
        <v>14</v>
      </c>
      <c r="G49" s="25">
        <f>MAX(F$3:F49)</f>
        <v>14</v>
      </c>
      <c r="H49" s="14" t="str">
        <f>IF(J49&lt;AVERAGE(J$3:J49),J49,"")</f>
        <v/>
      </c>
      <c r="I49" s="14">
        <f>STDEV(H$4:H49)</f>
        <v>4.9687196128399783E-3</v>
      </c>
      <c r="J49" s="14">
        <f t="shared" si="3"/>
        <v>0</v>
      </c>
      <c r="K49" s="14">
        <f>STDEV($J$4:J49)*SQRT(252)</f>
        <v>5.8116915788866789E-2</v>
      </c>
      <c r="L49" s="14">
        <f t="shared" si="7"/>
        <v>-0.18084345664217605</v>
      </c>
      <c r="M49" s="14">
        <f>COUNTIF(J$3:J49,"&gt;0")/COUNT(J$3:J49)</f>
        <v>0.60869565217391308</v>
      </c>
      <c r="N49" s="15">
        <f t="shared" si="4"/>
        <v>-5.3468144570871363</v>
      </c>
      <c r="O49" s="15">
        <f t="shared" si="6"/>
        <v>-36.396389962284687</v>
      </c>
      <c r="P49" s="15">
        <f t="shared" si="5"/>
        <v>-3.111718063277189</v>
      </c>
      <c r="S49" s="14"/>
    </row>
    <row r="50" spans="1:19">
      <c r="A50" s="17">
        <v>43430</v>
      </c>
      <c r="B50" s="44">
        <v>0.97497320217436401</v>
      </c>
      <c r="C50" s="13">
        <f>MAX(B$3:B50)</f>
        <v>1.0093109995196501</v>
      </c>
      <c r="D50" s="14">
        <f t="shared" si="0"/>
        <v>-3.4021027573887586E-2</v>
      </c>
      <c r="E50" s="14">
        <f>ABS(MIN(D$3:D50))</f>
        <v>3.4021027573887586E-2</v>
      </c>
      <c r="F50" s="25">
        <f t="shared" si="2"/>
        <v>15</v>
      </c>
      <c r="G50" s="25">
        <f>MAX(F$3:F50)</f>
        <v>15</v>
      </c>
      <c r="H50" s="14" t="str">
        <f>IF(J50&lt;AVERAGE(J$3:J50),J50,"")</f>
        <v/>
      </c>
      <c r="I50" s="14">
        <f>STDEV(H$4:H50)</f>
        <v>4.9687196128399783E-3</v>
      </c>
      <c r="J50" s="14">
        <f t="shared" si="3"/>
        <v>-2.0531772918497282E-4</v>
      </c>
      <c r="K50" s="14">
        <f>STDEV($J$4:J50)*SQRT(252)</f>
        <v>5.7486955394695061E-2</v>
      </c>
      <c r="L50" s="14">
        <f t="shared" si="7"/>
        <v>-0.17867013789013664</v>
      </c>
      <c r="M50" s="14">
        <f>COUNTIF(J$3:J50,"&gt;0")/COUNT(J$3:J50)</f>
        <v>0.5957446808510638</v>
      </c>
      <c r="N50" s="15">
        <f t="shared" si="4"/>
        <v>-5.251756064748399</v>
      </c>
      <c r="O50" s="15">
        <f t="shared" si="6"/>
        <v>-35.958989802609103</v>
      </c>
      <c r="P50" s="15">
        <f t="shared" si="5"/>
        <v>-3.1080118378755617</v>
      </c>
      <c r="Q50" s="14">
        <f>B50/B45-1</f>
        <v>-6.6299469604237382E-3</v>
      </c>
      <c r="S50" s="14"/>
    </row>
    <row r="51" spans="1:19">
      <c r="A51" s="17">
        <v>43431</v>
      </c>
      <c r="B51" s="44">
        <v>0.97617452453046705</v>
      </c>
      <c r="C51" s="13">
        <f>MAX(B$3:B51)</f>
        <v>1.0093109995196501</v>
      </c>
      <c r="D51" s="14">
        <f t="shared" si="0"/>
        <v>-3.283078754214841E-2</v>
      </c>
      <c r="E51" s="14">
        <f>ABS(MIN(D$3:D51))</f>
        <v>3.4021027573887586E-2</v>
      </c>
      <c r="F51" s="25">
        <f t="shared" si="2"/>
        <v>16</v>
      </c>
      <c r="G51" s="25">
        <f>MAX(F$3:F51)</f>
        <v>16</v>
      </c>
      <c r="H51" s="14" t="str">
        <f>IF(J51&lt;AVERAGE(J$3:J51),J51,"")</f>
        <v/>
      </c>
      <c r="I51" s="14">
        <f>STDEV(H$4:H51)</f>
        <v>4.9687196128399783E-3</v>
      </c>
      <c r="J51" s="14">
        <f t="shared" si="3"/>
        <v>1.2321593592765634E-3</v>
      </c>
      <c r="K51" s="14">
        <f>STDEV($J$4:J51)*SQRT(252)</f>
        <v>5.7015677129854211E-2</v>
      </c>
      <c r="L51" s="14">
        <f t="shared" si="7"/>
        <v>-0.16753662915167378</v>
      </c>
      <c r="M51" s="14">
        <f>COUNTIF(J$3:J51,"&gt;0")/COUNT(J$3:J51)</f>
        <v>0.60416666666666663</v>
      </c>
      <c r="N51" s="15">
        <f t="shared" si="4"/>
        <v>-4.9245023180976588</v>
      </c>
      <c r="O51" s="15">
        <f t="shared" si="6"/>
        <v>-33.718269937939731</v>
      </c>
      <c r="P51" s="15">
        <f t="shared" si="5"/>
        <v>-2.9384309296214468</v>
      </c>
      <c r="S51" s="14"/>
    </row>
    <row r="52" spans="1:19">
      <c r="A52" s="17">
        <v>43432</v>
      </c>
      <c r="B52" s="44">
        <v>0.96946714137555601</v>
      </c>
      <c r="C52" s="13">
        <f>MAX(B$3:B52)</f>
        <v>1.0093109995196501</v>
      </c>
      <c r="D52" s="14">
        <f t="shared" si="0"/>
        <v>-3.9476294386028177E-2</v>
      </c>
      <c r="E52" s="14">
        <f>ABS(MIN(D$3:D52))</f>
        <v>3.9476294386028177E-2</v>
      </c>
      <c r="F52" s="25">
        <f t="shared" si="2"/>
        <v>17</v>
      </c>
      <c r="G52" s="25">
        <f>MAX(F$3:F52)</f>
        <v>17</v>
      </c>
      <c r="H52" s="14">
        <f>IF(J52&lt;AVERAGE(J$3:J52),J52,"")</f>
        <v>-6.8710901446001893E-3</v>
      </c>
      <c r="I52" s="14">
        <f>STDEV(H$4:H52)</f>
        <v>4.9514578437833967E-3</v>
      </c>
      <c r="J52" s="14">
        <f t="shared" si="3"/>
        <v>-6.8710901446001893E-3</v>
      </c>
      <c r="K52" s="14">
        <f>STDEV($J$4:J52)*SQRT(252)</f>
        <v>5.824161562684993E-2</v>
      </c>
      <c r="L52" s="14">
        <f t="shared" si="7"/>
        <v>-0.20624716150204381</v>
      </c>
      <c r="M52" s="14">
        <f>COUNTIF(J$3:J52,"&gt;0")/COUNT(J$3:J52)</f>
        <v>0.59183673469387754</v>
      </c>
      <c r="N52" s="15">
        <f t="shared" si="4"/>
        <v>-5.2245826187536171</v>
      </c>
      <c r="O52" s="15">
        <f t="shared" si="6"/>
        <v>-41.653825602289864</v>
      </c>
      <c r="P52" s="15">
        <f t="shared" si="5"/>
        <v>-3.5412335197473803</v>
      </c>
      <c r="S52" s="14"/>
    </row>
    <row r="53" spans="1:19">
      <c r="A53" s="17">
        <v>43433</v>
      </c>
      <c r="B53" s="44">
        <v>0.96666405587798099</v>
      </c>
      <c r="C53" s="13">
        <f>MAX(B$3:B53)</f>
        <v>1.0093109995196501</v>
      </c>
      <c r="D53" s="14">
        <f t="shared" si="0"/>
        <v>-4.2253521126754401E-2</v>
      </c>
      <c r="E53" s="14">
        <f>ABS(MIN(D$3:D53))</f>
        <v>4.2253521126754401E-2</v>
      </c>
      <c r="F53" s="25">
        <f t="shared" si="2"/>
        <v>18</v>
      </c>
      <c r="G53" s="25">
        <f>MAX(F$3:F53)</f>
        <v>18</v>
      </c>
      <c r="H53" s="14">
        <f>IF(J53&lt;AVERAGE(J$3:J53),J53,"")</f>
        <v>-2.8913672036349203E-3</v>
      </c>
      <c r="I53" s="14">
        <f>STDEV(H$4:H53)</f>
        <v>4.8334015041694555E-3</v>
      </c>
      <c r="J53" s="14">
        <f t="shared" si="3"/>
        <v>-2.8913672036349203E-3</v>
      </c>
      <c r="K53" s="14">
        <f>STDEV($J$4:J53)*SQRT(252)</f>
        <v>5.7868166647528953E-2</v>
      </c>
      <c r="L53" s="14">
        <f t="shared" si="7"/>
        <v>-0.21925059367901845</v>
      </c>
      <c r="M53" s="14">
        <f>COUNTIF(J$3:J53,"&gt;0")/COUNT(J$3:J53)</f>
        <v>0.57999999999999996</v>
      </c>
      <c r="N53" s="15">
        <f t="shared" si="4"/>
        <v>-5.1889307170708596</v>
      </c>
      <c r="O53" s="15">
        <f t="shared" si="6"/>
        <v>-45.36155200222565</v>
      </c>
      <c r="P53" s="15">
        <f t="shared" si="5"/>
        <v>-3.788794537322373</v>
      </c>
      <c r="S53" s="14"/>
    </row>
    <row r="54" spans="1:19">
      <c r="A54" s="17">
        <v>43434</v>
      </c>
      <c r="B54" s="44">
        <v>0.96816570882311004</v>
      </c>
      <c r="C54" s="13">
        <f>MAX(B$3:B54)</f>
        <v>1.0093109995196501</v>
      </c>
      <c r="D54" s="14">
        <f t="shared" si="0"/>
        <v>-4.0765721087080098E-2</v>
      </c>
      <c r="E54" s="14">
        <f>ABS(MIN(D$3:D54))</f>
        <v>4.2253521126754401E-2</v>
      </c>
      <c r="F54" s="25">
        <f t="shared" si="2"/>
        <v>19</v>
      </c>
      <c r="G54" s="25">
        <f>MAX(F$3:F54)</f>
        <v>19</v>
      </c>
      <c r="H54" s="14" t="str">
        <f>IF(J54&lt;AVERAGE(J$3:J54),J54,"")</f>
        <v/>
      </c>
      <c r="I54" s="14">
        <f>STDEV(H$4:H54)</f>
        <v>4.8334015041694555E-3</v>
      </c>
      <c r="J54" s="14">
        <f t="shared" si="3"/>
        <v>1.5534382767188326E-3</v>
      </c>
      <c r="K54" s="14">
        <f>STDEV($J$4:J54)*SQRT(252)</f>
        <v>5.7499618416747007E-2</v>
      </c>
      <c r="L54" s="14">
        <f t="shared" si="7"/>
        <v>-0.20668821529189418</v>
      </c>
      <c r="M54" s="14">
        <f>COUNTIF(J$3:J54,"&gt;0")/COUNT(J$3:J54)</f>
        <v>0.58823529411764708</v>
      </c>
      <c r="N54" s="15">
        <f t="shared" si="4"/>
        <v>-4.8916210952422094</v>
      </c>
      <c r="O54" s="15">
        <f t="shared" si="6"/>
        <v>-42.762475890653391</v>
      </c>
      <c r="P54" s="15">
        <f t="shared" si="5"/>
        <v>-3.5946015118544747</v>
      </c>
      <c r="R54" s="14">
        <f>B54/B24-1</f>
        <v>-3.2706541308260229E-2</v>
      </c>
      <c r="S54" s="14"/>
    </row>
    <row r="55" spans="1:19">
      <c r="A55" s="17">
        <v>43435</v>
      </c>
      <c r="B55" s="44">
        <v>0.96816570882311004</v>
      </c>
      <c r="C55" s="13">
        <f>MAX(B$3:B55)</f>
        <v>1.0093109995196501</v>
      </c>
      <c r="D55" s="14">
        <f t="shared" si="0"/>
        <v>-4.0765721087080098E-2</v>
      </c>
      <c r="E55" s="14">
        <f>ABS(MIN(D$3:D55))</f>
        <v>4.2253521126754401E-2</v>
      </c>
      <c r="F55" s="25">
        <f t="shared" si="2"/>
        <v>20</v>
      </c>
      <c r="G55" s="25">
        <f>MAX(F$3:F55)</f>
        <v>20</v>
      </c>
      <c r="H55" s="14" t="str">
        <f>IF(J55&lt;AVERAGE(J$3:J55),J55,"")</f>
        <v/>
      </c>
      <c r="I55" s="14">
        <f>STDEV(H$4:H55)</f>
        <v>4.8334015041694555E-3</v>
      </c>
      <c r="J55" s="14">
        <f t="shared" si="3"/>
        <v>0</v>
      </c>
      <c r="K55" s="14">
        <f>STDEV($J$4:J55)*SQRT(252)</f>
        <v>5.6949870603955052E-2</v>
      </c>
      <c r="L55" s="14">
        <f t="shared" si="7"/>
        <v>-0.20314798192305084</v>
      </c>
      <c r="M55" s="14">
        <f>COUNTIF(J$3:J55,"&gt;0")/COUNT(J$3:J55)</f>
        <v>0.57692307692307687</v>
      </c>
      <c r="N55" s="15">
        <f t="shared" si="4"/>
        <v>-4.8078355721795711</v>
      </c>
      <c r="O55" s="15">
        <f t="shared" si="6"/>
        <v>-42.030024145068133</v>
      </c>
      <c r="P55" s="15">
        <f t="shared" si="5"/>
        <v>-3.5671368480500574</v>
      </c>
      <c r="Q55" s="14">
        <f>B55/B50-1</f>
        <v>-6.982236369237671E-3</v>
      </c>
      <c r="S55" s="14"/>
    </row>
    <row r="56" spans="1:19">
      <c r="A56" s="17">
        <v>43436</v>
      </c>
      <c r="B56" s="44">
        <v>0.96816570882311004</v>
      </c>
      <c r="C56" s="13">
        <f>MAX(B$3:B56)</f>
        <v>1.0093109995196501</v>
      </c>
      <c r="D56" s="14">
        <f t="shared" si="0"/>
        <v>-4.0765721087080098E-2</v>
      </c>
      <c r="E56" s="14">
        <f>ABS(MIN(D$3:D56))</f>
        <v>4.2253521126754401E-2</v>
      </c>
      <c r="F56" s="25">
        <f t="shared" si="2"/>
        <v>21</v>
      </c>
      <c r="G56" s="25">
        <f>MAX(F$3:F56)</f>
        <v>21</v>
      </c>
      <c r="H56" s="14" t="str">
        <f>IF(J56&lt;AVERAGE(J$3:J56),J56,"")</f>
        <v/>
      </c>
      <c r="I56" s="14">
        <f>STDEV(H$4:H56)</f>
        <v>4.8334015041694555E-3</v>
      </c>
      <c r="J56" s="14">
        <f t="shared" si="3"/>
        <v>0</v>
      </c>
      <c r="K56" s="14">
        <f>STDEV($J$4:J56)*SQRT(252)</f>
        <v>5.6415588997920423E-2</v>
      </c>
      <c r="L56" s="14">
        <f t="shared" si="7"/>
        <v>-0.19972642747062652</v>
      </c>
      <c r="M56" s="14">
        <f>COUNTIF(J$3:J56,"&gt;0")/COUNT(J$3:J56)</f>
        <v>0.56603773584905659</v>
      </c>
      <c r="N56" s="15">
        <f t="shared" si="4"/>
        <v>-4.726858783472184</v>
      </c>
      <c r="O56" s="15">
        <f t="shared" si="6"/>
        <v>-41.322126311736312</v>
      </c>
      <c r="P56" s="15">
        <f t="shared" si="5"/>
        <v>-3.5402701809598902</v>
      </c>
      <c r="S56" s="14"/>
    </row>
    <row r="57" spans="1:19">
      <c r="A57" s="17">
        <v>43437</v>
      </c>
      <c r="B57" s="44">
        <v>0.96175865625722401</v>
      </c>
      <c r="C57" s="13">
        <f>MAX(B$3:B57)</f>
        <v>1.0093109995196501</v>
      </c>
      <c r="D57" s="14">
        <f t="shared" si="0"/>
        <v>-4.7113667923025848E-2</v>
      </c>
      <c r="E57" s="14">
        <f>ABS(MIN(D$3:D57))</f>
        <v>4.7113667923025848E-2</v>
      </c>
      <c r="F57" s="25">
        <f t="shared" si="2"/>
        <v>22</v>
      </c>
      <c r="G57" s="25">
        <f>MAX(F$3:F57)</f>
        <v>22</v>
      </c>
      <c r="H57" s="14">
        <f>IF(J57&lt;AVERAGE(J$3:J57),J57,"")</f>
        <v>-6.6177230896500294E-3</v>
      </c>
      <c r="I57" s="14">
        <f>STDEV(H$4:H57)</f>
        <v>4.8036733529089838E-3</v>
      </c>
      <c r="J57" s="14">
        <f t="shared" si="3"/>
        <v>-6.6177230896500294E-3</v>
      </c>
      <c r="K57" s="14">
        <f>STDEV($J$4:J57)*SQRT(252)</f>
        <v>5.737105401644689E-2</v>
      </c>
      <c r="L57" s="14">
        <f t="shared" si="7"/>
        <v>-0.23168483461956835</v>
      </c>
      <c r="M57" s="14">
        <f>COUNTIF(J$3:J57,"&gt;0")/COUNT(J$3:J57)</f>
        <v>0.55555555555555558</v>
      </c>
      <c r="N57" s="15">
        <f t="shared" si="4"/>
        <v>-4.9175715844942118</v>
      </c>
      <c r="O57" s="15">
        <f t="shared" si="6"/>
        <v>-48.230763750675479</v>
      </c>
      <c r="P57" s="15">
        <f t="shared" si="5"/>
        <v>-4.0383576455323604</v>
      </c>
      <c r="S57" s="14"/>
    </row>
    <row r="58" spans="1:19">
      <c r="A58" s="17">
        <v>43438</v>
      </c>
      <c r="B58" s="44">
        <v>0.96205898684625002</v>
      </c>
      <c r="C58" s="13">
        <f>MAX(B$3:B58)</f>
        <v>1.0093109995196501</v>
      </c>
      <c r="D58" s="14">
        <f t="shared" si="0"/>
        <v>-4.6816107915090721E-2</v>
      </c>
      <c r="E58" s="14">
        <f>ABS(MIN(D$3:D58))</f>
        <v>4.7113667923025848E-2</v>
      </c>
      <c r="F58" s="25">
        <f t="shared" si="2"/>
        <v>23</v>
      </c>
      <c r="G58" s="25">
        <f>MAX(F$3:F58)</f>
        <v>23</v>
      </c>
      <c r="H58" s="14" t="str">
        <f>IF(J58&lt;AVERAGE(J$3:J58),J58,"")</f>
        <v/>
      </c>
      <c r="I58" s="14">
        <f>STDEV(H$4:H58)</f>
        <v>4.8036733529089838E-3</v>
      </c>
      <c r="J58" s="14">
        <f t="shared" si="3"/>
        <v>3.1227230144703633E-4</v>
      </c>
      <c r="K58" s="14">
        <f>STDEV($J$4:J58)*SQRT(252)</f>
        <v>5.6879905825446678E-2</v>
      </c>
      <c r="L58" s="14">
        <f t="shared" si="7"/>
        <v>-0.22639302267518535</v>
      </c>
      <c r="M58" s="14">
        <f>COUNTIF(J$3:J58,"&gt;0")/COUNT(J$3:J58)</f>
        <v>0.5636363636363636</v>
      </c>
      <c r="N58" s="15">
        <f t="shared" si="4"/>
        <v>-4.8052514833925795</v>
      </c>
      <c r="O58" s="15">
        <f t="shared" si="6"/>
        <v>-47.129145977023484</v>
      </c>
      <c r="P58" s="15">
        <f t="shared" si="5"/>
        <v>-3.9801933457826268</v>
      </c>
      <c r="S58" s="14"/>
    </row>
    <row r="59" spans="1:19">
      <c r="A59" s="17">
        <v>43439</v>
      </c>
      <c r="B59" s="44">
        <v>0.96195887664990798</v>
      </c>
      <c r="C59" s="13">
        <f>MAX(B$3:B59)</f>
        <v>1.0093109995196501</v>
      </c>
      <c r="D59" s="14">
        <f t="shared" si="0"/>
        <v>-4.6915294584402467E-2</v>
      </c>
      <c r="E59" s="14">
        <f>ABS(MIN(D$3:D59))</f>
        <v>4.7113667923025848E-2</v>
      </c>
      <c r="F59" s="25">
        <f t="shared" si="2"/>
        <v>24</v>
      </c>
      <c r="G59" s="25">
        <f>MAX(F$3:F59)</f>
        <v>24</v>
      </c>
      <c r="H59" s="14" t="str">
        <f>IF(J59&lt;AVERAGE(J$3:J59),J59,"")</f>
        <v/>
      </c>
      <c r="I59" s="14">
        <f>STDEV(H$4:H59)</f>
        <v>4.8036733529089838E-3</v>
      </c>
      <c r="J59" s="14">
        <f t="shared" si="3"/>
        <v>-1.0405827263271217E-4</v>
      </c>
      <c r="K59" s="14">
        <f>STDEV($J$4:J59)*SQRT(252)</f>
        <v>5.6374461664152345E-2</v>
      </c>
      <c r="L59" s="14">
        <f t="shared" si="7"/>
        <v>-0.22336579208227358</v>
      </c>
      <c r="M59" s="14">
        <f>COUNTIF(J$3:J59,"&gt;0")/COUNT(J$3:J59)</f>
        <v>0.5535714285714286</v>
      </c>
      <c r="N59" s="15">
        <f t="shared" si="4"/>
        <v>-4.7409977174183906</v>
      </c>
      <c r="O59" s="15">
        <f t="shared" si="6"/>
        <v>-46.498955210393078</v>
      </c>
      <c r="P59" s="15">
        <f t="shared" si="5"/>
        <v>-3.9621804889767747</v>
      </c>
      <c r="S59" s="14"/>
    </row>
    <row r="60" spans="1:19">
      <c r="A60" s="17">
        <v>43440</v>
      </c>
      <c r="B60" s="44">
        <v>0.95645281585109998</v>
      </c>
      <c r="C60" s="13">
        <f>MAX(B$3:B60)</f>
        <v>1.0093109995196501</v>
      </c>
      <c r="D60" s="14">
        <f t="shared" si="0"/>
        <v>-5.2370561396543058E-2</v>
      </c>
      <c r="E60" s="14">
        <f>ABS(MIN(D$3:D60))</f>
        <v>5.2370561396543058E-2</v>
      </c>
      <c r="F60" s="25">
        <f t="shared" si="2"/>
        <v>25</v>
      </c>
      <c r="G60" s="25">
        <f>MAX(F$3:F60)</f>
        <v>25</v>
      </c>
      <c r="H60" s="14">
        <f>IF(J60&lt;AVERAGE(J$3:J60),J60,"")</f>
        <v>-5.7238006036008926E-3</v>
      </c>
      <c r="I60" s="14">
        <f>STDEV(H$4:H60)</f>
        <v>4.7417583119780506E-3</v>
      </c>
      <c r="J60" s="14">
        <f t="shared" si="3"/>
        <v>-5.7238006036008926E-3</v>
      </c>
      <c r="K60" s="14">
        <f>STDEV($J$4:J60)*SQRT(252)</f>
        <v>5.6864125316636246E-2</v>
      </c>
      <c r="L60" s="14">
        <f t="shared" si="7"/>
        <v>-0.2480674704492335</v>
      </c>
      <c r="M60" s="14">
        <f>COUNTIF(J$3:J60,"&gt;0")/COUNT(J$3:J60)</f>
        <v>0.54385964912280704</v>
      </c>
      <c r="N60" s="15">
        <f t="shared" si="4"/>
        <v>-4.736773176267846</v>
      </c>
      <c r="O60" s="15">
        <f t="shared" si="6"/>
        <v>-52.315502842604978</v>
      </c>
      <c r="P60" s="15">
        <f t="shared" si="5"/>
        <v>-4.3624599704632852</v>
      </c>
      <c r="Q60" s="14">
        <f>B60/B55-1</f>
        <v>-1.2098025023265957E-2</v>
      </c>
      <c r="S60" s="14"/>
    </row>
    <row r="61" spans="1:19">
      <c r="A61" s="17">
        <v>43441</v>
      </c>
      <c r="B61" s="44">
        <v>0.95975645233038498</v>
      </c>
      <c r="C61" s="13">
        <f>MAX(B$3:B61)</f>
        <v>1.0093109995196501</v>
      </c>
      <c r="D61" s="14">
        <f t="shared" si="0"/>
        <v>-4.9097401309258548E-2</v>
      </c>
      <c r="E61" s="14">
        <f>ABS(MIN(D$3:D61))</f>
        <v>5.2370561396543058E-2</v>
      </c>
      <c r="F61" s="25">
        <f t="shared" si="2"/>
        <v>26</v>
      </c>
      <c r="G61" s="25">
        <f>MAX(F$3:F61)</f>
        <v>26</v>
      </c>
      <c r="H61" s="14" t="str">
        <f>IF(J61&lt;AVERAGE(J$3:J61),J61,"")</f>
        <v/>
      </c>
      <c r="I61" s="14">
        <f>STDEV(H$4:H61)</f>
        <v>4.7417583119780506E-3</v>
      </c>
      <c r="J61" s="14">
        <f t="shared" si="3"/>
        <v>3.4540506594098463E-3</v>
      </c>
      <c r="K61" s="14">
        <f>STDEV($J$4:J61)*SQRT(252)</f>
        <v>5.7048111704289611E-2</v>
      </c>
      <c r="L61" s="14">
        <f t="shared" si="7"/>
        <v>-0.22778615729319529</v>
      </c>
      <c r="M61" s="14">
        <f>COUNTIF(J$3:J61,"&gt;0")/COUNT(J$3:J61)</f>
        <v>0.55172413793103448</v>
      </c>
      <c r="N61" s="15">
        <f t="shared" si="4"/>
        <v>-4.349507647405729</v>
      </c>
      <c r="O61" s="15">
        <f t="shared" si="6"/>
        <v>-48.038331417649381</v>
      </c>
      <c r="P61" s="15">
        <f t="shared" si="5"/>
        <v>-3.9928781249400651</v>
      </c>
      <c r="S61" s="14"/>
    </row>
    <row r="62" spans="1:19">
      <c r="A62" s="17">
        <v>43442</v>
      </c>
      <c r="B62" s="44">
        <v>0.95975645233038498</v>
      </c>
      <c r="C62" s="13">
        <f>MAX(B$3:B62)</f>
        <v>1.0093109995196501</v>
      </c>
      <c r="D62" s="14">
        <f t="shared" si="0"/>
        <v>-4.9097401309258548E-2</v>
      </c>
      <c r="E62" s="14">
        <f>ABS(MIN(D$3:D62))</f>
        <v>5.2370561396543058E-2</v>
      </c>
      <c r="F62" s="25">
        <f t="shared" si="2"/>
        <v>27</v>
      </c>
      <c r="G62" s="25">
        <f>MAX(F$3:F62)</f>
        <v>27</v>
      </c>
      <c r="H62" s="14" t="str">
        <f>IF(J62&lt;AVERAGE(J$3:J62),J62,"")</f>
        <v/>
      </c>
      <c r="I62" s="14">
        <f>STDEV(H$4:H62)</f>
        <v>4.7417583119780506E-3</v>
      </c>
      <c r="J62" s="14">
        <f t="shared" si="3"/>
        <v>0</v>
      </c>
      <c r="K62" s="14">
        <f>STDEV($J$4:J62)*SQRT(252)</f>
        <v>5.657276198308335E-2</v>
      </c>
      <c r="L62" s="14">
        <f t="shared" si="7"/>
        <v>-0.22439547285142525</v>
      </c>
      <c r="M62" s="14">
        <f>COUNTIF(J$3:J62,"&gt;0")/COUNT(J$3:J62)</f>
        <v>0.5423728813559322</v>
      </c>
      <c r="N62" s="15">
        <f t="shared" si="4"/>
        <v>-4.2847635554702572</v>
      </c>
      <c r="O62" s="15">
        <f t="shared" si="6"/>
        <v>-47.323262403438996</v>
      </c>
      <c r="P62" s="15">
        <f t="shared" si="5"/>
        <v>-3.9664931494510562</v>
      </c>
      <c r="S62" s="14"/>
    </row>
    <row r="63" spans="1:19">
      <c r="A63" s="17">
        <v>43443</v>
      </c>
      <c r="B63" s="44">
        <v>0.95975645233038498</v>
      </c>
      <c r="C63" s="13">
        <f>MAX(B$3:B63)</f>
        <v>1.0093109995196501</v>
      </c>
      <c r="D63" s="14">
        <f t="shared" si="0"/>
        <v>-4.9097401309258548E-2</v>
      </c>
      <c r="E63" s="14">
        <f>ABS(MIN(D$3:D63))</f>
        <v>5.2370561396543058E-2</v>
      </c>
      <c r="F63" s="25">
        <f t="shared" si="2"/>
        <v>28</v>
      </c>
      <c r="G63" s="25">
        <f>MAX(F$3:F63)</f>
        <v>28</v>
      </c>
      <c r="H63" s="14" t="str">
        <f>IF(J63&lt;AVERAGE(J$3:J63),J63,"")</f>
        <v/>
      </c>
      <c r="I63" s="14">
        <f>STDEV(H$4:H63)</f>
        <v>4.7417583119780506E-3</v>
      </c>
      <c r="J63" s="14">
        <f t="shared" si="3"/>
        <v>0</v>
      </c>
      <c r="K63" s="14">
        <f>STDEV($J$4:J63)*SQRT(252)</f>
        <v>5.6109087480473489E-2</v>
      </c>
      <c r="L63" s="14">
        <f t="shared" si="7"/>
        <v>-0.22110366001671033</v>
      </c>
      <c r="M63" s="14">
        <f>COUNTIF(J$3:J63,"&gt;0")/COUNT(J$3:J63)</f>
        <v>0.53333333333333333</v>
      </c>
      <c r="N63" s="15">
        <f t="shared" si="4"/>
        <v>-4.2219073869104111</v>
      </c>
      <c r="O63" s="15">
        <f t="shared" si="6"/>
        <v>-46.629044643246637</v>
      </c>
      <c r="P63" s="15">
        <f t="shared" si="5"/>
        <v>-3.9406033843208834</v>
      </c>
      <c r="Q63" s="14">
        <f>B63/B60-1</f>
        <v>3.4540506594098463E-3</v>
      </c>
      <c r="S63" s="14"/>
    </row>
    <row r="64" spans="1:19">
      <c r="A64" s="17">
        <v>43444</v>
      </c>
      <c r="B64" s="44">
        <v>0.96105788488282995</v>
      </c>
      <c r="C64" s="13">
        <f>MAX(B$3:B64)</f>
        <v>1.0093109995196501</v>
      </c>
      <c r="D64" s="14">
        <f t="shared" si="0"/>
        <v>-4.7807974608207626E-2</v>
      </c>
      <c r="E64" s="14">
        <f>ABS(MIN(D$3:D64))</f>
        <v>5.2370561396543058E-2</v>
      </c>
      <c r="F64" s="25">
        <f t="shared" si="2"/>
        <v>29</v>
      </c>
      <c r="G64" s="25">
        <f>MAX(F$3:F64)</f>
        <v>29</v>
      </c>
      <c r="H64" s="14" t="str">
        <f>IF(J64&lt;AVERAGE(J$3:J64),J64,"")</f>
        <v/>
      </c>
      <c r="I64" s="14">
        <f>STDEV(H$4:H64)</f>
        <v>4.7417583119780506E-3</v>
      </c>
      <c r="J64" s="14">
        <f t="shared" si="3"/>
        <v>1.3560029206212132E-3</v>
      </c>
      <c r="K64" s="14">
        <f>STDEV($J$4:J64)*SQRT(252)</f>
        <v>5.579295046526931E-2</v>
      </c>
      <c r="L64" s="14">
        <f t="shared" si="7"/>
        <v>-0.21153926342377616</v>
      </c>
      <c r="M64" s="14">
        <f>COUNTIF(J$3:J64,"&gt;0")/COUNT(J$3:J64)</f>
        <v>0.54098360655737709</v>
      </c>
      <c r="N64" s="15">
        <f t="shared" si="4"/>
        <v>-4.0392781322703124</v>
      </c>
      <c r="O64" s="15">
        <f t="shared" si="6"/>
        <v>-44.611987685962717</v>
      </c>
      <c r="P64" s="15">
        <f t="shared" si="5"/>
        <v>-3.7915052288811601</v>
      </c>
      <c r="S64" s="14"/>
    </row>
    <row r="65" spans="1:19">
      <c r="A65" s="17">
        <v>43445</v>
      </c>
      <c r="B65" s="44">
        <v>0.95525149349499705</v>
      </c>
      <c r="C65" s="13">
        <f>MAX(B$3:B65)</f>
        <v>1.0093109995196501</v>
      </c>
      <c r="D65" s="14">
        <f t="shared" si="0"/>
        <v>-5.3560801428282234E-2</v>
      </c>
      <c r="E65" s="14">
        <f>ABS(MIN(D$3:D65))</f>
        <v>5.3560801428282234E-2</v>
      </c>
      <c r="F65" s="25">
        <f t="shared" si="2"/>
        <v>30</v>
      </c>
      <c r="G65" s="25">
        <f>MAX(F$3:F65)</f>
        <v>30</v>
      </c>
      <c r="H65" s="14">
        <f>IF(J65&lt;AVERAGE(J$3:J65),J65,"")</f>
        <v>-6.0416666666657237E-3</v>
      </c>
      <c r="I65" s="14">
        <f>STDEV(H$4:H65)</f>
        <v>4.6895209680976758E-3</v>
      </c>
      <c r="J65" s="14">
        <f t="shared" si="3"/>
        <v>-6.0416666666657237E-3</v>
      </c>
      <c r="K65" s="14">
        <f>STDEV($J$4:J65)*SQRT(252)</f>
        <v>5.6393312493674977E-2</v>
      </c>
      <c r="L65" s="14">
        <f t="shared" si="7"/>
        <v>-0.23625017258234216</v>
      </c>
      <c r="M65" s="14">
        <f>COUNTIF(J$3:J65,"&gt;0")/COUNT(J$3:J65)</f>
        <v>0.532258064516129</v>
      </c>
      <c r="N65" s="15">
        <f t="shared" si="4"/>
        <v>-4.4108782221767253</v>
      </c>
      <c r="O65" s="15">
        <f t="shared" si="6"/>
        <v>-50.378316717107687</v>
      </c>
      <c r="P65" s="15">
        <f t="shared" si="5"/>
        <v>-4.1893295877740782</v>
      </c>
      <c r="S65" s="14"/>
    </row>
    <row r="66" spans="1:19">
      <c r="A66" s="17">
        <v>43446</v>
      </c>
      <c r="B66" s="44">
        <v>0.95615248526207397</v>
      </c>
      <c r="C66" s="13">
        <f>MAX(B$3:B66)</f>
        <v>1.0093109995196501</v>
      </c>
      <c r="D66" s="14">
        <f t="shared" si="0"/>
        <v>-5.2668121404478185E-2</v>
      </c>
      <c r="E66" s="14">
        <f>ABS(MIN(D$3:D66))</f>
        <v>5.3560801428282234E-2</v>
      </c>
      <c r="F66" s="25">
        <f t="shared" si="2"/>
        <v>31</v>
      </c>
      <c r="G66" s="25">
        <f>MAX(F$3:F66)</f>
        <v>31</v>
      </c>
      <c r="H66" s="14" t="str">
        <f>IF(J66&lt;AVERAGE(J$3:J66),J66,"")</f>
        <v/>
      </c>
      <c r="I66" s="14">
        <f>STDEV(H$4:H66)</f>
        <v>4.6895209680976758E-3</v>
      </c>
      <c r="J66" s="14">
        <f t="shared" si="3"/>
        <v>9.4319849088164709E-4</v>
      </c>
      <c r="K66" s="14">
        <f>STDEV($J$4:J66)*SQRT(252)</f>
        <v>5.6036911615168314E-2</v>
      </c>
      <c r="L66" s="14">
        <f t="shared" si="7"/>
        <v>-0.2287749014826026</v>
      </c>
      <c r="M66" s="14">
        <f>COUNTIF(J$3:J66,"&gt;0")/COUNT(J$3:J66)</f>
        <v>0.53968253968253965</v>
      </c>
      <c r="N66" s="15">
        <f t="shared" si="4"/>
        <v>-4.2713121421256472</v>
      </c>
      <c r="O66" s="15">
        <f t="shared" si="6"/>
        <v>-48.784279468827307</v>
      </c>
      <c r="P66" s="15">
        <f t="shared" si="5"/>
        <v>-4.08257512572618</v>
      </c>
      <c r="S66" s="14"/>
    </row>
    <row r="67" spans="1:19">
      <c r="A67" s="17">
        <v>43447</v>
      </c>
      <c r="B67" s="44">
        <v>0.95395006094255097</v>
      </c>
      <c r="C67" s="13">
        <f>MAX(B$3:B67)</f>
        <v>1.0093109995196501</v>
      </c>
      <c r="D67" s="14">
        <f t="shared" si="0"/>
        <v>-5.4850228129334155E-2</v>
      </c>
      <c r="E67" s="14">
        <f>ABS(MIN(D$3:D67))</f>
        <v>5.4850228129334155E-2</v>
      </c>
      <c r="F67" s="25">
        <f t="shared" si="2"/>
        <v>32</v>
      </c>
      <c r="G67" s="25">
        <f>MAX(F$3:F67)</f>
        <v>32</v>
      </c>
      <c r="H67" s="14">
        <f>IF(J67&lt;AVERAGE(J$3:J67),J67,"")</f>
        <v>-2.3034237252642642E-3</v>
      </c>
      <c r="I67" s="14">
        <f>STDEV(H$4:H67)</f>
        <v>4.5959900626174914E-3</v>
      </c>
      <c r="J67" s="14">
        <f t="shared" si="3"/>
        <v>-2.3034237252642642E-3</v>
      </c>
      <c r="K67" s="14">
        <f>STDEV($J$4:J67)*SQRT(252)</f>
        <v>5.568077455578456E-2</v>
      </c>
      <c r="L67" s="14">
        <f t="shared" si="7"/>
        <v>-0.23575577420799509</v>
      </c>
      <c r="M67" s="14">
        <f>COUNTIF(J$3:J67,"&gt;0")/COUNT(J$3:J67)</f>
        <v>0.53125</v>
      </c>
      <c r="N67" s="15">
        <f t="shared" si="4"/>
        <v>-4.2981730842047643</v>
      </c>
      <c r="O67" s="15">
        <f t="shared" si="6"/>
        <v>-51.295971269730799</v>
      </c>
      <c r="P67" s="15">
        <f t="shared" si="5"/>
        <v>-4.2340606086899868</v>
      </c>
      <c r="S67" s="14"/>
    </row>
    <row r="68" spans="1:19">
      <c r="A68" s="17">
        <v>43448</v>
      </c>
      <c r="B68" s="44">
        <v>0.95585215467304896</v>
      </c>
      <c r="C68" s="13">
        <f>MAX(B$3:B68)</f>
        <v>1.0093109995196501</v>
      </c>
      <c r="D68" s="14">
        <f t="shared" ref="D68:D131" si="8">B68/C68-1</f>
        <v>-5.2965681412412202E-2</v>
      </c>
      <c r="E68" s="14">
        <f>ABS(MIN(D$3:D68))</f>
        <v>5.4850228129334155E-2</v>
      </c>
      <c r="F68" s="25">
        <f t="shared" si="2"/>
        <v>33</v>
      </c>
      <c r="G68" s="25">
        <f>MAX(F$3:F68)</f>
        <v>33</v>
      </c>
      <c r="H68" s="14" t="str">
        <f>IF(J68&lt;AVERAGE(J$3:J68),J68,"")</f>
        <v/>
      </c>
      <c r="I68" s="14">
        <f>STDEV(H$4:H68)</f>
        <v>4.5959900626174914E-3</v>
      </c>
      <c r="J68" s="14">
        <f t="shared" si="3"/>
        <v>1.9939133172428569E-3</v>
      </c>
      <c r="K68" s="14">
        <f>STDEV($J$4:J68)*SQRT(252)</f>
        <v>5.5503843565664596E-2</v>
      </c>
      <c r="L68" s="14">
        <f t="shared" si="7"/>
        <v>-0.22395595573749016</v>
      </c>
      <c r="M68" s="14">
        <f>COUNTIF(J$3:J68,"&gt;0")/COUNT(J$3:J68)</f>
        <v>0.53846153846153844</v>
      </c>
      <c r="N68" s="15">
        <f t="shared" si="4"/>
        <v>-4.0830451098473644</v>
      </c>
      <c r="O68" s="15">
        <f t="shared" si="6"/>
        <v>-48.72855525930872</v>
      </c>
      <c r="P68" s="15">
        <f t="shared" si="5"/>
        <v>-4.0349630106703502</v>
      </c>
      <c r="Q68" s="14">
        <f>B68/B63-1</f>
        <v>-4.0680087618645278E-3</v>
      </c>
      <c r="S68" s="14"/>
    </row>
    <row r="69" spans="1:19">
      <c r="A69" s="17">
        <v>43449</v>
      </c>
      <c r="B69" s="44">
        <v>0.95585215467304896</v>
      </c>
      <c r="C69" s="13">
        <f>MAX(B$3:B69)</f>
        <v>1.0093109995196501</v>
      </c>
      <c r="D69" s="14">
        <f t="shared" si="8"/>
        <v>-5.2965681412412202E-2</v>
      </c>
      <c r="E69" s="14">
        <f>ABS(MIN(D$3:D69))</f>
        <v>5.4850228129334155E-2</v>
      </c>
      <c r="F69" s="25">
        <f t="shared" si="2"/>
        <v>34</v>
      </c>
      <c r="G69" s="25">
        <f>MAX(F$3:F69)</f>
        <v>34</v>
      </c>
      <c r="H69" s="14" t="str">
        <f>IF(J69&lt;AVERAGE(J$3:J69),J69,"")</f>
        <v/>
      </c>
      <c r="I69" s="14">
        <f>STDEV(H$4:H69)</f>
        <v>4.5959900626174914E-3</v>
      </c>
      <c r="J69" s="14">
        <f t="shared" si="3"/>
        <v>0</v>
      </c>
      <c r="K69" s="14">
        <f>STDEV($J$4:J69)*SQRT(252)</f>
        <v>5.5091657576938936E-2</v>
      </c>
      <c r="L69" s="14">
        <f t="shared" si="7"/>
        <v>-0.22096896646162434</v>
      </c>
      <c r="M69" s="14">
        <f>COUNTIF(J$3:J69,"&gt;0")/COUNT(J$3:J69)</f>
        <v>0.53030303030303028</v>
      </c>
      <c r="N69" s="15">
        <f t="shared" si="4"/>
        <v>-4.0285879201922432</v>
      </c>
      <c r="O69" s="15">
        <f t="shared" si="6"/>
        <v>-48.07864321964589</v>
      </c>
      <c r="P69" s="15">
        <f t="shared" si="5"/>
        <v>-4.0109333459975751</v>
      </c>
      <c r="S69" s="14"/>
    </row>
    <row r="70" spans="1:19">
      <c r="A70" s="17">
        <v>43450</v>
      </c>
      <c r="B70" s="44">
        <v>0.95585215467304896</v>
      </c>
      <c r="C70" s="13">
        <f>MAX(B$3:B70)</f>
        <v>1.0093109995196501</v>
      </c>
      <c r="D70" s="14">
        <f t="shared" si="8"/>
        <v>-5.2965681412412202E-2</v>
      </c>
      <c r="E70" s="14">
        <f>ABS(MIN(D$3:D70))</f>
        <v>5.4850228129334155E-2</v>
      </c>
      <c r="F70" s="25">
        <f t="shared" ref="F70:F133" si="9">IF(B70&lt;C70,F69+1,0)</f>
        <v>35</v>
      </c>
      <c r="G70" s="25">
        <f>MAX(F$3:F70)</f>
        <v>35</v>
      </c>
      <c r="H70" s="14" t="str">
        <f>IF(J70&lt;AVERAGE(J$3:J70),J70,"")</f>
        <v/>
      </c>
      <c r="I70" s="14">
        <f>STDEV(H$4:H70)</f>
        <v>4.5959900626174914E-3</v>
      </c>
      <c r="J70" s="14">
        <f t="shared" ref="J70:J133" si="10">B70/B69-1</f>
        <v>0</v>
      </c>
      <c r="K70" s="14">
        <f>STDEV($J$4:J70)*SQRT(252)</f>
        <v>5.4688509075916596E-2</v>
      </c>
      <c r="L70" s="14">
        <f t="shared" si="7"/>
        <v>-0.21806015422430547</v>
      </c>
      <c r="M70" s="14">
        <f>COUNTIF(J$3:J70,"&gt;0")/COUNT(J$3:J70)</f>
        <v>0.52238805970149249</v>
      </c>
      <c r="N70" s="15">
        <f t="shared" si="4"/>
        <v>-3.9755560124586955</v>
      </c>
      <c r="O70" s="15">
        <f t="shared" si="6"/>
        <v>-47.445741016271185</v>
      </c>
      <c r="P70" s="15">
        <f t="shared" si="5"/>
        <v>-3.9873121046617364</v>
      </c>
      <c r="S70" s="14"/>
    </row>
    <row r="71" spans="1:19">
      <c r="A71" s="17">
        <v>43451</v>
      </c>
      <c r="B71" s="44">
        <v>0.95635270565475805</v>
      </c>
      <c r="C71" s="13">
        <f>MAX(B$3:B71)</f>
        <v>1.0093109995196501</v>
      </c>
      <c r="D71" s="14">
        <f t="shared" si="8"/>
        <v>-5.2469748065854693E-2</v>
      </c>
      <c r="E71" s="14">
        <f>ABS(MIN(D$3:D71))</f>
        <v>5.4850228129334155E-2</v>
      </c>
      <c r="F71" s="25">
        <f t="shared" si="9"/>
        <v>36</v>
      </c>
      <c r="G71" s="25">
        <f>MAX(F$3:F71)</f>
        <v>36</v>
      </c>
      <c r="H71" s="14" t="str">
        <f>IF(J71&lt;AVERAGE(J$3:J71),J71,"")</f>
        <v/>
      </c>
      <c r="I71" s="14">
        <f>STDEV(H$4:H71)</f>
        <v>4.5959900626174914E-3</v>
      </c>
      <c r="J71" s="14">
        <f t="shared" si="10"/>
        <v>5.2366987850782643E-4</v>
      </c>
      <c r="K71" s="14">
        <f>STDEV($J$4:J71)*SQRT(252)</f>
        <v>5.4327291001064863E-2</v>
      </c>
      <c r="L71" s="14">
        <f t="shared" si="7"/>
        <v>-0.21301808456075788</v>
      </c>
      <c r="M71" s="14">
        <f>COUNTIF(J$3:J71,"&gt;0")/COUNT(J$3:J71)</f>
        <v>0.52941176470588236</v>
      </c>
      <c r="N71" s="15">
        <f t="shared" si="4"/>
        <v>-3.8836316971822189</v>
      </c>
      <c r="O71" s="15">
        <f t="shared" si="6"/>
        <v>-46.348682581667859</v>
      </c>
      <c r="P71" s="15">
        <f t="shared" si="5"/>
        <v>-3.9210142938395829</v>
      </c>
      <c r="S71" s="14"/>
    </row>
    <row r="72" spans="1:19">
      <c r="A72" s="17">
        <v>43452</v>
      </c>
      <c r="B72" s="44">
        <v>0.95495116290597104</v>
      </c>
      <c r="C72" s="13">
        <f>MAX(B$3:B72)</f>
        <v>1.0093109995196501</v>
      </c>
      <c r="D72" s="14">
        <f t="shared" si="8"/>
        <v>-5.385836143621725E-2</v>
      </c>
      <c r="E72" s="14">
        <f>ABS(MIN(D$3:D72))</f>
        <v>5.4850228129334155E-2</v>
      </c>
      <c r="F72" s="25">
        <f t="shared" si="9"/>
        <v>37</v>
      </c>
      <c r="G72" s="25">
        <f>MAX(F$3:F72)</f>
        <v>37</v>
      </c>
      <c r="H72" s="14">
        <f>IF(J72&lt;AVERAGE(J$3:J72),J72,"")</f>
        <v>-1.4655082173135048E-3</v>
      </c>
      <c r="I72" s="14">
        <f>STDEV(H$4:H72)</f>
        <v>4.5142923731594561E-3</v>
      </c>
      <c r="J72" s="14">
        <f t="shared" si="10"/>
        <v>-1.4655082173135048E-3</v>
      </c>
      <c r="K72" s="14">
        <f>STDEV($J$4:J72)*SQRT(252)</f>
        <v>5.3948846805053623E-2</v>
      </c>
      <c r="L72" s="14">
        <f t="shared" si="7"/>
        <v>-0.21638408487217753</v>
      </c>
      <c r="M72" s="14">
        <f>COUNTIF(J$3:J72,"&gt;0")/COUNT(J$3:J72)</f>
        <v>0.52173913043478259</v>
      </c>
      <c r="N72" s="15">
        <f t="shared" si="4"/>
        <v>-3.9449988131672749</v>
      </c>
      <c r="O72" s="15">
        <f t="shared" si="6"/>
        <v>-47.93311265320969</v>
      </c>
      <c r="P72" s="15">
        <f t="shared" si="5"/>
        <v>-4.0109121452417753</v>
      </c>
      <c r="S72" s="14"/>
    </row>
    <row r="73" spans="1:19">
      <c r="A73" s="17">
        <v>43453</v>
      </c>
      <c r="B73" s="44">
        <v>0.95655292604744202</v>
      </c>
      <c r="C73" s="13">
        <f>MAX(B$3:B73)</f>
        <v>1.0093109995196501</v>
      </c>
      <c r="D73" s="14">
        <f t="shared" si="8"/>
        <v>-5.2271374727231312E-2</v>
      </c>
      <c r="E73" s="14">
        <f>ABS(MIN(D$3:D73))</f>
        <v>5.4850228129334155E-2</v>
      </c>
      <c r="F73" s="25">
        <f t="shared" si="9"/>
        <v>38</v>
      </c>
      <c r="G73" s="25">
        <f>MAX(F$3:F73)</f>
        <v>38</v>
      </c>
      <c r="H73" s="14" t="str">
        <f>IF(J73&lt;AVERAGE(J$3:J73),J73,"")</f>
        <v/>
      </c>
      <c r="I73" s="14">
        <f>STDEV(H$4:H73)</f>
        <v>4.5142923731594561E-3</v>
      </c>
      <c r="J73" s="14">
        <f t="shared" si="10"/>
        <v>1.6773246671555331E-3</v>
      </c>
      <c r="K73" s="14">
        <f>STDEV($J$4:J73)*SQRT(252)</f>
        <v>5.3740110634567961E-2</v>
      </c>
      <c r="L73" s="14">
        <f t="shared" si="7"/>
        <v>-0.20674788646218634</v>
      </c>
      <c r="M73" s="14">
        <f>COUNTIF(J$3:J73,"&gt;0")/COUNT(J$3:J73)</f>
        <v>0.52857142857142858</v>
      </c>
      <c r="N73" s="15">
        <f t="shared" ref="N73:N136" si="11">L73/E73</f>
        <v>-3.7693168016491185</v>
      </c>
      <c r="O73" s="15">
        <f t="shared" si="6"/>
        <v>-45.798514888278703</v>
      </c>
      <c r="P73" s="15">
        <f t="shared" ref="P73:P136" si="12">L73/K73</f>
        <v>-3.8471801419998783</v>
      </c>
      <c r="Q73" s="14">
        <f>B73/B68-1</f>
        <v>7.3313782991135668E-4</v>
      </c>
      <c r="S73" s="14"/>
    </row>
    <row r="74" spans="1:19">
      <c r="A74" s="17">
        <v>43454</v>
      </c>
      <c r="B74" s="44">
        <v>0.95965634213404305</v>
      </c>
      <c r="C74" s="13">
        <f>MAX(B$3:B74)</f>
        <v>1.0093109995196501</v>
      </c>
      <c r="D74" s="14">
        <f t="shared" si="8"/>
        <v>-4.9196587978570183E-2</v>
      </c>
      <c r="E74" s="14">
        <f>ABS(MIN(D$3:D74))</f>
        <v>5.4850228129334155E-2</v>
      </c>
      <c r="F74" s="25">
        <f t="shared" si="9"/>
        <v>39</v>
      </c>
      <c r="G74" s="25">
        <f>MAX(F$3:F74)</f>
        <v>39</v>
      </c>
      <c r="H74" s="14" t="str">
        <f>IF(J74&lt;AVERAGE(J$3:J74),J74,"")</f>
        <v/>
      </c>
      <c r="I74" s="14">
        <f>STDEV(H$4:H74)</f>
        <v>4.5142923731594561E-3</v>
      </c>
      <c r="J74" s="14">
        <f t="shared" si="10"/>
        <v>3.2443746729462486E-3</v>
      </c>
      <c r="K74" s="14">
        <f>STDEV($J$4:J74)*SQRT(252)</f>
        <v>5.3851494040416704E-2</v>
      </c>
      <c r="L74" s="14">
        <f t="shared" si="7"/>
        <v>-0.19079272451800744</v>
      </c>
      <c r="M74" s="14">
        <f>COUNTIF(J$3:J74,"&gt;0")/COUNT(J$3:J74)</f>
        <v>0.53521126760563376</v>
      </c>
      <c r="N74" s="15">
        <f t="shared" si="11"/>
        <v>-3.4784308292780026</v>
      </c>
      <c r="O74" s="15">
        <f t="shared" si="6"/>
        <v>-42.264148784956902</v>
      </c>
      <c r="P74" s="15">
        <f t="shared" si="12"/>
        <v>-3.5429420839246055</v>
      </c>
      <c r="S74" s="14"/>
    </row>
    <row r="75" spans="1:19">
      <c r="A75" s="17">
        <v>43455</v>
      </c>
      <c r="B75" s="44">
        <v>0.96436152136211495</v>
      </c>
      <c r="C75" s="13">
        <f>MAX(B$3:B75)</f>
        <v>1.0093109995196501</v>
      </c>
      <c r="D75" s="14">
        <f t="shared" si="8"/>
        <v>-4.4534814520923116E-2</v>
      </c>
      <c r="E75" s="14">
        <f>ABS(MIN(D$3:D75))</f>
        <v>5.4850228129334155E-2</v>
      </c>
      <c r="F75" s="25">
        <f t="shared" si="9"/>
        <v>40</v>
      </c>
      <c r="G75" s="25">
        <f>MAX(F$3:F75)</f>
        <v>40</v>
      </c>
      <c r="H75" s="14" t="str">
        <f>IF(J75&lt;AVERAGE(J$3:J75),J75,"")</f>
        <v/>
      </c>
      <c r="I75" s="14">
        <f>STDEV(H$4:H75)</f>
        <v>4.5142923731594561E-3</v>
      </c>
      <c r="J75" s="14">
        <f t="shared" si="10"/>
        <v>4.9029835176295222E-3</v>
      </c>
      <c r="K75" s="14">
        <f>STDEV($J$4:J75)*SQRT(252)</f>
        <v>5.4443859191767301E-2</v>
      </c>
      <c r="L75" s="14">
        <f t="shared" si="7"/>
        <v>-0.1680352728210196</v>
      </c>
      <c r="M75" s="14">
        <f>COUNTIF(J$3:J75,"&gt;0")/COUNT(J$3:J75)</f>
        <v>0.54166666666666663</v>
      </c>
      <c r="N75" s="15">
        <f t="shared" si="11"/>
        <v>-3.0635291511422822</v>
      </c>
      <c r="O75" s="15">
        <f t="shared" si="6"/>
        <v>-37.222948566668784</v>
      </c>
      <c r="P75" s="15">
        <f t="shared" si="12"/>
        <v>-3.0863953311823451</v>
      </c>
      <c r="S75" s="14"/>
    </row>
    <row r="76" spans="1:19">
      <c r="A76" s="17">
        <v>43456</v>
      </c>
      <c r="B76" s="44">
        <v>0.96436152136211495</v>
      </c>
      <c r="C76" s="13">
        <f>MAX(B$3:B76)</f>
        <v>1.0093109995196501</v>
      </c>
      <c r="D76" s="14">
        <f t="shared" si="8"/>
        <v>-4.4534814520923116E-2</v>
      </c>
      <c r="E76" s="14">
        <f>ABS(MIN(D$3:D76))</f>
        <v>5.4850228129334155E-2</v>
      </c>
      <c r="F76" s="25">
        <f t="shared" si="9"/>
        <v>41</v>
      </c>
      <c r="G76" s="25">
        <f>MAX(F$3:F76)</f>
        <v>41</v>
      </c>
      <c r="H76" s="14" t="str">
        <f>IF(J76&lt;AVERAGE(J$3:J76),J76,"")</f>
        <v/>
      </c>
      <c r="I76" s="14">
        <f>STDEV(H$4:H76)</f>
        <v>4.5142923731594561E-3</v>
      </c>
      <c r="J76" s="14">
        <f t="shared" si="10"/>
        <v>0</v>
      </c>
      <c r="K76" s="14">
        <f>STDEV($J$4:J76)*SQRT(252)</f>
        <v>5.407237338000536E-2</v>
      </c>
      <c r="L76" s="14">
        <f t="shared" si="7"/>
        <v>-0.16593601802932845</v>
      </c>
      <c r="M76" s="14">
        <f>COUNTIF(J$3:J76,"&gt;0")/COUNT(J$3:J76)</f>
        <v>0.53424657534246578</v>
      </c>
      <c r="N76" s="15">
        <f t="shared" si="11"/>
        <v>-3.0252566614319165</v>
      </c>
      <c r="O76" s="15">
        <f t="shared" si="6"/>
        <v>-36.7579244569827</v>
      </c>
      <c r="P76" s="15">
        <f t="shared" si="12"/>
        <v>-3.0687763021455892</v>
      </c>
      <c r="S76" s="14"/>
    </row>
    <row r="77" spans="1:19">
      <c r="A77" s="17">
        <v>43457</v>
      </c>
      <c r="B77" s="44">
        <v>0.96436152136211495</v>
      </c>
      <c r="C77" s="13">
        <f>MAX(B$3:B77)</f>
        <v>1.0093109995196501</v>
      </c>
      <c r="D77" s="14">
        <f t="shared" si="8"/>
        <v>-4.4534814520923116E-2</v>
      </c>
      <c r="E77" s="14">
        <f>ABS(MIN(D$3:D77))</f>
        <v>5.4850228129334155E-2</v>
      </c>
      <c r="F77" s="25">
        <f t="shared" si="9"/>
        <v>42</v>
      </c>
      <c r="G77" s="25">
        <f>MAX(F$3:F77)</f>
        <v>42</v>
      </c>
      <c r="H77" s="14" t="str">
        <f>IF(J77&lt;AVERAGE(J$3:J77),J77,"")</f>
        <v/>
      </c>
      <c r="I77" s="14">
        <f>STDEV(H$4:H77)</f>
        <v>4.5142923731594561E-3</v>
      </c>
      <c r="J77" s="14">
        <f t="shared" si="10"/>
        <v>0</v>
      </c>
      <c r="K77" s="14">
        <f>STDEV($J$4:J77)*SQRT(252)</f>
        <v>5.3708387998135411E-2</v>
      </c>
      <c r="L77" s="14">
        <f t="shared" si="7"/>
        <v>-0.16388841583136871</v>
      </c>
      <c r="M77" s="14">
        <f>COUNTIF(J$3:J77,"&gt;0")/COUNT(J$3:J77)</f>
        <v>0.52702702702702697</v>
      </c>
      <c r="N77" s="15">
        <f t="shared" si="11"/>
        <v>-2.987925874162781</v>
      </c>
      <c r="O77" s="15">
        <f t="shared" si="6"/>
        <v>-36.30434236067584</v>
      </c>
      <c r="P77" s="15">
        <f t="shared" si="12"/>
        <v>-3.0514491672522066</v>
      </c>
      <c r="S77" s="14"/>
    </row>
    <row r="78" spans="1:19">
      <c r="A78" s="17">
        <v>43458</v>
      </c>
      <c r="B78" s="44">
        <v>0.96486207234382504</v>
      </c>
      <c r="C78" s="13">
        <f>MAX(B$3:B78)</f>
        <v>1.0093109995196501</v>
      </c>
      <c r="D78" s="14">
        <f t="shared" si="8"/>
        <v>-4.4038881174364608E-2</v>
      </c>
      <c r="E78" s="14">
        <f>ABS(MIN(D$3:D78))</f>
        <v>5.4850228129334155E-2</v>
      </c>
      <c r="F78" s="25">
        <f t="shared" si="9"/>
        <v>43</v>
      </c>
      <c r="G78" s="25">
        <f>MAX(F$3:F78)</f>
        <v>43</v>
      </c>
      <c r="H78" s="14" t="str">
        <f>IF(J78&lt;AVERAGE(J$3:J78),J78,"")</f>
        <v/>
      </c>
      <c r="I78" s="14">
        <f>STDEV(H$4:H78)</f>
        <v>4.5142923731594561E-3</v>
      </c>
      <c r="J78" s="14">
        <f t="shared" si="10"/>
        <v>5.1904910204525478E-4</v>
      </c>
      <c r="K78" s="14">
        <f>STDEV($J$4:J78)*SQRT(252)</f>
        <v>5.3375972641889369E-2</v>
      </c>
      <c r="L78" s="14">
        <f t="shared" si="7"/>
        <v>-0.15977136636851352</v>
      </c>
      <c r="M78" s="14">
        <f>COUNTIF(J$3:J78,"&gt;0")/COUNT(J$3:J78)</f>
        <v>0.53333333333333333</v>
      </c>
      <c r="N78" s="15">
        <f t="shared" si="11"/>
        <v>-2.9128660320569764</v>
      </c>
      <c r="O78" s="15">
        <f t="shared" si="6"/>
        <v>-35.392339078094089</v>
      </c>
      <c r="P78" s="15">
        <f t="shared" si="12"/>
        <v>-2.9933199988776455</v>
      </c>
      <c r="Q78" s="14">
        <f>B78/B73-1</f>
        <v>8.6865515436946872E-3</v>
      </c>
      <c r="S78" s="14"/>
    </row>
    <row r="79" spans="1:19">
      <c r="A79" s="17">
        <v>43459</v>
      </c>
      <c r="B79" s="44">
        <v>0.96866625980482002</v>
      </c>
      <c r="C79" s="13">
        <f>MAX(B$3:B79)</f>
        <v>1.0093109995196501</v>
      </c>
      <c r="D79" s="14">
        <f t="shared" si="8"/>
        <v>-4.0269787740521701E-2</v>
      </c>
      <c r="E79" s="14">
        <f>ABS(MIN(D$3:D79))</f>
        <v>5.4850228129334155E-2</v>
      </c>
      <c r="F79" s="25">
        <f t="shared" si="9"/>
        <v>44</v>
      </c>
      <c r="G79" s="25">
        <f>MAX(F$3:F79)</f>
        <v>44</v>
      </c>
      <c r="H79" s="14" t="str">
        <f>IF(J79&lt;AVERAGE(J$3:J79),J79,"")</f>
        <v/>
      </c>
      <c r="I79" s="14">
        <f>STDEV(H$4:H79)</f>
        <v>4.5142923731594561E-3</v>
      </c>
      <c r="J79" s="14">
        <f t="shared" si="10"/>
        <v>3.9427267067861926E-3</v>
      </c>
      <c r="K79" s="14">
        <f>STDEV($J$4:J79)*SQRT(252)</f>
        <v>5.3624702159513628E-2</v>
      </c>
      <c r="L79" s="14">
        <f t="shared" si="7"/>
        <v>-0.14177799484648113</v>
      </c>
      <c r="M79" s="14">
        <f>COUNTIF(J$3:J79,"&gt;0")/COUNT(J$3:J79)</f>
        <v>0.53947368421052633</v>
      </c>
      <c r="N79" s="15">
        <f t="shared" si="11"/>
        <v>-2.584820513638987</v>
      </c>
      <c r="O79" s="15">
        <f t="shared" si="6"/>
        <v>-31.406471519090768</v>
      </c>
      <c r="P79" s="15">
        <f t="shared" si="12"/>
        <v>-2.6438933763164614</v>
      </c>
      <c r="S79" s="14"/>
    </row>
    <row r="80" spans="1:19">
      <c r="A80" s="17">
        <v>43460</v>
      </c>
      <c r="B80" s="44">
        <v>0.96836592921579401</v>
      </c>
      <c r="C80" s="13">
        <f>MAX(B$3:B80)</f>
        <v>1.0093109995196501</v>
      </c>
      <c r="D80" s="14">
        <f t="shared" si="8"/>
        <v>-4.0567347748456717E-2</v>
      </c>
      <c r="E80" s="14">
        <f>ABS(MIN(D$3:D80))</f>
        <v>5.4850228129334155E-2</v>
      </c>
      <c r="F80" s="25">
        <f t="shared" si="9"/>
        <v>45</v>
      </c>
      <c r="G80" s="25">
        <f>MAX(F$3:F80)</f>
        <v>45</v>
      </c>
      <c r="H80" s="14" t="str">
        <f>IF(J80&lt;AVERAGE(J$3:J80),J80,"")</f>
        <v/>
      </c>
      <c r="I80" s="14">
        <f>STDEV(H$4:H80)</f>
        <v>4.5142923731594561E-3</v>
      </c>
      <c r="J80" s="14">
        <f t="shared" si="10"/>
        <v>-3.1004547333624011E-4</v>
      </c>
      <c r="K80" s="14">
        <f>STDEV($J$4:J80)*SQRT(252)</f>
        <v>5.3271066257294303E-2</v>
      </c>
      <c r="L80" s="14">
        <f t="shared" si="7"/>
        <v>-0.14133530207597833</v>
      </c>
      <c r="M80" s="14">
        <f>COUNTIF(J$3:J80,"&gt;0")/COUNT(J$3:J80)</f>
        <v>0.53246753246753242</v>
      </c>
      <c r="N80" s="15">
        <f t="shared" si="11"/>
        <v>-2.5767495760038881</v>
      </c>
      <c r="O80" s="15">
        <f t="shared" si="6"/>
        <v>-31.308406809517479</v>
      </c>
      <c r="P80" s="15">
        <f t="shared" si="12"/>
        <v>-2.6531344687816452</v>
      </c>
      <c r="S80" s="14"/>
    </row>
    <row r="81" spans="1:19">
      <c r="A81" s="17">
        <v>43461</v>
      </c>
      <c r="B81" s="44">
        <v>0.966964386467006</v>
      </c>
      <c r="C81" s="13">
        <f>MAX(B$3:B81)</f>
        <v>1.0093109995196501</v>
      </c>
      <c r="D81" s="14">
        <f t="shared" si="8"/>
        <v>-4.1955961118820273E-2</v>
      </c>
      <c r="E81" s="14">
        <f>ABS(MIN(D$3:D81))</f>
        <v>5.4850228129334155E-2</v>
      </c>
      <c r="F81" s="25">
        <f t="shared" si="9"/>
        <v>46</v>
      </c>
      <c r="G81" s="25">
        <f>MAX(F$3:F81)</f>
        <v>46</v>
      </c>
      <c r="H81" s="14">
        <f>IF(J81&lt;AVERAGE(J$3:J81),J81,"")</f>
        <v>-1.4473276129438606E-3</v>
      </c>
      <c r="I81" s="14">
        <f>STDEV(H$4:H81)</f>
        <v>4.4369697204688007E-3</v>
      </c>
      <c r="J81" s="14">
        <f t="shared" si="10"/>
        <v>-1.4473276129438606E-3</v>
      </c>
      <c r="K81" s="14">
        <f>STDEV($J$4:J81)*SQRT(252)</f>
        <v>5.2956740496387669E-2</v>
      </c>
      <c r="L81" s="14">
        <f t="shared" si="7"/>
        <v>-0.14546761841331335</v>
      </c>
      <c r="M81" s="14">
        <f>COUNTIF(J$3:J81,"&gt;0")/COUNT(J$3:J81)</f>
        <v>0.52564102564102566</v>
      </c>
      <c r="N81" s="15">
        <f t="shared" si="11"/>
        <v>-2.6520877555934281</v>
      </c>
      <c r="O81" s="15">
        <f t="shared" ref="O81:O145" si="13">L81/I81</f>
        <v>-32.785352972375826</v>
      </c>
      <c r="P81" s="15">
        <f t="shared" si="12"/>
        <v>-2.7469141236748911</v>
      </c>
      <c r="S81" s="14"/>
    </row>
    <row r="82" spans="1:19">
      <c r="A82" s="17">
        <v>43462</v>
      </c>
      <c r="B82" s="44">
        <v>0.96916681078653</v>
      </c>
      <c r="C82" s="13">
        <f>MAX(B$3:B82)</f>
        <v>1.0093109995196501</v>
      </c>
      <c r="D82" s="14">
        <f t="shared" si="8"/>
        <v>-3.9773854393963304E-2</v>
      </c>
      <c r="E82" s="14">
        <f>ABS(MIN(D$3:D82))</f>
        <v>5.4850228129334155E-2</v>
      </c>
      <c r="F82" s="25">
        <f t="shared" si="9"/>
        <v>47</v>
      </c>
      <c r="G82" s="25">
        <f>MAX(F$3:F82)</f>
        <v>47</v>
      </c>
      <c r="H82" s="14" t="str">
        <f>IF(J82&lt;AVERAGE(J$3:J82),J82,"")</f>
        <v/>
      </c>
      <c r="I82" s="14">
        <f>STDEV(H$4:H82)</f>
        <v>4.4369697204688007E-3</v>
      </c>
      <c r="J82" s="14">
        <f t="shared" si="10"/>
        <v>2.2776684957044324E-3</v>
      </c>
      <c r="K82" s="14">
        <f>STDEV($J$4:J82)*SQRT(252)</f>
        <v>5.2837141970303474E-2</v>
      </c>
      <c r="L82" s="14">
        <f t="shared" si="7"/>
        <v>-0.1347177791416887</v>
      </c>
      <c r="M82" s="14">
        <f>COUNTIF(J$3:J82,"&gt;0")/COUNT(J$3:J82)</f>
        <v>0.53164556962025311</v>
      </c>
      <c r="N82" s="15">
        <f t="shared" si="11"/>
        <v>-2.4561024399758331</v>
      </c>
      <c r="O82" s="15">
        <f t="shared" si="13"/>
        <v>-30.362564459298294</v>
      </c>
      <c r="P82" s="15">
        <f t="shared" si="12"/>
        <v>-2.5496795269018397</v>
      </c>
      <c r="S82" s="14"/>
    </row>
    <row r="83" spans="1:19">
      <c r="A83" s="17">
        <v>43465</v>
      </c>
      <c r="B83" s="44">
        <v>0.96916681078653</v>
      </c>
      <c r="C83" s="13">
        <f>MAX(B$3:B83)</f>
        <v>1.0093109995196501</v>
      </c>
      <c r="D83" s="14">
        <f t="shared" si="8"/>
        <v>-3.9773854393963304E-2</v>
      </c>
      <c r="E83" s="14">
        <f>ABS(MIN(D$3:D83))</f>
        <v>5.4850228129334155E-2</v>
      </c>
      <c r="F83" s="25">
        <f t="shared" si="9"/>
        <v>48</v>
      </c>
      <c r="G83" s="25">
        <f>MAX(F$3:F83)</f>
        <v>48</v>
      </c>
      <c r="H83" s="14" t="str">
        <f>IF(J83&lt;AVERAGE(J$3:J83),J83,"")</f>
        <v/>
      </c>
      <c r="I83" s="14">
        <f>STDEV(H$4:H83)</f>
        <v>4.4369697204688007E-3</v>
      </c>
      <c r="J83" s="14">
        <f t="shared" si="10"/>
        <v>0</v>
      </c>
      <c r="K83" s="14">
        <f>STDEV($J$4:J83)*SQRT(252)</f>
        <v>5.2506247271607936E-2</v>
      </c>
      <c r="L83" s="14">
        <f t="shared" si="7"/>
        <v>-0.13012492717088686</v>
      </c>
      <c r="M83" s="14">
        <f>COUNTIF(J$3:J83,"&gt;0")/COUNT(J$3:J83)</f>
        <v>0.52500000000000002</v>
      </c>
      <c r="N83" s="15">
        <f t="shared" si="11"/>
        <v>-2.3723680212242444</v>
      </c>
      <c r="O83" s="15">
        <f t="shared" si="13"/>
        <v>-29.327431866525817</v>
      </c>
      <c r="P83" s="15">
        <f t="shared" si="12"/>
        <v>-2.4782751373901788</v>
      </c>
      <c r="Q83" s="14">
        <f>B83/B78-1</f>
        <v>4.4615065366264695E-3</v>
      </c>
      <c r="R83" s="14">
        <f>B83/B54-1</f>
        <v>1.0340192327580322E-3</v>
      </c>
      <c r="S83" s="14">
        <f>B83/B3-1</f>
        <v>-3.0833189213470003E-2</v>
      </c>
    </row>
    <row r="84" spans="1:19">
      <c r="A84" s="17">
        <v>43467</v>
      </c>
      <c r="B84" s="44">
        <v>0.971369235106053</v>
      </c>
      <c r="C84" s="13">
        <f>MAX(B$3:B84)</f>
        <v>1.0093109995196501</v>
      </c>
      <c r="D84" s="14">
        <f t="shared" si="8"/>
        <v>-3.7591747669107223E-2</v>
      </c>
      <c r="E84" s="14">
        <f>ABS(MIN(D$3:D84))</f>
        <v>5.4850228129334155E-2</v>
      </c>
      <c r="F84" s="25">
        <f t="shared" si="9"/>
        <v>49</v>
      </c>
      <c r="G84" s="25">
        <f>MAX(F$3:F84)</f>
        <v>49</v>
      </c>
      <c r="H84" s="14" t="str">
        <f>IF(J84&lt;AVERAGE(J$3:J84),J84,"")</f>
        <v/>
      </c>
      <c r="I84" s="14">
        <f>STDEV(H$4:H84)</f>
        <v>4.4369697204688007E-3</v>
      </c>
      <c r="J84" s="14">
        <f t="shared" si="10"/>
        <v>2.2724925111041738E-3</v>
      </c>
      <c r="K84" s="14">
        <f>STDEV($J$4:J84)*SQRT(252)</f>
        <v>5.2387328172854575E-2</v>
      </c>
      <c r="L84" s="14">
        <f t="shared" si="7"/>
        <v>-0.11858188240615752</v>
      </c>
      <c r="M84" s="14">
        <f>COUNTIF(J$3:J84,"&gt;0")/COUNT(J$3:J84)</f>
        <v>0.53086419753086422</v>
      </c>
      <c r="N84" s="15">
        <f t="shared" si="11"/>
        <v>-2.1619214076292854</v>
      </c>
      <c r="O84" s="15">
        <f t="shared" si="13"/>
        <v>-26.725871456618464</v>
      </c>
      <c r="P84" s="15">
        <f t="shared" si="12"/>
        <v>-2.2635604170323544</v>
      </c>
      <c r="S84" s="14"/>
    </row>
    <row r="85" spans="1:19">
      <c r="A85" s="17">
        <v>43468</v>
      </c>
      <c r="B85" s="44">
        <v>0.97377187981825997</v>
      </c>
      <c r="C85" s="13">
        <f>MAX(B$3:B85)</f>
        <v>1.0093109995196501</v>
      </c>
      <c r="D85" s="14">
        <f t="shared" si="8"/>
        <v>-3.5211267605627872E-2</v>
      </c>
      <c r="E85" s="14">
        <f>ABS(MIN(D$3:D85))</f>
        <v>5.4850228129334155E-2</v>
      </c>
      <c r="F85" s="25">
        <f t="shared" si="9"/>
        <v>50</v>
      </c>
      <c r="G85" s="25">
        <f>MAX(F$3:F85)</f>
        <v>50</v>
      </c>
      <c r="H85" s="14" t="str">
        <f>IF(J85&lt;AVERAGE(J$3:J85),J85,"")</f>
        <v/>
      </c>
      <c r="I85" s="14">
        <f>STDEV(H$4:H85)</f>
        <v>4.4369697204688007E-3</v>
      </c>
      <c r="J85" s="14">
        <f t="shared" si="10"/>
        <v>2.473461815932998E-3</v>
      </c>
      <c r="K85" s="14">
        <f>STDEV($J$4:J85)*SQRT(252)</f>
        <v>5.2298221944782647E-2</v>
      </c>
      <c r="L85" s="14">
        <f t="shared" si="7"/>
        <v>-0.10785800415804414</v>
      </c>
      <c r="M85" s="14">
        <f>COUNTIF(J$3:J85,"&gt;0")/COUNT(J$3:J85)</f>
        <v>0.53658536585365857</v>
      </c>
      <c r="N85" s="15">
        <f t="shared" si="11"/>
        <v>-1.9664093994963929</v>
      </c>
      <c r="O85" s="15">
        <f t="shared" si="13"/>
        <v>-24.308934014237106</v>
      </c>
      <c r="P85" s="15">
        <f t="shared" si="12"/>
        <v>-2.0623646492594423</v>
      </c>
      <c r="S85" s="14"/>
    </row>
    <row r="86" spans="1:19">
      <c r="A86" s="17">
        <v>43469</v>
      </c>
      <c r="B86" s="44">
        <v>0.97487309197802197</v>
      </c>
      <c r="C86" s="13">
        <f>MAX(B$3:B86)</f>
        <v>1.0093109995196501</v>
      </c>
      <c r="D86" s="14">
        <f t="shared" si="8"/>
        <v>-3.4120214243199332E-2</v>
      </c>
      <c r="E86" s="14">
        <f>ABS(MIN(D$3:D86))</f>
        <v>5.4850228129334155E-2</v>
      </c>
      <c r="F86" s="25">
        <f t="shared" si="9"/>
        <v>51</v>
      </c>
      <c r="G86" s="25">
        <f>MAX(F$3:F86)</f>
        <v>51</v>
      </c>
      <c r="H86" s="14" t="str">
        <f>IF(J86&lt;AVERAGE(J$3:J86),J86,"")</f>
        <v/>
      </c>
      <c r="I86" s="14">
        <f>STDEV(H$4:H86)</f>
        <v>4.4369697204688007E-3</v>
      </c>
      <c r="J86" s="14">
        <f t="shared" si="10"/>
        <v>1.1308728282106717E-3</v>
      </c>
      <c r="K86" s="14">
        <f>STDEV($J$4:J86)*SQRT(252)</f>
        <v>5.2039682975355717E-2</v>
      </c>
      <c r="L86" s="14">
        <f t="shared" si="7"/>
        <v>-0.10237774927485799</v>
      </c>
      <c r="M86" s="14">
        <f>COUNTIF(J$3:J86,"&gt;0")/COUNT(J$3:J86)</f>
        <v>0.54216867469879515</v>
      </c>
      <c r="N86" s="15">
        <f t="shared" si="11"/>
        <v>-1.8664963258394525</v>
      </c>
      <c r="O86" s="15">
        <f t="shared" si="13"/>
        <v>-23.073799400199867</v>
      </c>
      <c r="P86" s="15">
        <f t="shared" si="12"/>
        <v>-1.9673015556866618</v>
      </c>
      <c r="S86" s="14"/>
    </row>
    <row r="87" spans="1:19">
      <c r="A87" s="17">
        <v>43472</v>
      </c>
      <c r="B87" s="44">
        <v>0.97607441433412501</v>
      </c>
      <c r="C87" s="13">
        <f>MAX(B$3:B87)</f>
        <v>1.0093109995196501</v>
      </c>
      <c r="D87" s="14">
        <f t="shared" si="8"/>
        <v>-3.2929974211460045E-2</v>
      </c>
      <c r="E87" s="14">
        <f>ABS(MIN(D$3:D87))</f>
        <v>5.4850228129334155E-2</v>
      </c>
      <c r="F87" s="25">
        <f t="shared" si="9"/>
        <v>52</v>
      </c>
      <c r="G87" s="25">
        <f>MAX(F$3:F87)</f>
        <v>52</v>
      </c>
      <c r="H87" s="14" t="str">
        <f>IF(J87&lt;AVERAGE(J$3:J87),J87,"")</f>
        <v/>
      </c>
      <c r="I87" s="14">
        <f>STDEV(H$4:H87)</f>
        <v>4.4369697204688007E-3</v>
      </c>
      <c r="J87" s="14">
        <f t="shared" si="10"/>
        <v>1.2322858903259792E-3</v>
      </c>
      <c r="K87" s="14">
        <f>STDEV($J$4:J87)*SQRT(252)</f>
        <v>5.1793391298388926E-2</v>
      </c>
      <c r="L87" s="14">
        <f t="shared" si="7"/>
        <v>-9.4542247913038002E-2</v>
      </c>
      <c r="M87" s="14">
        <f>COUNTIF(J$3:J87,"&gt;0")/COUNT(J$3:J87)</f>
        <v>0.54761904761904767</v>
      </c>
      <c r="N87" s="15">
        <f t="shared" si="11"/>
        <v>-1.723643659058482</v>
      </c>
      <c r="O87" s="15">
        <f t="shared" si="13"/>
        <v>-21.307841583162499</v>
      </c>
      <c r="P87" s="15">
        <f t="shared" si="12"/>
        <v>-1.8253728041936272</v>
      </c>
      <c r="S87" s="14"/>
    </row>
    <row r="88" spans="1:19">
      <c r="A88" s="17">
        <v>43473</v>
      </c>
      <c r="B88" s="44">
        <v>0.97677518570851896</v>
      </c>
      <c r="C88" s="13">
        <f>MAX(B$3:B88)</f>
        <v>1.0093109995196501</v>
      </c>
      <c r="D88" s="14">
        <f t="shared" si="8"/>
        <v>-3.2235667526278378E-2</v>
      </c>
      <c r="E88" s="14">
        <f>ABS(MIN(D$3:D88))</f>
        <v>5.4850228129334155E-2</v>
      </c>
      <c r="F88" s="25">
        <f t="shared" si="9"/>
        <v>53</v>
      </c>
      <c r="G88" s="25">
        <f>MAX(F$3:F88)</f>
        <v>53</v>
      </c>
      <c r="H88" s="14" t="str">
        <f>IF(J88&lt;AVERAGE(J$3:J88),J88,"")</f>
        <v/>
      </c>
      <c r="I88" s="14">
        <f>STDEV(H$4:H88)</f>
        <v>4.4369697204688007E-3</v>
      </c>
      <c r="J88" s="14">
        <f t="shared" si="10"/>
        <v>7.1794871794894632E-4</v>
      </c>
      <c r="K88" s="14">
        <f>STDEV($J$4:J88)*SQRT(252)</f>
        <v>5.1513010622780984E-2</v>
      </c>
      <c r="L88" s="14">
        <f t="shared" si="7"/>
        <v>-9.0900315894012707E-2</v>
      </c>
      <c r="M88" s="14">
        <f>COUNTIF(J$3:J88,"&gt;0")/COUNT(J$3:J88)</f>
        <v>0.55294117647058827</v>
      </c>
      <c r="N88" s="15">
        <f t="shared" si="11"/>
        <v>-1.6572459038761735</v>
      </c>
      <c r="O88" s="15">
        <f t="shared" si="13"/>
        <v>-20.487026421358667</v>
      </c>
      <c r="P88" s="15">
        <f t="shared" si="12"/>
        <v>-1.7646088783211824</v>
      </c>
      <c r="Q88" s="14">
        <f>B88/B83-1</f>
        <v>7.8504286747236307E-3</v>
      </c>
      <c r="S88" s="14"/>
    </row>
    <row r="89" spans="1:19">
      <c r="A89" s="17">
        <v>43474</v>
      </c>
      <c r="B89" s="44">
        <v>0.977976508064622</v>
      </c>
      <c r="C89" s="13">
        <f>MAX(B$3:B89)</f>
        <v>1.0093109995196501</v>
      </c>
      <c r="D89" s="14">
        <f t="shared" si="8"/>
        <v>-3.1045427494539091E-2</v>
      </c>
      <c r="E89" s="14">
        <f>ABS(MIN(D$3:D89))</f>
        <v>5.4850228129334155E-2</v>
      </c>
      <c r="F89" s="25">
        <f t="shared" si="9"/>
        <v>54</v>
      </c>
      <c r="G89" s="25">
        <f>MAX(F$3:F89)</f>
        <v>54</v>
      </c>
      <c r="H89" s="14" t="str">
        <f>IF(J89&lt;AVERAGE(J$3:J89),J89,"")</f>
        <v/>
      </c>
      <c r="I89" s="14">
        <f>STDEV(H$4:H89)</f>
        <v>4.4369697204688007E-3</v>
      </c>
      <c r="J89" s="14">
        <f t="shared" si="10"/>
        <v>1.2298862355226703E-3</v>
      </c>
      <c r="K89" s="14">
        <f>STDEV($J$4:J89)*SQRT(252)</f>
        <v>5.1273520918713913E-2</v>
      </c>
      <c r="L89" s="14">
        <f t="shared" si="7"/>
        <v>-8.5450093030721486E-2</v>
      </c>
      <c r="M89" s="14">
        <f>COUNTIF(J$3:J89,"&gt;0")/COUNT(J$3:J89)</f>
        <v>0.55813953488372092</v>
      </c>
      <c r="N89" s="15">
        <f t="shared" si="11"/>
        <v>-1.5578803579309524</v>
      </c>
      <c r="O89" s="15">
        <f t="shared" si="13"/>
        <v>-19.258660395296321</v>
      </c>
      <c r="P89" s="15">
        <f t="shared" si="12"/>
        <v>-1.6665540321716767</v>
      </c>
      <c r="S89" s="14"/>
    </row>
    <row r="90" spans="1:19">
      <c r="A90" s="17">
        <v>43475</v>
      </c>
      <c r="B90" s="44">
        <v>0.97747595708291302</v>
      </c>
      <c r="C90" s="13">
        <f>MAX(B$3:B90)</f>
        <v>1.0093109995196501</v>
      </c>
      <c r="D90" s="14">
        <f t="shared" si="8"/>
        <v>-3.1541360841096489E-2</v>
      </c>
      <c r="E90" s="14">
        <f>ABS(MIN(D$3:D90))</f>
        <v>5.4850228129334155E-2</v>
      </c>
      <c r="F90" s="25">
        <f t="shared" si="9"/>
        <v>55</v>
      </c>
      <c r="G90" s="25">
        <f>MAX(F$3:F90)</f>
        <v>55</v>
      </c>
      <c r="H90" s="14">
        <f>IF(J90&lt;AVERAGE(J$3:J90),J90,"")</f>
        <v>-5.118231139309426E-4</v>
      </c>
      <c r="I90" s="14">
        <f>STDEV(H$4:H90)</f>
        <v>4.3763462188951127E-3</v>
      </c>
      <c r="J90" s="14">
        <f t="shared" si="10"/>
        <v>-5.118231139309426E-4</v>
      </c>
      <c r="K90" s="14">
        <f>STDEV($J$4:J90)*SQRT(252)</f>
        <v>5.0976440005496407E-2</v>
      </c>
      <c r="L90" s="14">
        <f t="shared" si="7"/>
        <v>-8.6419201137010737E-2</v>
      </c>
      <c r="M90" s="14">
        <f>COUNTIF(J$3:J90,"&gt;0")/COUNT(J$3:J90)</f>
        <v>0.55172413793103448</v>
      </c>
      <c r="N90" s="15">
        <f t="shared" si="11"/>
        <v>-1.5755486181978766</v>
      </c>
      <c r="O90" s="15">
        <f t="shared" si="13"/>
        <v>-19.746884001976611</v>
      </c>
      <c r="P90" s="15">
        <f t="shared" si="12"/>
        <v>-1.6952772913858403</v>
      </c>
      <c r="S90" s="14"/>
    </row>
    <row r="91" spans="1:19">
      <c r="A91" s="17">
        <v>43476</v>
      </c>
      <c r="B91" s="44">
        <v>0.97667507551217703</v>
      </c>
      <c r="C91" s="13">
        <f>MAX(B$3:B91)</f>
        <v>1.0093109995196501</v>
      </c>
      <c r="D91" s="14">
        <f t="shared" si="8"/>
        <v>-3.2334854195590013E-2</v>
      </c>
      <c r="E91" s="14">
        <f>ABS(MIN(D$3:D91))</f>
        <v>5.4850228129334155E-2</v>
      </c>
      <c r="F91" s="25">
        <f t="shared" si="9"/>
        <v>56</v>
      </c>
      <c r="G91" s="25">
        <f>MAX(F$3:F91)</f>
        <v>56</v>
      </c>
      <c r="H91" s="14">
        <f>IF(J91&lt;AVERAGE(J$3:J91),J91,"")</f>
        <v>-8.193363375669227E-4</v>
      </c>
      <c r="I91" s="14">
        <f>STDEV(H$4:H91)</f>
        <v>4.3131719303891956E-3</v>
      </c>
      <c r="J91" s="14">
        <f t="shared" si="10"/>
        <v>-8.193363375669227E-4</v>
      </c>
      <c r="K91" s="14">
        <f>STDEV($J$4:J91)*SQRT(252)</f>
        <v>5.0691567723133379E-2</v>
      </c>
      <c r="L91" s="14">
        <f t="shared" si="7"/>
        <v>-8.8468006029834845E-2</v>
      </c>
      <c r="M91" s="14">
        <f>COUNTIF(J$3:J91,"&gt;0")/COUNT(J$3:J91)</f>
        <v>0.54545454545454541</v>
      </c>
      <c r="N91" s="15">
        <f t="shared" si="11"/>
        <v>-1.6129013323560226</v>
      </c>
      <c r="O91" s="15">
        <f t="shared" si="13"/>
        <v>-20.511124401630799</v>
      </c>
      <c r="P91" s="15">
        <f t="shared" si="12"/>
        <v>-1.7452213455505732</v>
      </c>
      <c r="S91" s="14"/>
    </row>
    <row r="92" spans="1:19">
      <c r="A92" s="17">
        <v>43479</v>
      </c>
      <c r="B92" s="44">
        <v>0.97787639786827996</v>
      </c>
      <c r="C92" s="13">
        <f>MAX(B$3:B92)</f>
        <v>1.0093109995196501</v>
      </c>
      <c r="D92" s="14">
        <f t="shared" si="8"/>
        <v>-3.1144614163850837E-2</v>
      </c>
      <c r="E92" s="14">
        <f>ABS(MIN(D$3:D92))</f>
        <v>5.4850228129334155E-2</v>
      </c>
      <c r="F92" s="25">
        <f t="shared" si="9"/>
        <v>57</v>
      </c>
      <c r="G92" s="25">
        <f>MAX(F$3:F92)</f>
        <v>57</v>
      </c>
      <c r="H92" s="14" t="str">
        <f>IF(J92&lt;AVERAGE(J$3:J92),J92,"")</f>
        <v/>
      </c>
      <c r="I92" s="14">
        <f>STDEV(H$4:H92)</f>
        <v>4.3131719303891956E-3</v>
      </c>
      <c r="J92" s="14">
        <f t="shared" si="10"/>
        <v>1.2300123001223184E-3</v>
      </c>
      <c r="K92" s="14">
        <f>STDEV($J$4:J92)*SQRT(252)</f>
        <v>5.0465304221541607E-2</v>
      </c>
      <c r="L92" s="14">
        <f t="shared" si="7"/>
        <v>-8.1543014218792953E-2</v>
      </c>
      <c r="M92" s="14">
        <f>COUNTIF(J$3:J92,"&gt;0")/COUNT(J$3:J92)</f>
        <v>0.550561797752809</v>
      </c>
      <c r="N92" s="15">
        <f t="shared" si="11"/>
        <v>-1.486648588343489</v>
      </c>
      <c r="O92" s="15">
        <f t="shared" si="13"/>
        <v>-18.90557935895567</v>
      </c>
      <c r="P92" s="15">
        <f t="shared" si="12"/>
        <v>-1.615823296354677</v>
      </c>
      <c r="S92" s="14"/>
    </row>
    <row r="93" spans="1:19">
      <c r="A93" s="17">
        <v>43480</v>
      </c>
      <c r="B93" s="44">
        <v>0.97637474492315102</v>
      </c>
      <c r="C93" s="13">
        <f>MAX(B$3:B93)</f>
        <v>1.0093109995196501</v>
      </c>
      <c r="D93" s="14">
        <f t="shared" si="8"/>
        <v>-3.2632414203525029E-2</v>
      </c>
      <c r="E93" s="14">
        <f>ABS(MIN(D$3:D93))</f>
        <v>5.4850228129334155E-2</v>
      </c>
      <c r="F93" s="25">
        <f t="shared" si="9"/>
        <v>58</v>
      </c>
      <c r="G93" s="25">
        <f>MAX(F$3:F93)</f>
        <v>58</v>
      </c>
      <c r="H93" s="14">
        <f>IF(J93&lt;AVERAGE(J$3:J93),J93,"")</f>
        <v>-1.5356265356260002E-3</v>
      </c>
      <c r="I93" s="14">
        <f>STDEV(H$4:H93)</f>
        <v>4.2448794148434886E-3</v>
      </c>
      <c r="J93" s="14">
        <f t="shared" si="10"/>
        <v>-1.5356265356260002E-3</v>
      </c>
      <c r="K93" s="14">
        <f>STDEV($J$4:J93)*SQRT(252)</f>
        <v>5.0227346611234285E-2</v>
      </c>
      <c r="L93" s="14">
        <f t="shared" si="7"/>
        <v>-8.6037856431615323E-2</v>
      </c>
      <c r="M93" s="14">
        <f>COUNTIF(J$3:J93,"&gt;0")/COUNT(J$3:J93)</f>
        <v>0.5444444444444444</v>
      </c>
      <c r="N93" s="15">
        <f t="shared" si="11"/>
        <v>-1.5685961456485151</v>
      </c>
      <c r="O93" s="15">
        <f t="shared" si="13"/>
        <v>-20.268622032173226</v>
      </c>
      <c r="P93" s="15">
        <f t="shared" si="12"/>
        <v>-1.7129683775167082</v>
      </c>
      <c r="Q93" s="14">
        <f>B93/B88-1</f>
        <v>-4.0996207850785282E-4</v>
      </c>
      <c r="S93" s="14"/>
    </row>
    <row r="94" spans="1:19">
      <c r="A94" s="17">
        <v>43481</v>
      </c>
      <c r="B94" s="44">
        <v>0.97847705904633198</v>
      </c>
      <c r="C94" s="13">
        <f>MAX(B$3:B94)</f>
        <v>1.0093109995196501</v>
      </c>
      <c r="D94" s="14">
        <f t="shared" si="8"/>
        <v>-3.0549494147980694E-2</v>
      </c>
      <c r="E94" s="14">
        <f>ABS(MIN(D$3:D94))</f>
        <v>5.4850228129334155E-2</v>
      </c>
      <c r="F94" s="25">
        <f t="shared" si="9"/>
        <v>59</v>
      </c>
      <c r="G94" s="25">
        <f>MAX(F$3:F94)</f>
        <v>59</v>
      </c>
      <c r="H94" s="14" t="str">
        <f>IF(J94&lt;AVERAGE(J$3:J94),J94,"")</f>
        <v/>
      </c>
      <c r="I94" s="14">
        <f>STDEV(H$4:H94)</f>
        <v>4.2448794148434886E-3</v>
      </c>
      <c r="J94" s="14">
        <f t="shared" si="10"/>
        <v>2.15318363580419E-3</v>
      </c>
      <c r="K94" s="14">
        <f>STDEV($J$4:J94)*SQRT(252)</f>
        <v>5.0108785296518223E-2</v>
      </c>
      <c r="L94" s="14">
        <f t="shared" si="7"/>
        <v>-7.7840628263114997E-2</v>
      </c>
      <c r="M94" s="14">
        <f>COUNTIF(J$3:J94,"&gt;0")/COUNT(J$3:J94)</f>
        <v>0.5494505494505495</v>
      </c>
      <c r="N94" s="15">
        <f t="shared" si="11"/>
        <v>-1.4191486693468367</v>
      </c>
      <c r="O94" s="15">
        <f t="shared" si="13"/>
        <v>-18.337535806299229</v>
      </c>
      <c r="P94" s="15">
        <f t="shared" si="12"/>
        <v>-1.5534327524104581</v>
      </c>
      <c r="S94" s="14"/>
    </row>
    <row r="95" spans="1:19">
      <c r="A95" s="17">
        <v>43482</v>
      </c>
      <c r="B95" s="44">
        <v>0.97817672845730597</v>
      </c>
      <c r="C95" s="13">
        <f>MAX(B$3:B95)</f>
        <v>1.0093109995196501</v>
      </c>
      <c r="D95" s="14">
        <f t="shared" si="8"/>
        <v>-3.0847054155915821E-2</v>
      </c>
      <c r="E95" s="14">
        <f>ABS(MIN(D$3:D95))</f>
        <v>5.4850228129334155E-2</v>
      </c>
      <c r="F95" s="25">
        <f t="shared" si="9"/>
        <v>60</v>
      </c>
      <c r="G95" s="25">
        <f>MAX(F$3:F95)</f>
        <v>60</v>
      </c>
      <c r="H95" s="14">
        <f>IF(J95&lt;AVERAGE(J$3:J95),J95,"")</f>
        <v>-3.0693677102533456E-4</v>
      </c>
      <c r="I95" s="14">
        <f>STDEV(H$4:H95)</f>
        <v>4.1946892912585404E-3</v>
      </c>
      <c r="J95" s="14">
        <f t="shared" si="10"/>
        <v>-3.0693677102533456E-4</v>
      </c>
      <c r="K95" s="14">
        <f>STDEV($J$4:J95)*SQRT(252)</f>
        <v>4.9832847500711715E-2</v>
      </c>
      <c r="L95" s="14">
        <f t="shared" si="7"/>
        <v>-7.812945086567713E-2</v>
      </c>
      <c r="M95" s="14">
        <f>COUNTIF(J$3:J95,"&gt;0")/COUNT(J$3:J95)</f>
        <v>0.54347826086956519</v>
      </c>
      <c r="N95" s="15">
        <f t="shared" si="11"/>
        <v>-1.4244143284409265</v>
      </c>
      <c r="O95" s="15">
        <f t="shared" si="13"/>
        <v>-18.625801684166174</v>
      </c>
      <c r="P95" s="15">
        <f t="shared" si="12"/>
        <v>-1.5678303525513224</v>
      </c>
      <c r="S95" s="14"/>
    </row>
    <row r="96" spans="1:19">
      <c r="A96" s="17">
        <v>43483</v>
      </c>
      <c r="B96" s="44">
        <v>0.98178069552561698</v>
      </c>
      <c r="C96" s="13">
        <f>MAX(B$3:B96)</f>
        <v>1.0093109995196501</v>
      </c>
      <c r="D96" s="14">
        <f t="shared" si="8"/>
        <v>-2.7276334060696183E-2</v>
      </c>
      <c r="E96" s="14">
        <f>ABS(MIN(D$3:D96))</f>
        <v>5.4850228129334155E-2</v>
      </c>
      <c r="F96" s="25">
        <f t="shared" si="9"/>
        <v>61</v>
      </c>
      <c r="G96" s="25">
        <f>MAX(F$3:F96)</f>
        <v>61</v>
      </c>
      <c r="H96" s="14" t="str">
        <f>IF(J96&lt;AVERAGE(J$3:J96),J96,"")</f>
        <v/>
      </c>
      <c r="I96" s="14">
        <f>STDEV(H$4:H96)</f>
        <v>4.1946892912585404E-3</v>
      </c>
      <c r="J96" s="14">
        <f t="shared" si="10"/>
        <v>3.6843721215846781E-3</v>
      </c>
      <c r="K96" s="14">
        <f>STDEV($J$4:J96)*SQRT(252)</f>
        <v>4.9979422807232374E-2</v>
      </c>
      <c r="L96" s="14">
        <f t="shared" si="7"/>
        <v>-6.4911140735797734E-2</v>
      </c>
      <c r="M96" s="14">
        <f>COUNTIF(J$3:J96,"&gt;0")/COUNT(J$3:J96)</f>
        <v>0.54838709677419351</v>
      </c>
      <c r="N96" s="15">
        <f t="shared" si="11"/>
        <v>-1.183425173414784</v>
      </c>
      <c r="O96" s="15">
        <f t="shared" si="13"/>
        <v>-15.474600436096264</v>
      </c>
      <c r="P96" s="15">
        <f t="shared" si="12"/>
        <v>-1.2987573103066055</v>
      </c>
      <c r="S96" s="14"/>
    </row>
    <row r="97" spans="1:19">
      <c r="A97" s="17">
        <v>43486</v>
      </c>
      <c r="B97" s="44">
        <v>0.97707551629754497</v>
      </c>
      <c r="C97" s="13">
        <f>MAX(B$3:B97)</f>
        <v>1.0093109995196501</v>
      </c>
      <c r="D97" s="14">
        <f t="shared" si="8"/>
        <v>-3.1938107518343251E-2</v>
      </c>
      <c r="E97" s="14">
        <f>ABS(MIN(D$3:D97))</f>
        <v>5.4850228129334155E-2</v>
      </c>
      <c r="F97" s="25">
        <f t="shared" si="9"/>
        <v>62</v>
      </c>
      <c r="G97" s="25">
        <f>MAX(F$3:F97)</f>
        <v>62</v>
      </c>
      <c r="H97" s="14">
        <f>IF(J97&lt;AVERAGE(J$3:J97),J97,"")</f>
        <v>-4.792495156520693E-3</v>
      </c>
      <c r="I97" s="14">
        <f>STDEV(H$4:H97)</f>
        <v>4.1481553767206006E-3</v>
      </c>
      <c r="J97" s="14">
        <f t="shared" si="10"/>
        <v>-4.792495156520693E-3</v>
      </c>
      <c r="K97" s="14">
        <f>STDEV($J$4:J97)*SQRT(252)</f>
        <v>5.0277265520896799E-2</v>
      </c>
      <c r="L97" s="14">
        <f t="shared" si="7"/>
        <v>-7.8896516617916079E-2</v>
      </c>
      <c r="M97" s="14">
        <f>COUNTIF(J$3:J97,"&gt;0")/COUNT(J$3:J97)</f>
        <v>0.54255319148936165</v>
      </c>
      <c r="N97" s="15">
        <f t="shared" si="11"/>
        <v>-1.4383990606544417</v>
      </c>
      <c r="O97" s="15">
        <f t="shared" si="13"/>
        <v>-19.019662826682531</v>
      </c>
      <c r="P97" s="15">
        <f t="shared" si="12"/>
        <v>-1.5692284733568937</v>
      </c>
      <c r="S97" s="14"/>
    </row>
    <row r="98" spans="1:19">
      <c r="A98" s="17">
        <v>43487</v>
      </c>
      <c r="B98" s="44">
        <v>0.97517342256704698</v>
      </c>
      <c r="C98" s="13">
        <f>MAX(B$3:B98)</f>
        <v>1.0093109995196501</v>
      </c>
      <c r="D98" s="14">
        <f t="shared" si="8"/>
        <v>-3.3822654235265315E-2</v>
      </c>
      <c r="E98" s="14">
        <f>ABS(MIN(D$3:D98))</f>
        <v>5.4850228129334155E-2</v>
      </c>
      <c r="F98" s="25">
        <f t="shared" si="9"/>
        <v>63</v>
      </c>
      <c r="G98" s="25">
        <f>MAX(F$3:F98)</f>
        <v>63</v>
      </c>
      <c r="H98" s="14">
        <f>IF(J98&lt;AVERAGE(J$3:J98),J98,"")</f>
        <v>-1.9467213114761073E-3</v>
      </c>
      <c r="I98" s="14">
        <f>STDEV(H$4:H98)</f>
        <v>4.0861440046525456E-3</v>
      </c>
      <c r="J98" s="14">
        <f t="shared" si="10"/>
        <v>-1.9467213114761073E-3</v>
      </c>
      <c r="K98" s="14">
        <f>STDEV($J$4:J98)*SQRT(252)</f>
        <v>5.008616014924748E-2</v>
      </c>
      <c r="L98" s="14">
        <f t="shared" si="7"/>
        <v>-8.4451162466699259E-2</v>
      </c>
      <c r="M98" s="14">
        <f>COUNTIF(J$3:J98,"&gt;0")/COUNT(J$3:J98)</f>
        <v>0.5368421052631579</v>
      </c>
      <c r="N98" s="15">
        <f t="shared" si="11"/>
        <v>-1.5396683905774748</v>
      </c>
      <c r="O98" s="15">
        <f t="shared" si="13"/>
        <v>-20.667691195058687</v>
      </c>
      <c r="P98" s="15">
        <f t="shared" si="12"/>
        <v>-1.6861177262351603</v>
      </c>
      <c r="Q98" s="14">
        <f>B98/B93-1</f>
        <v>-1.2303906490316319E-3</v>
      </c>
      <c r="S98" s="14"/>
    </row>
    <row r="99" spans="1:19">
      <c r="A99" s="17">
        <v>43488</v>
      </c>
      <c r="B99" s="44">
        <v>0.97487309197802097</v>
      </c>
      <c r="C99" s="13">
        <f>MAX(B$3:B99)</f>
        <v>1.0093109995196501</v>
      </c>
      <c r="D99" s="14">
        <f t="shared" si="8"/>
        <v>-3.4120214243200331E-2</v>
      </c>
      <c r="E99" s="14">
        <f>ABS(MIN(D$3:D99))</f>
        <v>5.4850228129334155E-2</v>
      </c>
      <c r="F99" s="25">
        <f t="shared" si="9"/>
        <v>64</v>
      </c>
      <c r="G99" s="25">
        <f>MAX(F$3:F99)</f>
        <v>64</v>
      </c>
      <c r="H99" s="14">
        <f>IF(J99&lt;AVERAGE(J$3:J99),J99,"")</f>
        <v>-3.0797659377901354E-4</v>
      </c>
      <c r="I99" s="14">
        <f>STDEV(H$4:H99)</f>
        <v>4.0431693688817195E-3</v>
      </c>
      <c r="J99" s="14">
        <f t="shared" si="10"/>
        <v>-3.0797659377901354E-4</v>
      </c>
      <c r="K99" s="14">
        <f>STDEV($J$4:J99)*SQRT(252)</f>
        <v>4.9821912943148972E-2</v>
      </c>
      <c r="L99" s="14">
        <f t="shared" si="7"/>
        <v>-8.4662125944605426E-2</v>
      </c>
      <c r="M99" s="14">
        <f>COUNTIF(J$3:J99,"&gt;0")/COUNT(J$3:J99)</f>
        <v>0.53125</v>
      </c>
      <c r="N99" s="15">
        <f t="shared" si="11"/>
        <v>-1.5435145637858838</v>
      </c>
      <c r="O99" s="15">
        <f t="shared" si="13"/>
        <v>-20.939544753234443</v>
      </c>
      <c r="P99" s="15">
        <f t="shared" si="12"/>
        <v>-1.6992949676824352</v>
      </c>
      <c r="S99" s="14"/>
    </row>
    <row r="100" spans="1:19">
      <c r="A100" s="17">
        <v>43489</v>
      </c>
      <c r="B100" s="44">
        <v>0.97477298178167904</v>
      </c>
      <c r="C100" s="13">
        <f>MAX(B$3:B100)</f>
        <v>1.0093109995196501</v>
      </c>
      <c r="D100" s="14">
        <f t="shared" si="8"/>
        <v>-3.4219400912511966E-2</v>
      </c>
      <c r="E100" s="14">
        <f>ABS(MIN(D$3:D100))</f>
        <v>5.4850228129334155E-2</v>
      </c>
      <c r="F100" s="25">
        <f t="shared" si="9"/>
        <v>65</v>
      </c>
      <c r="G100" s="25">
        <f>MAX(F$3:F100)</f>
        <v>65</v>
      </c>
      <c r="H100" s="14" t="str">
        <f>IF(J100&lt;AVERAGE(J$3:J100),J100,"")</f>
        <v/>
      </c>
      <c r="I100" s="14">
        <f>STDEV(H$4:H100)</f>
        <v>4.0431693688817195E-3</v>
      </c>
      <c r="J100" s="14">
        <f t="shared" si="10"/>
        <v>-1.0269049086053528E-4</v>
      </c>
      <c r="K100" s="14">
        <f>STDEV($J$4:J100)*SQRT(252)</f>
        <v>4.9562394268467064E-2</v>
      </c>
      <c r="L100" s="14">
        <f t="shared" si="7"/>
        <v>-8.4221811061823471E-2</v>
      </c>
      <c r="M100" s="14">
        <f>COUNTIF(J$3:J100,"&gt;0")/COUNT(J$3:J100)</f>
        <v>0.52577319587628868</v>
      </c>
      <c r="N100" s="15">
        <f t="shared" si="11"/>
        <v>-1.5354869785269181</v>
      </c>
      <c r="O100" s="15">
        <f t="shared" si="13"/>
        <v>-20.830641355278662</v>
      </c>
      <c r="P100" s="15">
        <f t="shared" si="12"/>
        <v>-1.6993087663524695</v>
      </c>
      <c r="S100" s="14"/>
    </row>
    <row r="101" spans="1:19">
      <c r="A101" s="17">
        <v>43490</v>
      </c>
      <c r="B101" s="44">
        <v>0.975774083745099</v>
      </c>
      <c r="C101" s="13">
        <f>MAX(B$3:B101)</f>
        <v>1.0093109995196501</v>
      </c>
      <c r="D101" s="14">
        <f t="shared" si="8"/>
        <v>-3.3227534219395172E-2</v>
      </c>
      <c r="E101" s="14">
        <f>ABS(MIN(D$3:D101))</f>
        <v>5.4850228129334155E-2</v>
      </c>
      <c r="F101" s="25">
        <f t="shared" si="9"/>
        <v>66</v>
      </c>
      <c r="G101" s="25">
        <f>MAX(F$3:F101)</f>
        <v>66</v>
      </c>
      <c r="H101" s="14" t="str">
        <f>IF(J101&lt;AVERAGE(J$3:J101),J101,"")</f>
        <v/>
      </c>
      <c r="I101" s="14">
        <f>STDEV(H$4:H101)</f>
        <v>4.0431693688817195E-3</v>
      </c>
      <c r="J101" s="14">
        <f t="shared" si="10"/>
        <v>1.0270103728051705E-3</v>
      </c>
      <c r="K101" s="14">
        <f>STDEV($J$4:J101)*SQRT(252)</f>
        <v>4.9349330338110078E-2</v>
      </c>
      <c r="L101" s="14">
        <f t="shared" si="7"/>
        <v>-8.0253588708819823E-2</v>
      </c>
      <c r="M101" s="14">
        <f>COUNTIF(J$3:J101,"&gt;0")/COUNT(J$3:J101)</f>
        <v>0.53061224489795922</v>
      </c>
      <c r="N101" s="15">
        <f t="shared" si="11"/>
        <v>-1.4631404726263997</v>
      </c>
      <c r="O101" s="15">
        <f t="shared" si="13"/>
        <v>-19.849178054842845</v>
      </c>
      <c r="P101" s="15">
        <f t="shared" si="12"/>
        <v>-1.6262346045827474</v>
      </c>
      <c r="S101" s="14"/>
    </row>
    <row r="102" spans="1:19">
      <c r="A102" s="17">
        <v>43493</v>
      </c>
      <c r="B102" s="44">
        <v>0.975774083745099</v>
      </c>
      <c r="C102" s="13">
        <f>MAX(B$3:B102)</f>
        <v>1.0093109995196501</v>
      </c>
      <c r="D102" s="14">
        <f t="shared" si="8"/>
        <v>-3.3227534219395172E-2</v>
      </c>
      <c r="E102" s="14">
        <f>ABS(MIN(D$3:D102))</f>
        <v>5.4850228129334155E-2</v>
      </c>
      <c r="F102" s="25">
        <f t="shared" si="9"/>
        <v>67</v>
      </c>
      <c r="G102" s="25">
        <f>MAX(F$3:F102)</f>
        <v>67</v>
      </c>
      <c r="H102" s="14" t="str">
        <f>IF(J102&lt;AVERAGE(J$3:J102),J102,"")</f>
        <v/>
      </c>
      <c r="I102" s="14">
        <f>STDEV(H$4:H102)</f>
        <v>4.0431693688817195E-3</v>
      </c>
      <c r="J102" s="14">
        <f t="shared" si="10"/>
        <v>0</v>
      </c>
      <c r="K102" s="14">
        <f>STDEV($J$4:J102)*SQRT(252)</f>
        <v>4.9098463537629117E-2</v>
      </c>
      <c r="L102" s="14">
        <f t="shared" si="7"/>
        <v>-7.8152734204539498E-2</v>
      </c>
      <c r="M102" s="14">
        <f>COUNTIF(J$3:J102,"&gt;0")/COUNT(J$3:J102)</f>
        <v>0.5252525252525253</v>
      </c>
      <c r="N102" s="15">
        <f t="shared" si="11"/>
        <v>-1.4248388178123739</v>
      </c>
      <c r="O102" s="15">
        <f t="shared" si="13"/>
        <v>-19.329572193052943</v>
      </c>
      <c r="P102" s="15">
        <f t="shared" si="12"/>
        <v>-1.5917551909672929</v>
      </c>
      <c r="S102" s="14"/>
    </row>
    <row r="103" spans="1:19">
      <c r="A103" s="17">
        <v>43494</v>
      </c>
      <c r="B103" s="44">
        <v>0.97697540610120304</v>
      </c>
      <c r="C103" s="13">
        <f>MAX(B$3:B103)</f>
        <v>1.0093109995196501</v>
      </c>
      <c r="D103" s="14">
        <f t="shared" si="8"/>
        <v>-3.2037294187654886E-2</v>
      </c>
      <c r="E103" s="14">
        <f>ABS(MIN(D$3:D103))</f>
        <v>5.4850228129334155E-2</v>
      </c>
      <c r="F103" s="25">
        <f t="shared" si="9"/>
        <v>68</v>
      </c>
      <c r="G103" s="25">
        <f>MAX(F$3:F103)</f>
        <v>68</v>
      </c>
      <c r="H103" s="14" t="str">
        <f>IF(J103&lt;AVERAGE(J$3:J103),J103,"")</f>
        <v/>
      </c>
      <c r="I103" s="14">
        <f>STDEV(H$4:H103)</f>
        <v>4.0431693688817195E-3</v>
      </c>
      <c r="J103" s="14">
        <f t="shared" si="10"/>
        <v>1.23114804555291E-3</v>
      </c>
      <c r="K103" s="14">
        <f>STDEV($J$4:J103)*SQRT(252)</f>
        <v>4.8905875935553213E-2</v>
      </c>
      <c r="L103" s="14">
        <f t="shared" si="7"/>
        <v>-7.3736687643933041E-2</v>
      </c>
      <c r="M103" s="14">
        <f>COUNTIF(J$3:J103,"&gt;0")/COUNT(J$3:J103)</f>
        <v>0.53</v>
      </c>
      <c r="N103" s="15">
        <f t="shared" si="11"/>
        <v>-1.3443278206622138</v>
      </c>
      <c r="O103" s="15">
        <f t="shared" si="13"/>
        <v>-18.237348207930136</v>
      </c>
      <c r="P103" s="15">
        <f t="shared" si="12"/>
        <v>-1.5077265509179545</v>
      </c>
      <c r="Q103" s="14">
        <f>B103/B98-1</f>
        <v>1.8478595626740812E-3</v>
      </c>
      <c r="S103" s="14"/>
    </row>
    <row r="104" spans="1:19">
      <c r="A104" s="17">
        <v>43495</v>
      </c>
      <c r="B104" s="44">
        <v>0.97547375315607299</v>
      </c>
      <c r="C104" s="13">
        <f>MAX(B$3:B104)</f>
        <v>1.0093109995196501</v>
      </c>
      <c r="D104" s="14">
        <f t="shared" si="8"/>
        <v>-3.3525094227330188E-2</v>
      </c>
      <c r="E104" s="14">
        <f>ABS(MIN(D$3:D104))</f>
        <v>5.4850228129334155E-2</v>
      </c>
      <c r="F104" s="25">
        <f t="shared" si="9"/>
        <v>69</v>
      </c>
      <c r="G104" s="25">
        <f>MAX(F$3:F104)</f>
        <v>69</v>
      </c>
      <c r="H104" s="14">
        <f>IF(J104&lt;AVERAGE(J$3:J104),J104,"")</f>
        <v>-1.5370427297884959E-3</v>
      </c>
      <c r="I104" s="14">
        <f>STDEV(H$4:H104)</f>
        <v>3.9880335079928355E-3</v>
      </c>
      <c r="J104" s="14">
        <f t="shared" si="10"/>
        <v>-1.5370427297884959E-3</v>
      </c>
      <c r="K104" s="14">
        <f>STDEV($J$4:J104)*SQRT(252)</f>
        <v>4.870463183624163E-2</v>
      </c>
      <c r="L104" s="14">
        <f t="shared" si="7"/>
        <v>-7.7737876303915265E-2</v>
      </c>
      <c r="M104" s="14">
        <f>COUNTIF(J$3:J104,"&gt;0")/COUNT(J$3:J104)</f>
        <v>0.52475247524752477</v>
      </c>
      <c r="N104" s="15">
        <f t="shared" si="11"/>
        <v>-1.4172753506259474</v>
      </c>
      <c r="O104" s="15">
        <f t="shared" si="13"/>
        <v>-19.492784137373132</v>
      </c>
      <c r="P104" s="15">
        <f t="shared" si="12"/>
        <v>-1.5961084885168908</v>
      </c>
      <c r="S104" s="14"/>
    </row>
    <row r="105" spans="1:19">
      <c r="A105" s="17">
        <v>43496</v>
      </c>
      <c r="B105" s="44">
        <v>0.97537364295973095</v>
      </c>
      <c r="C105" s="13">
        <f>MAX(B$3:B105)</f>
        <v>1.0093109995196501</v>
      </c>
      <c r="D105" s="14">
        <f t="shared" si="8"/>
        <v>-3.3624280896641934E-2</v>
      </c>
      <c r="E105" s="14">
        <f>ABS(MIN(D$3:D105))</f>
        <v>5.4850228129334155E-2</v>
      </c>
      <c r="F105" s="25">
        <f t="shared" si="9"/>
        <v>70</v>
      </c>
      <c r="G105" s="25">
        <f>MAX(F$3:F105)</f>
        <v>70</v>
      </c>
      <c r="H105" s="14" t="str">
        <f>IF(J105&lt;AVERAGE(J$3:J105),J105,"")</f>
        <v/>
      </c>
      <c r="I105" s="14">
        <f>STDEV(H$4:H105)</f>
        <v>3.9880335079928355E-3</v>
      </c>
      <c r="J105" s="14">
        <f t="shared" si="10"/>
        <v>-1.026272577997478E-4</v>
      </c>
      <c r="K105" s="14">
        <f>STDEV($J$4:J105)*SQRT(252)</f>
        <v>4.8463409054705212E-2</v>
      </c>
      <c r="L105" s="14">
        <f t="shared" si="7"/>
        <v>-7.7383064225352127E-2</v>
      </c>
      <c r="M105" s="14">
        <f>COUNTIF(J$3:J105,"&gt;0")/COUNT(J$3:J105)</f>
        <v>0.51960784313725494</v>
      </c>
      <c r="N105" s="15">
        <f t="shared" si="11"/>
        <v>-1.4108066067270795</v>
      </c>
      <c r="O105" s="15">
        <f t="shared" si="13"/>
        <v>-19.403814955481348</v>
      </c>
      <c r="P105" s="15">
        <f t="shared" si="12"/>
        <v>-1.5967317556633827</v>
      </c>
      <c r="R105" s="14">
        <f>B105/B83-1</f>
        <v>6.4042970767475005E-3</v>
      </c>
      <c r="S105" s="14"/>
    </row>
    <row r="106" spans="1:19">
      <c r="A106" s="17">
        <v>43497</v>
      </c>
      <c r="B106" s="44">
        <v>0.97967838140243502</v>
      </c>
      <c r="C106" s="13">
        <f>MAX(B$3:B106)</f>
        <v>1.0093109995196501</v>
      </c>
      <c r="D106" s="14">
        <f t="shared" si="8"/>
        <v>-2.9359254116241407E-2</v>
      </c>
      <c r="E106" s="14">
        <f>ABS(MIN(D$3:D106))</f>
        <v>5.4850228129334155E-2</v>
      </c>
      <c r="F106" s="25">
        <f t="shared" si="9"/>
        <v>71</v>
      </c>
      <c r="G106" s="25">
        <f>MAX(F$3:F106)</f>
        <v>71</v>
      </c>
      <c r="H106" s="14" t="str">
        <f>IF(J106&lt;AVERAGE(J$3:J106),J106,"")</f>
        <v/>
      </c>
      <c r="I106" s="14">
        <f>STDEV(H$4:H106)</f>
        <v>3.9880335079928355E-3</v>
      </c>
      <c r="J106" s="14">
        <f t="shared" si="10"/>
        <v>4.4134250230931649E-3</v>
      </c>
      <c r="K106" s="14">
        <f>STDEV($J$4:J106)*SQRT(252)</f>
        <v>4.8771407643410862E-2</v>
      </c>
      <c r="L106" s="14">
        <f t="shared" si="7"/>
        <v>-6.3621063883353979E-2</v>
      </c>
      <c r="M106" s="14">
        <f>COUNTIF(J$3:J106,"&gt;0")/COUNT(J$3:J106)</f>
        <v>0.52427184466019416</v>
      </c>
      <c r="N106" s="15">
        <f t="shared" si="11"/>
        <v>-1.1599051827704092</v>
      </c>
      <c r="O106" s="15">
        <f t="shared" si="13"/>
        <v>-15.95299130657863</v>
      </c>
      <c r="P106" s="15">
        <f t="shared" si="12"/>
        <v>-1.3044746288340796</v>
      </c>
      <c r="S106" s="14"/>
    </row>
    <row r="107" spans="1:19">
      <c r="A107" s="17">
        <v>43507</v>
      </c>
      <c r="B107" s="44">
        <v>0.97897761002804196</v>
      </c>
      <c r="C107" s="13">
        <f>MAX(B$3:B107)</f>
        <v>1.0093109995196501</v>
      </c>
      <c r="D107" s="14">
        <f t="shared" si="8"/>
        <v>-3.0053560801422297E-2</v>
      </c>
      <c r="E107" s="14">
        <f>ABS(MIN(D$3:D107))</f>
        <v>5.4850228129334155E-2</v>
      </c>
      <c r="F107" s="25">
        <f t="shared" si="9"/>
        <v>72</v>
      </c>
      <c r="G107" s="25">
        <f>MAX(F$3:F107)</f>
        <v>72</v>
      </c>
      <c r="H107" s="14">
        <f>IF(J107&lt;AVERAGE(J$3:J107),J107,"")</f>
        <v>-7.1530758225968327E-4</v>
      </c>
      <c r="I107" s="14">
        <f>STDEV(H$4:H107)</f>
        <v>3.9425288462183157E-3</v>
      </c>
      <c r="J107" s="14">
        <f t="shared" si="10"/>
        <v>-7.1530758225968327E-4</v>
      </c>
      <c r="K107" s="14">
        <f>STDEV($J$4:J107)*SQRT(252)</f>
        <v>4.8540843420850389E-2</v>
      </c>
      <c r="L107" s="14">
        <f t="shared" si="7"/>
        <v>-6.0624626898533096E-2</v>
      </c>
      <c r="M107" s="14">
        <f>COUNTIF(J$3:J107,"&gt;0")/COUNT(J$3:J107)</f>
        <v>0.51923076923076927</v>
      </c>
      <c r="N107" s="15">
        <f t="shared" si="11"/>
        <v>-1.1052757475426207</v>
      </c>
      <c r="O107" s="15">
        <f t="shared" si="13"/>
        <v>-15.377091522534934</v>
      </c>
      <c r="P107" s="15">
        <f t="shared" si="12"/>
        <v>-1.2489405339111228</v>
      </c>
      <c r="S107" s="14"/>
    </row>
    <row r="108" spans="1:19">
      <c r="A108" s="17">
        <v>43508</v>
      </c>
      <c r="B108" s="44">
        <v>0.97967838140243502</v>
      </c>
      <c r="C108" s="13">
        <f>MAX(B$3:B108)</f>
        <v>1.0093109995196501</v>
      </c>
      <c r="D108" s="14">
        <f t="shared" si="8"/>
        <v>-2.9359254116241407E-2</v>
      </c>
      <c r="E108" s="14">
        <f>ABS(MIN(D$3:D108))</f>
        <v>5.4850228129334155E-2</v>
      </c>
      <c r="F108" s="25">
        <f t="shared" si="9"/>
        <v>73</v>
      </c>
      <c r="G108" s="25">
        <f>MAX(F$3:F108)</f>
        <v>73</v>
      </c>
      <c r="H108" s="14" t="str">
        <f>IF(J108&lt;AVERAGE(J$3:J108),J108,"")</f>
        <v/>
      </c>
      <c r="I108" s="14">
        <f>STDEV(H$4:H108)</f>
        <v>3.9425288462183157E-3</v>
      </c>
      <c r="J108" s="14">
        <f t="shared" si="10"/>
        <v>7.1581961345668077E-4</v>
      </c>
      <c r="K108" s="14">
        <f>STDEV($J$4:J108)*SQRT(252)</f>
        <v>4.8327723130103702E-2</v>
      </c>
      <c r="L108" s="14">
        <f t="shared" si="7"/>
        <v>-5.8188711163395079E-2</v>
      </c>
      <c r="M108" s="14">
        <f>COUNTIF(J$3:J108,"&gt;0")/COUNT(J$3:J108)</f>
        <v>0.52380952380952384</v>
      </c>
      <c r="N108" s="15">
        <f t="shared" si="11"/>
        <v>-1.0608654357132106</v>
      </c>
      <c r="O108" s="15">
        <f t="shared" si="13"/>
        <v>-14.759235362148294</v>
      </c>
      <c r="P108" s="15">
        <f t="shared" si="12"/>
        <v>-1.2040441261166905</v>
      </c>
      <c r="Q108" s="14">
        <f>B108/B103-1</f>
        <v>2.7666769136172054E-3</v>
      </c>
      <c r="S108" s="14"/>
    </row>
    <row r="109" spans="1:19">
      <c r="A109" s="17">
        <v>43509</v>
      </c>
      <c r="B109" s="44">
        <v>0.98047926297317101</v>
      </c>
      <c r="C109" s="13">
        <f>MAX(B$3:B109)</f>
        <v>1.0093109995196501</v>
      </c>
      <c r="D109" s="14">
        <f t="shared" si="8"/>
        <v>-2.8565760761747994E-2</v>
      </c>
      <c r="E109" s="14">
        <f>ABS(MIN(D$3:D109))</f>
        <v>5.4850228129334155E-2</v>
      </c>
      <c r="F109" s="25">
        <f t="shared" si="9"/>
        <v>74</v>
      </c>
      <c r="G109" s="25">
        <f>MAX(F$3:F109)</f>
        <v>74</v>
      </c>
      <c r="H109" s="14" t="str">
        <f>IF(J109&lt;AVERAGE(J$3:J109),J109,"")</f>
        <v/>
      </c>
      <c r="I109" s="14">
        <f>STDEV(H$4:H109)</f>
        <v>3.9425288462183157E-3</v>
      </c>
      <c r="J109" s="14">
        <f t="shared" si="10"/>
        <v>8.1749437972633565E-4</v>
      </c>
      <c r="K109" s="14">
        <f>STDEV($J$4:J109)*SQRT(252)</f>
        <v>4.8122164588986209E-2</v>
      </c>
      <c r="L109" s="14">
        <f t="shared" si="7"/>
        <v>-5.5507362586075804E-2</v>
      </c>
      <c r="M109" s="14">
        <f>COUNTIF(J$3:J109,"&gt;0")/COUNT(J$3:J109)</f>
        <v>0.52830188679245282</v>
      </c>
      <c r="N109" s="15">
        <f t="shared" si="11"/>
        <v>-1.0119805236760757</v>
      </c>
      <c r="O109" s="15">
        <f t="shared" si="13"/>
        <v>-14.079126558406443</v>
      </c>
      <c r="P109" s="15">
        <f t="shared" si="12"/>
        <v>-1.1534677016332688</v>
      </c>
      <c r="S109" s="14"/>
    </row>
    <row r="110" spans="1:19">
      <c r="A110" s="17">
        <v>43510</v>
      </c>
      <c r="B110" s="44">
        <v>0.98087970375853895</v>
      </c>
      <c r="C110" s="13">
        <f>MAX(B$3:B110)</f>
        <v>1.0093109995196501</v>
      </c>
      <c r="D110" s="14">
        <f t="shared" si="8"/>
        <v>-2.8169014084501343E-2</v>
      </c>
      <c r="E110" s="14">
        <f>ABS(MIN(D$3:D110))</f>
        <v>5.4850228129334155E-2</v>
      </c>
      <c r="F110" s="25">
        <f t="shared" si="9"/>
        <v>75</v>
      </c>
      <c r="G110" s="25">
        <f>MAX(F$3:F110)</f>
        <v>75</v>
      </c>
      <c r="H110" s="14" t="str">
        <f>IF(J110&lt;AVERAGE(J$3:J110),J110,"")</f>
        <v/>
      </c>
      <c r="I110" s="14">
        <f>STDEV(H$4:H110)</f>
        <v>3.9425288462183157E-3</v>
      </c>
      <c r="J110" s="14">
        <f t="shared" si="10"/>
        <v>4.084133142741031E-4</v>
      </c>
      <c r="K110" s="14">
        <f>STDEV($J$4:J110)*SQRT(252)</f>
        <v>4.7903187265561711E-2</v>
      </c>
      <c r="L110" s="14">
        <f t="shared" si="7"/>
        <v>-5.3973006666075296E-2</v>
      </c>
      <c r="M110" s="14">
        <f>COUNTIF(J$3:J110,"&gt;0")/COUNT(J$3:J110)</f>
        <v>0.53271028037383172</v>
      </c>
      <c r="N110" s="15">
        <f t="shared" si="11"/>
        <v>-0.98400696782535868</v>
      </c>
      <c r="O110" s="15">
        <f t="shared" si="13"/>
        <v>-13.68994591322936</v>
      </c>
      <c r="P110" s="15">
        <f t="shared" si="12"/>
        <v>-1.126710136569081</v>
      </c>
      <c r="S110" s="14"/>
    </row>
    <row r="111" spans="1:19">
      <c r="A111" s="17">
        <v>43511</v>
      </c>
      <c r="B111" s="44">
        <v>0.98178069552561698</v>
      </c>
      <c r="C111" s="13">
        <f>MAX(B$3:B111)</f>
        <v>1.0093109995196501</v>
      </c>
      <c r="D111" s="14">
        <f t="shared" si="8"/>
        <v>-2.7276334060696183E-2</v>
      </c>
      <c r="E111" s="14">
        <f>ABS(MIN(D$3:D111))</f>
        <v>5.4850228129334155E-2</v>
      </c>
      <c r="F111" s="25">
        <f t="shared" si="9"/>
        <v>76</v>
      </c>
      <c r="G111" s="25">
        <f>MAX(F$3:F111)</f>
        <v>76</v>
      </c>
      <c r="H111" s="14" t="str">
        <f>IF(J111&lt;AVERAGE(J$3:J111),J111,"")</f>
        <v/>
      </c>
      <c r="I111" s="14">
        <f>STDEV(H$4:H111)</f>
        <v>3.9425288462183157E-3</v>
      </c>
      <c r="J111" s="14">
        <f t="shared" si="10"/>
        <v>9.1855480710378856E-4</v>
      </c>
      <c r="K111" s="14">
        <f>STDEV($J$4:J111)*SQRT(252)</f>
        <v>4.7708114584679134E-2</v>
      </c>
      <c r="L111" s="14">
        <f t="shared" si="7"/>
        <v>-5.1081716270267474E-2</v>
      </c>
      <c r="M111" s="14">
        <f>COUNTIF(J$3:J111,"&gt;0")/COUNT(J$3:J111)</f>
        <v>0.53703703703703709</v>
      </c>
      <c r="N111" s="15">
        <f t="shared" si="11"/>
        <v>-0.93129450892746124</v>
      </c>
      <c r="O111" s="15">
        <f t="shared" si="13"/>
        <v>-12.956586562268326</v>
      </c>
      <c r="P111" s="15">
        <f t="shared" si="12"/>
        <v>-1.0707133726611726</v>
      </c>
      <c r="S111" s="14"/>
    </row>
    <row r="112" spans="1:19">
      <c r="A112" s="17">
        <v>43514</v>
      </c>
      <c r="B112" s="44">
        <v>0.98118003434756496</v>
      </c>
      <c r="C112" s="13">
        <f>MAX(B$3:B112)</f>
        <v>1.0093109995196501</v>
      </c>
      <c r="D112" s="14">
        <f t="shared" si="8"/>
        <v>-2.7871454076566327E-2</v>
      </c>
      <c r="E112" s="14">
        <f>ABS(MIN(D$3:D112))</f>
        <v>5.4850228129334155E-2</v>
      </c>
      <c r="F112" s="25">
        <f t="shared" si="9"/>
        <v>77</v>
      </c>
      <c r="G112" s="25">
        <f>MAX(F$3:F112)</f>
        <v>77</v>
      </c>
      <c r="H112" s="14">
        <f>IF(J112&lt;AVERAGE(J$3:J112),J112,"")</f>
        <v>-6.1180789232206934E-4</v>
      </c>
      <c r="I112" s="14">
        <f>STDEV(H$4:H112)</f>
        <v>3.8996758863684951E-3</v>
      </c>
      <c r="J112" s="14">
        <f t="shared" si="10"/>
        <v>-6.1180789232206934E-4</v>
      </c>
      <c r="K112" s="14">
        <f>STDEV($J$4:J112)*SQRT(252)</f>
        <v>4.7491573525817073E-2</v>
      </c>
      <c r="L112" s="14">
        <f t="shared" si="7"/>
        <v>-5.1560259242790618E-2</v>
      </c>
      <c r="M112" s="14">
        <f>COUNTIF(J$3:J112,"&gt;0")/COUNT(J$3:J112)</f>
        <v>0.5321100917431193</v>
      </c>
      <c r="N112" s="15">
        <f t="shared" si="11"/>
        <v>-0.94001904825653682</v>
      </c>
      <c r="O112" s="15">
        <f t="shared" si="13"/>
        <v>-13.221678094587807</v>
      </c>
      <c r="P112" s="15">
        <f t="shared" si="12"/>
        <v>-1.085671739529998</v>
      </c>
      <c r="S112" s="14"/>
    </row>
    <row r="113" spans="1:19">
      <c r="A113" s="17">
        <v>43515</v>
      </c>
      <c r="B113" s="44">
        <v>0.98087970375853895</v>
      </c>
      <c r="C113" s="13">
        <f>MAX(B$3:B113)</f>
        <v>1.0093109995196501</v>
      </c>
      <c r="D113" s="14">
        <f t="shared" si="8"/>
        <v>-2.8169014084501343E-2</v>
      </c>
      <c r="E113" s="14">
        <f>ABS(MIN(D$3:D113))</f>
        <v>5.4850228129334155E-2</v>
      </c>
      <c r="F113" s="25">
        <f t="shared" si="9"/>
        <v>78</v>
      </c>
      <c r="G113" s="25">
        <f>MAX(F$3:F113)</f>
        <v>78</v>
      </c>
      <c r="H113" s="14">
        <f>IF(J113&lt;AVERAGE(J$3:J113),J113,"")</f>
        <v>-3.0609121518221372E-4</v>
      </c>
      <c r="I113" s="14">
        <f>STDEV(H$4:H113)</f>
        <v>3.8619395144684674E-3</v>
      </c>
      <c r="J113" s="14">
        <f t="shared" si="10"/>
        <v>-3.0609121518221372E-4</v>
      </c>
      <c r="K113" s="14">
        <f>STDEV($J$4:J113)*SQRT(252)</f>
        <v>4.7273670205560885E-2</v>
      </c>
      <c r="L113" s="14">
        <f t="shared" si="7"/>
        <v>-5.1982676176268949E-2</v>
      </c>
      <c r="M113" s="14">
        <f>COUNTIF(J$3:J113,"&gt;0")/COUNT(J$3:J113)</f>
        <v>0.52727272727272723</v>
      </c>
      <c r="N113" s="15">
        <f t="shared" si="11"/>
        <v>-0.9477203276838948</v>
      </c>
      <c r="O113" s="15">
        <f t="shared" si="13"/>
        <v>-13.460251249798125</v>
      </c>
      <c r="P113" s="15">
        <f t="shared" si="12"/>
        <v>-1.0996116009235546</v>
      </c>
      <c r="Q113" s="14">
        <f>B113/B108-1</f>
        <v>1.2262415695896145E-3</v>
      </c>
      <c r="S113" s="14"/>
    </row>
    <row r="114" spans="1:19">
      <c r="A114" s="17">
        <v>43516</v>
      </c>
      <c r="B114" s="44">
        <v>0.98228124650732596</v>
      </c>
      <c r="C114" s="13">
        <f>MAX(B$3:B114)</f>
        <v>1.0093109995196501</v>
      </c>
      <c r="D114" s="14">
        <f t="shared" si="8"/>
        <v>-2.6780400714138786E-2</v>
      </c>
      <c r="E114" s="14">
        <f>ABS(MIN(D$3:D114))</f>
        <v>5.4850228129334155E-2</v>
      </c>
      <c r="F114" s="25">
        <f t="shared" si="9"/>
        <v>79</v>
      </c>
      <c r="G114" s="25">
        <f>MAX(F$3:F114)</f>
        <v>79</v>
      </c>
      <c r="H114" s="14" t="str">
        <f>IF(J114&lt;AVERAGE(J$3:J114),J114,"")</f>
        <v/>
      </c>
      <c r="I114" s="14">
        <f>STDEV(H$4:H114)</f>
        <v>3.8619395144684674E-3</v>
      </c>
      <c r="J114" s="14">
        <f t="shared" si="10"/>
        <v>1.4288630332717212E-3</v>
      </c>
      <c r="K114" s="14">
        <f>STDEV($J$4:J114)*SQRT(252)</f>
        <v>4.7120005492157217E-2</v>
      </c>
      <c r="L114" s="14">
        <f t="shared" si="7"/>
        <v>-4.7878487941909409E-2</v>
      </c>
      <c r="M114" s="14">
        <f>COUNTIF(J$3:J114,"&gt;0")/COUNT(J$3:J114)</f>
        <v>0.53153153153153154</v>
      </c>
      <c r="N114" s="15">
        <f t="shared" si="11"/>
        <v>-0.8728949646118932</v>
      </c>
      <c r="O114" s="15">
        <f t="shared" si="13"/>
        <v>-12.397524032299376</v>
      </c>
      <c r="P114" s="15">
        <f t="shared" si="12"/>
        <v>-1.0160968243070012</v>
      </c>
      <c r="S114" s="14"/>
    </row>
    <row r="115" spans="1:19">
      <c r="A115" s="17">
        <v>43517</v>
      </c>
      <c r="B115" s="44">
        <v>0.98248146690001004</v>
      </c>
      <c r="C115" s="13">
        <f>MAX(B$3:B115)</f>
        <v>1.0093109995196501</v>
      </c>
      <c r="D115" s="14">
        <f t="shared" si="8"/>
        <v>-2.6582027375515294E-2</v>
      </c>
      <c r="E115" s="14">
        <f>ABS(MIN(D$3:D115))</f>
        <v>5.4850228129334155E-2</v>
      </c>
      <c r="F115" s="25">
        <f t="shared" si="9"/>
        <v>80</v>
      </c>
      <c r="G115" s="25">
        <f>MAX(F$3:F115)</f>
        <v>80</v>
      </c>
      <c r="H115" s="14" t="str">
        <f>IF(J115&lt;AVERAGE(J$3:J115),J115,"")</f>
        <v/>
      </c>
      <c r="I115" s="14">
        <f>STDEV(H$4:H115)</f>
        <v>3.8619395144684674E-3</v>
      </c>
      <c r="J115" s="14">
        <f t="shared" si="10"/>
        <v>2.0383204239715624E-4</v>
      </c>
      <c r="K115" s="14">
        <f>STDEV($J$4:J115)*SQRT(252)</f>
        <v>4.6910389550140937E-2</v>
      </c>
      <c r="L115" s="14">
        <f t="shared" si="7"/>
        <v>-4.7000897550290355E-2</v>
      </c>
      <c r="M115" s="14">
        <f>COUNTIF(J$3:J115,"&gt;0")/COUNT(J$3:J115)</f>
        <v>0.5357142857142857</v>
      </c>
      <c r="N115" s="15">
        <f t="shared" si="11"/>
        <v>-0.8568952063328622</v>
      </c>
      <c r="O115" s="15">
        <f t="shared" si="13"/>
        <v>-12.170283189108739</v>
      </c>
      <c r="P115" s="15">
        <f t="shared" si="12"/>
        <v>-1.0019293806983349</v>
      </c>
      <c r="S115" s="14"/>
    </row>
    <row r="116" spans="1:19">
      <c r="A116" s="17">
        <v>43518</v>
      </c>
      <c r="B116" s="44">
        <v>0.98328234847074603</v>
      </c>
      <c r="C116" s="13">
        <f>MAX(B$3:B116)</f>
        <v>1.0093109995196501</v>
      </c>
      <c r="D116" s="14">
        <f t="shared" si="8"/>
        <v>-2.5788534021021881E-2</v>
      </c>
      <c r="E116" s="14">
        <f>ABS(MIN(D$3:D116))</f>
        <v>5.4850228129334155E-2</v>
      </c>
      <c r="F116" s="25">
        <f t="shared" si="9"/>
        <v>81</v>
      </c>
      <c r="G116" s="25">
        <f>MAX(F$3:F116)</f>
        <v>81</v>
      </c>
      <c r="H116" s="14" t="str">
        <f>IF(J116&lt;AVERAGE(J$3:J116),J116,"")</f>
        <v/>
      </c>
      <c r="I116" s="14">
        <f>STDEV(H$4:H116)</f>
        <v>3.8619395144684674E-3</v>
      </c>
      <c r="J116" s="14">
        <f t="shared" si="10"/>
        <v>8.1516201345044337E-4</v>
      </c>
      <c r="K116" s="14">
        <f>STDEV($J$4:J116)*SQRT(252)</f>
        <v>4.6722893689807685E-2</v>
      </c>
      <c r="L116" s="14">
        <f t="shared" si="7"/>
        <v>-4.4558418192194638E-2</v>
      </c>
      <c r="M116" s="14">
        <f>COUNTIF(J$3:J116,"&gt;0")/COUNT(J$3:J116)</f>
        <v>0.53982300884955747</v>
      </c>
      <c r="N116" s="15">
        <f t="shared" si="11"/>
        <v>-0.81236523004294647</v>
      </c>
      <c r="O116" s="15">
        <f t="shared" si="13"/>
        <v>-11.537834299387615</v>
      </c>
      <c r="P116" s="15">
        <f t="shared" si="12"/>
        <v>-0.95367419852068769</v>
      </c>
      <c r="S116" s="14"/>
    </row>
    <row r="117" spans="1:19">
      <c r="A117" s="17">
        <v>43521</v>
      </c>
      <c r="B117" s="44">
        <v>0.98598532377197901</v>
      </c>
      <c r="C117" s="13">
        <f>MAX(B$3:B117)</f>
        <v>1.0093109995196501</v>
      </c>
      <c r="D117" s="14">
        <f t="shared" si="8"/>
        <v>-2.3110493949607402E-2</v>
      </c>
      <c r="E117" s="14">
        <f>ABS(MIN(D$3:D117))</f>
        <v>5.4850228129334155E-2</v>
      </c>
      <c r="F117" s="25">
        <f t="shared" si="9"/>
        <v>82</v>
      </c>
      <c r="G117" s="25">
        <f>MAX(F$3:F117)</f>
        <v>82</v>
      </c>
      <c r="H117" s="14" t="str">
        <f>IF(J117&lt;AVERAGE(J$3:J117),J117,"")</f>
        <v/>
      </c>
      <c r="I117" s="14">
        <f>STDEV(H$4:H117)</f>
        <v>3.8619395144684674E-3</v>
      </c>
      <c r="J117" s="14">
        <f t="shared" si="10"/>
        <v>2.7489309712889209E-3</v>
      </c>
      <c r="K117" s="14">
        <f>STDEV($J$4:J117)*SQRT(252)</f>
        <v>4.6714248384695928E-2</v>
      </c>
      <c r="L117" s="14">
        <f t="shared" si="7"/>
        <v>-3.6641827560890849E-2</v>
      </c>
      <c r="M117" s="14">
        <f>COUNTIF(J$3:J117,"&gt;0")/COUNT(J$3:J117)</f>
        <v>0.54385964912280704</v>
      </c>
      <c r="N117" s="15">
        <f t="shared" si="11"/>
        <v>-0.66803418710476847</v>
      </c>
      <c r="O117" s="15">
        <f t="shared" si="13"/>
        <v>-9.4879340869050335</v>
      </c>
      <c r="P117" s="15">
        <f t="shared" si="12"/>
        <v>-0.78438225654712856</v>
      </c>
      <c r="S117" s="14"/>
    </row>
    <row r="118" spans="1:19">
      <c r="A118" s="17">
        <v>43522</v>
      </c>
      <c r="B118" s="44">
        <v>0.98488411161221701</v>
      </c>
      <c r="C118" s="13">
        <f>MAX(B$3:B118)</f>
        <v>1.0093109995196501</v>
      </c>
      <c r="D118" s="14">
        <f t="shared" si="8"/>
        <v>-2.4201547312035943E-2</v>
      </c>
      <c r="E118" s="14">
        <f>ABS(MIN(D$3:D118))</f>
        <v>5.4850228129334155E-2</v>
      </c>
      <c r="F118" s="25">
        <f t="shared" si="9"/>
        <v>83</v>
      </c>
      <c r="G118" s="25">
        <f>MAX(F$3:F118)</f>
        <v>83</v>
      </c>
      <c r="H118" s="14">
        <f>IF(J118&lt;AVERAGE(J$3:J118),J118,"")</f>
        <v>-1.1168646563106677E-3</v>
      </c>
      <c r="I118" s="14">
        <f>STDEV(H$4:H118)</f>
        <v>3.8166878231436796E-3</v>
      </c>
      <c r="J118" s="14">
        <f t="shared" si="10"/>
        <v>-1.1168646563106677E-3</v>
      </c>
      <c r="K118" s="14">
        <f>STDEV($J$4:J118)*SQRT(252)</f>
        <v>4.6532339014103759E-2</v>
      </c>
      <c r="L118" s="14">
        <f t="shared" si="7"/>
        <v>-3.9206577640120255E-2</v>
      </c>
      <c r="M118" s="14">
        <f>COUNTIF(J$3:J118,"&gt;0")/COUNT(J$3:J118)</f>
        <v>0.53913043478260869</v>
      </c>
      <c r="N118" s="15">
        <f t="shared" si="11"/>
        <v>-0.71479333773549791</v>
      </c>
      <c r="O118" s="15">
        <f t="shared" si="13"/>
        <v>-10.272408815407672</v>
      </c>
      <c r="P118" s="15">
        <f t="shared" si="12"/>
        <v>-0.84256623395262598</v>
      </c>
      <c r="Q118" s="14">
        <f>B118/B113-1</f>
        <v>4.0824658093483457E-3</v>
      </c>
      <c r="S118" s="14"/>
    </row>
    <row r="119" spans="1:19">
      <c r="A119" s="17">
        <v>43523</v>
      </c>
      <c r="B119" s="44">
        <v>0.98758708691344999</v>
      </c>
      <c r="C119" s="13">
        <f>MAX(B$3:B119)</f>
        <v>1.0093109995196501</v>
      </c>
      <c r="D119" s="14">
        <f t="shared" si="8"/>
        <v>-2.1523507240621464E-2</v>
      </c>
      <c r="E119" s="14">
        <f>ABS(MIN(D$3:D119))</f>
        <v>5.4850228129334155E-2</v>
      </c>
      <c r="F119" s="25">
        <f t="shared" si="9"/>
        <v>84</v>
      </c>
      <c r="G119" s="25">
        <f>MAX(F$3:F119)</f>
        <v>84</v>
      </c>
      <c r="H119" s="14" t="str">
        <f>IF(J119&lt;AVERAGE(J$3:J119),J119,"")</f>
        <v/>
      </c>
      <c r="I119" s="14">
        <f>STDEV(H$4:H119)</f>
        <v>3.8166878231436796E-3</v>
      </c>
      <c r="J119" s="14">
        <f t="shared" si="10"/>
        <v>2.7444602561497167E-3</v>
      </c>
      <c r="K119" s="14">
        <f>STDEV($J$4:J119)*SQRT(252)</f>
        <v>4.6522648056710109E-2</v>
      </c>
      <c r="L119" s="14">
        <f>POWER(B119,365/(A119-A$3))-1</f>
        <v>-3.2040247213592221E-2</v>
      </c>
      <c r="M119" s="14">
        <f>COUNTIF(J$3:J119,"&gt;0")/COUNT(J$3:J119)</f>
        <v>0.5431034482758621</v>
      </c>
      <c r="N119" s="15">
        <f t="shared" si="11"/>
        <v>-0.58414063726486032</v>
      </c>
      <c r="O119" s="15">
        <f t="shared" si="13"/>
        <v>-8.394778063667184</v>
      </c>
      <c r="P119" s="15">
        <f t="shared" si="12"/>
        <v>-0.6887021386773996</v>
      </c>
      <c r="S119" s="14"/>
    </row>
    <row r="120" spans="1:19">
      <c r="A120" s="17">
        <v>43524</v>
      </c>
      <c r="B120" s="44">
        <v>0.98738686652076602</v>
      </c>
      <c r="C120" s="13">
        <f>MAX(B$3:B120)</f>
        <v>1.0093109995196501</v>
      </c>
      <c r="D120" s="14">
        <f t="shared" si="8"/>
        <v>-2.1721880579244845E-2</v>
      </c>
      <c r="E120" s="14">
        <f>ABS(MIN(D$3:D120))</f>
        <v>5.4850228129334155E-2</v>
      </c>
      <c r="F120" s="25">
        <f t="shared" si="9"/>
        <v>85</v>
      </c>
      <c r="G120" s="25">
        <f>MAX(F$3:F120)</f>
        <v>85</v>
      </c>
      <c r="H120" s="14">
        <f>IF(J120&lt;AVERAGE(J$3:J120),J120,"")</f>
        <v>-2.027369488090125E-4</v>
      </c>
      <c r="I120" s="14">
        <f>STDEV(H$4:H120)</f>
        <v>3.7824775110583842E-3</v>
      </c>
      <c r="J120" s="14">
        <f t="shared" si="10"/>
        <v>-2.027369488090125E-4</v>
      </c>
      <c r="K120" s="14">
        <f>STDEV($J$4:J120)*SQRT(252)</f>
        <v>4.6321914824179806E-2</v>
      </c>
      <c r="L120" s="14">
        <f>POWER(B120,365/(A120-A$3))-1</f>
        <v>-3.232470126256981E-2</v>
      </c>
      <c r="M120" s="14">
        <f>COUNTIF(J$3:J120,"&gt;0")/COUNT(J$3:J120)</f>
        <v>0.53846153846153844</v>
      </c>
      <c r="N120" s="15">
        <f t="shared" si="11"/>
        <v>-0.5893266512283184</v>
      </c>
      <c r="O120" s="15">
        <f t="shared" si="13"/>
        <v>-8.5459070590812196</v>
      </c>
      <c r="P120" s="15">
        <f t="shared" si="12"/>
        <v>-0.69782739736174459</v>
      </c>
      <c r="R120" s="14">
        <f>B120/B83-1</f>
        <v>1.8799710773679479E-2</v>
      </c>
      <c r="S120" s="14"/>
    </row>
    <row r="121" spans="1:19">
      <c r="A121" s="17">
        <v>43525</v>
      </c>
      <c r="B121" s="44">
        <v>0.99129116417810303</v>
      </c>
      <c r="C121" s="13">
        <f>MAX(B$3:B121)</f>
        <v>1.0093109995196501</v>
      </c>
      <c r="D121" s="14">
        <f t="shared" si="8"/>
        <v>-1.7853600476090192E-2</v>
      </c>
      <c r="E121" s="14">
        <f>ABS(MIN(D$3:D121))</f>
        <v>5.4850228129334155E-2</v>
      </c>
      <c r="F121" s="25">
        <f t="shared" si="9"/>
        <v>86</v>
      </c>
      <c r="G121" s="25">
        <f>MAX(F$3:F121)</f>
        <v>86</v>
      </c>
      <c r="H121" s="14" t="str">
        <f>IF(J121&lt;AVERAGE(J$3:J121),J121,"")</f>
        <v/>
      </c>
      <c r="I121" s="14">
        <f>STDEV(H$4:H121)</f>
        <v>3.7824775110583842E-3</v>
      </c>
      <c r="J121" s="14">
        <f t="shared" si="10"/>
        <v>3.9541721585729661E-3</v>
      </c>
      <c r="K121" s="14">
        <f>STDEV($J$4:J121)*SQRT(252)</f>
        <v>4.6503279390857452E-2</v>
      </c>
      <c r="L121" s="14">
        <f>POWER(B121,365/(A121-A$3))-1</f>
        <v>-2.2232564110685304E-2</v>
      </c>
      <c r="M121" s="14">
        <f>COUNTIF(J$3:J121,"&gt;0")/COUNT(J$3:J121)</f>
        <v>0.5423728813559322</v>
      </c>
      <c r="N121" s="15">
        <f t="shared" si="11"/>
        <v>-0.40533220861473912</v>
      </c>
      <c r="O121" s="15">
        <f t="shared" si="13"/>
        <v>-5.8777782672035919</v>
      </c>
      <c r="P121" s="15">
        <f t="shared" si="12"/>
        <v>-0.47808594150579903</v>
      </c>
      <c r="S121" s="14"/>
    </row>
    <row r="122" spans="1:19">
      <c r="A122" s="17">
        <v>43528</v>
      </c>
      <c r="B122" s="44">
        <v>0.99099083358907702</v>
      </c>
      <c r="C122" s="13">
        <f>MAX(B$3:B122)</f>
        <v>1.0093109995196501</v>
      </c>
      <c r="D122" s="14">
        <f t="shared" si="8"/>
        <v>-1.8151160484025208E-2</v>
      </c>
      <c r="E122" s="14">
        <f>ABS(MIN(D$3:D122))</f>
        <v>5.4850228129334155E-2</v>
      </c>
      <c r="F122" s="25">
        <f t="shared" si="9"/>
        <v>87</v>
      </c>
      <c r="G122" s="25">
        <f>MAX(F$3:F122)</f>
        <v>87</v>
      </c>
      <c r="H122" s="14">
        <f>IF(J122&lt;AVERAGE(J$3:J122),J122,"")</f>
        <v>-3.0296909715221698E-4</v>
      </c>
      <c r="I122" s="14">
        <f>STDEV(H$4:H122)</f>
        <v>3.747748737271725E-3</v>
      </c>
      <c r="J122" s="14">
        <f t="shared" si="10"/>
        <v>-3.0296909715221698E-4</v>
      </c>
      <c r="K122" s="14">
        <f>STDEV($J$4:J122)*SQRT(252)</f>
        <v>4.6307055028189784E-2</v>
      </c>
      <c r="L122" s="14">
        <f>POWER(B122,365/(A122-A$3))-1</f>
        <v>-2.2523492116652166E-2</v>
      </c>
      <c r="M122" s="14">
        <f>COUNTIF(J$3:J122,"&gt;0")/COUNT(J$3:J122)</f>
        <v>0.53781512605042014</v>
      </c>
      <c r="N122" s="15">
        <f t="shared" si="11"/>
        <v>-0.41063625229676115</v>
      </c>
      <c r="O122" s="15">
        <f t="shared" si="13"/>
        <v>-6.0098725116371465</v>
      </c>
      <c r="P122" s="15">
        <f t="shared" si="12"/>
        <v>-0.48639439720234451</v>
      </c>
      <c r="Q122" s="14">
        <f>B122/B118-1</f>
        <v>6.2004472453753845E-3</v>
      </c>
      <c r="S122" s="14"/>
    </row>
    <row r="123" spans="1:19">
      <c r="A123" s="17">
        <v>43529</v>
      </c>
      <c r="B123" s="44">
        <v>0.99539568222812302</v>
      </c>
      <c r="C123" s="13">
        <f>MAX(B$3:B123)</f>
        <v>1.0093109995196501</v>
      </c>
      <c r="D123" s="14">
        <f t="shared" si="8"/>
        <v>-1.3786947034313157E-2</v>
      </c>
      <c r="E123" s="14">
        <f>ABS(MIN(D$3:D123))</f>
        <v>5.4850228129334155E-2</v>
      </c>
      <c r="F123" s="25">
        <f t="shared" si="9"/>
        <v>88</v>
      </c>
      <c r="G123" s="25">
        <f>MAX(F$3:F123)</f>
        <v>88</v>
      </c>
      <c r="H123" s="14" t="str">
        <f>IF(J123&lt;AVERAGE(J$3:J123),J123,"")</f>
        <v/>
      </c>
      <c r="I123" s="14">
        <f>STDEV(H$4:H123)</f>
        <v>3.747748737271725E-3</v>
      </c>
      <c r="J123" s="14">
        <f t="shared" si="10"/>
        <v>4.4448934235779003E-3</v>
      </c>
      <c r="K123" s="14">
        <f>STDEV($J$4:J123)*SQRT(252)</f>
        <v>4.6574293339552611E-2</v>
      </c>
      <c r="L123" s="14">
        <f t="shared" ref="L123:L187" si="14">POWER(B123,365/(A123-A$3))-1</f>
        <v>-1.1471075433985956E-2</v>
      </c>
      <c r="M123" s="14">
        <f>COUNTIF(J$3:J123,"&gt;0")/COUNT(J$3:J123)</f>
        <v>0.54166666666666663</v>
      </c>
      <c r="N123" s="15">
        <f t="shared" si="11"/>
        <v>-0.20913450727930832</v>
      </c>
      <c r="O123" s="15">
        <f t="shared" si="13"/>
        <v>-3.0607909542881027</v>
      </c>
      <c r="P123" s="15">
        <f t="shared" si="12"/>
        <v>-0.24629628517077884</v>
      </c>
      <c r="S123" s="14"/>
    </row>
    <row r="124" spans="1:19">
      <c r="A124" s="17">
        <v>43530</v>
      </c>
      <c r="B124" s="44">
        <v>1.00030108184887</v>
      </c>
      <c r="C124" s="13">
        <f>MAX(B$3:B124)</f>
        <v>1.0093109995196501</v>
      </c>
      <c r="D124" s="14">
        <f t="shared" si="8"/>
        <v>-8.926800238051591E-3</v>
      </c>
      <c r="E124" s="14">
        <f>ABS(MIN(D$3:D124))</f>
        <v>5.4850228129334155E-2</v>
      </c>
      <c r="F124" s="25">
        <f t="shared" si="9"/>
        <v>89</v>
      </c>
      <c r="G124" s="25">
        <f>MAX(F$3:F124)</f>
        <v>89</v>
      </c>
      <c r="H124" s="14" t="str">
        <f>IF(J124&lt;AVERAGE(J$3:J124),J124,"")</f>
        <v/>
      </c>
      <c r="I124" s="14">
        <f>STDEV(H$4:H124)</f>
        <v>3.747748737271725E-3</v>
      </c>
      <c r="J124" s="14">
        <f t="shared" si="10"/>
        <v>4.9280901136385946E-3</v>
      </c>
      <c r="K124" s="14">
        <f>STDEV($J$4:J124)*SQRT(252)</f>
        <v>4.692942992357936E-2</v>
      </c>
      <c r="L124" s="14">
        <f t="shared" si="14"/>
        <v>7.4775108969937776E-4</v>
      </c>
      <c r="M124" s="14">
        <f>COUNTIF(J$3:J124,"&gt;0")/COUNT(J$3:J124)</f>
        <v>0.54545454545454541</v>
      </c>
      <c r="N124" s="15">
        <f t="shared" si="11"/>
        <v>1.3632597624502441E-2</v>
      </c>
      <c r="O124" s="15">
        <f t="shared" si="13"/>
        <v>0.1995200698122904</v>
      </c>
      <c r="P124" s="15">
        <f t="shared" si="12"/>
        <v>1.5933521692401285E-2</v>
      </c>
      <c r="S124" s="14"/>
    </row>
    <row r="125" spans="1:19">
      <c r="A125" s="17">
        <v>43531</v>
      </c>
      <c r="B125" s="44">
        <v>0.99539568222812302</v>
      </c>
      <c r="C125" s="13">
        <f>MAX(B$3:B125)</f>
        <v>1.0093109995196501</v>
      </c>
      <c r="D125" s="14">
        <f t="shared" si="8"/>
        <v>-1.3786947034313157E-2</v>
      </c>
      <c r="E125" s="14">
        <f>ABS(MIN(D$3:D125))</f>
        <v>5.4850228129334155E-2</v>
      </c>
      <c r="F125" s="25">
        <f t="shared" si="9"/>
        <v>90</v>
      </c>
      <c r="G125" s="25">
        <f>MAX(F$3:F125)</f>
        <v>90</v>
      </c>
      <c r="H125" s="14">
        <f>IF(J125&lt;AVERAGE(J$3:J125),J125,"")</f>
        <v>-4.9039231385017423E-3</v>
      </c>
      <c r="I125" s="14">
        <f>STDEV(H$4:H125)</f>
        <v>3.7261981113629631E-3</v>
      </c>
      <c r="J125" s="14">
        <f t="shared" si="10"/>
        <v>-4.9039231385017423E-3</v>
      </c>
      <c r="K125" s="14">
        <f>STDEV($J$4:J125)*SQRT(252)</f>
        <v>4.726502564513186E-2</v>
      </c>
      <c r="L125" s="14">
        <f t="shared" si="14"/>
        <v>-1.1316941396797064E-2</v>
      </c>
      <c r="M125" s="14">
        <f>COUNTIF(J$3:J125,"&gt;0")/COUNT(J$3:J125)</f>
        <v>0.54098360655737709</v>
      </c>
      <c r="N125" s="15">
        <f t="shared" si="11"/>
        <v>-0.20632441801540496</v>
      </c>
      <c r="O125" s="15">
        <f t="shared" si="13"/>
        <v>-3.037128209121863</v>
      </c>
      <c r="P125" s="15">
        <f t="shared" si="12"/>
        <v>-0.23943584589935946</v>
      </c>
      <c r="S125" s="14"/>
    </row>
    <row r="126" spans="1:19">
      <c r="A126" s="17">
        <v>43532</v>
      </c>
      <c r="B126" s="44">
        <v>0.99689733517325296</v>
      </c>
      <c r="C126" s="13">
        <f>MAX(B$3:B126)</f>
        <v>1.0093109995196501</v>
      </c>
      <c r="D126" s="14">
        <f t="shared" si="8"/>
        <v>-1.2299146994637966E-2</v>
      </c>
      <c r="E126" s="14">
        <f>ABS(MIN(D$3:D126))</f>
        <v>5.4850228129334155E-2</v>
      </c>
      <c r="F126" s="25">
        <f t="shared" si="9"/>
        <v>91</v>
      </c>
      <c r="G126" s="25">
        <f>MAX(F$3:F126)</f>
        <v>91</v>
      </c>
      <c r="H126" s="14" t="str">
        <f>IF(J126&lt;AVERAGE(J$3:J126),J126,"")</f>
        <v/>
      </c>
      <c r="I126" s="14">
        <f>STDEV(H$4:H126)</f>
        <v>3.7261981113629631E-3</v>
      </c>
      <c r="J126" s="14">
        <f t="shared" si="10"/>
        <v>1.5085990143826056E-3</v>
      </c>
      <c r="K126" s="14">
        <f>STDEV($J$4:J126)*SQRT(252)</f>
        <v>4.71226364076568E-2</v>
      </c>
      <c r="L126" s="14">
        <f t="shared" si="14"/>
        <v>-7.5834027918088021E-3</v>
      </c>
      <c r="M126" s="14">
        <f>COUNTIF(J$3:J126,"&gt;0")/COUNT(J$3:J126)</f>
        <v>0.54471544715447151</v>
      </c>
      <c r="N126" s="15">
        <f t="shared" si="11"/>
        <v>-0.13825654059136289</v>
      </c>
      <c r="O126" s="15">
        <f t="shared" si="13"/>
        <v>-2.0351582404283266</v>
      </c>
      <c r="P126" s="15">
        <f t="shared" si="12"/>
        <v>-0.16092908567774022</v>
      </c>
      <c r="S126" s="14"/>
    </row>
    <row r="127" spans="1:19">
      <c r="A127" s="17">
        <v>43535</v>
      </c>
      <c r="B127" s="44">
        <v>1.0005013022415601</v>
      </c>
      <c r="C127" s="13">
        <f>MAX(B$3:B127)</f>
        <v>1.0093109995196501</v>
      </c>
      <c r="D127" s="14">
        <f t="shared" si="8"/>
        <v>-8.7284268994222147E-3</v>
      </c>
      <c r="E127" s="14">
        <f>ABS(MIN(D$3:D127))</f>
        <v>5.4850228129334155E-2</v>
      </c>
      <c r="F127" s="25">
        <f t="shared" si="9"/>
        <v>92</v>
      </c>
      <c r="G127" s="25">
        <f>MAX(F$3:F127)</f>
        <v>92</v>
      </c>
      <c r="H127" s="14" t="str">
        <f>IF(J127&lt;AVERAGE(J$3:J127),J127,"")</f>
        <v/>
      </c>
      <c r="I127" s="14">
        <f>STDEV(H$4:H127)</f>
        <v>3.7261981113629631E-3</v>
      </c>
      <c r="J127" s="14">
        <f t="shared" si="10"/>
        <v>3.6151837718383373E-3</v>
      </c>
      <c r="K127" s="14">
        <f>STDEV($J$4:J127)*SQRT(252)</f>
        <v>4.7216076795136057E-2</v>
      </c>
      <c r="L127" s="14">
        <f t="shared" si="14"/>
        <v>1.2042078354010943E-3</v>
      </c>
      <c r="M127" s="14">
        <f>COUNTIF(J$3:J127,"&gt;0")/COUNT(J$3:J127)</f>
        <v>0.54838709677419351</v>
      </c>
      <c r="N127" s="15">
        <f t="shared" si="11"/>
        <v>2.1954472688092221E-2</v>
      </c>
      <c r="O127" s="15">
        <f t="shared" si="13"/>
        <v>0.32317332557517214</v>
      </c>
      <c r="P127" s="15">
        <f t="shared" si="12"/>
        <v>2.550419088451553E-2</v>
      </c>
      <c r="Q127" s="14">
        <f>B127/B122-1</f>
        <v>9.5969289827222415E-3</v>
      </c>
      <c r="S127" s="14"/>
    </row>
    <row r="128" spans="1:19">
      <c r="A128" s="17">
        <v>43536</v>
      </c>
      <c r="B128" s="44">
        <v>0.99059039280370897</v>
      </c>
      <c r="C128" s="13">
        <f>MAX(B$3:B128)</f>
        <v>1.0093109995196501</v>
      </c>
      <c r="D128" s="14">
        <f t="shared" si="8"/>
        <v>-1.854790716127197E-2</v>
      </c>
      <c r="E128" s="14">
        <f>ABS(MIN(D$3:D128))</f>
        <v>5.4850228129334155E-2</v>
      </c>
      <c r="F128" s="25">
        <f t="shared" si="9"/>
        <v>93</v>
      </c>
      <c r="G128" s="25">
        <f>MAX(F$3:F128)</f>
        <v>93</v>
      </c>
      <c r="H128" s="14">
        <f>IF(J128&lt;AVERAGE(J$3:J128),J128,"")</f>
        <v>-9.9059435661366102E-3</v>
      </c>
      <c r="I128" s="14">
        <f>STDEV(H$4:H128)</f>
        <v>3.8598237953075369E-3</v>
      </c>
      <c r="J128" s="14">
        <f t="shared" si="10"/>
        <v>-9.9059435661366102E-3</v>
      </c>
      <c r="K128" s="14">
        <f>STDEV($J$4:J128)*SQRT(252)</f>
        <v>4.9087090939940889E-2</v>
      </c>
      <c r="L128" s="14">
        <f t="shared" si="14"/>
        <v>-2.2301594398118407E-2</v>
      </c>
      <c r="M128" s="14">
        <f>COUNTIF(J$3:J128,"&gt;0")/COUNT(J$3:J128)</f>
        <v>0.54400000000000004</v>
      </c>
      <c r="N128" s="15">
        <f t="shared" si="11"/>
        <v>-0.40659073186591566</v>
      </c>
      <c r="O128" s="15">
        <f t="shared" si="13"/>
        <v>-5.7778788827694392</v>
      </c>
      <c r="P128" s="15">
        <f t="shared" si="12"/>
        <v>-0.45432707400413863</v>
      </c>
      <c r="S128" s="14"/>
    </row>
    <row r="129" spans="1:19">
      <c r="A129" s="17">
        <v>43537</v>
      </c>
      <c r="B129" s="44">
        <v>0.99879942890374995</v>
      </c>
      <c r="C129" s="13">
        <f>MAX(B$3:B129)</f>
        <v>1.0093109995196501</v>
      </c>
      <c r="D129" s="14">
        <f t="shared" si="8"/>
        <v>-1.0414600277717012E-2</v>
      </c>
      <c r="E129" s="14">
        <f>ABS(MIN(D$3:D129))</f>
        <v>5.4850228129334155E-2</v>
      </c>
      <c r="F129" s="25">
        <f t="shared" si="9"/>
        <v>94</v>
      </c>
      <c r="G129" s="25">
        <f>MAX(F$3:F129)</f>
        <v>94</v>
      </c>
      <c r="H129" s="14" t="str">
        <f>IF(J129&lt;AVERAGE(J$3:J129),J129,"")</f>
        <v/>
      </c>
      <c r="I129" s="14">
        <f>STDEV(H$4:H129)</f>
        <v>3.8598237953075369E-3</v>
      </c>
      <c r="J129" s="14">
        <f t="shared" si="10"/>
        <v>8.2870136432542374E-3</v>
      </c>
      <c r="K129" s="14">
        <f>STDEV($J$4:J129)*SQRT(252)</f>
        <v>5.0298849895446918E-2</v>
      </c>
      <c r="L129" s="14">
        <f t="shared" si="14"/>
        <v>-2.8431694194199775E-3</v>
      </c>
      <c r="M129" s="14">
        <f>COUNTIF(J$3:J129,"&gt;0")/COUNT(J$3:J129)</f>
        <v>0.54761904761904767</v>
      </c>
      <c r="N129" s="15">
        <f t="shared" si="11"/>
        <v>-5.1835143013734111E-2</v>
      </c>
      <c r="O129" s="15">
        <f t="shared" si="13"/>
        <v>-0.73660601369328671</v>
      </c>
      <c r="P129" s="15">
        <f t="shared" si="12"/>
        <v>-5.6525535381621972E-2</v>
      </c>
      <c r="S129" s="14"/>
    </row>
    <row r="130" spans="1:19">
      <c r="A130" s="17">
        <v>43538</v>
      </c>
      <c r="B130" s="44">
        <v>0.99799854733301396</v>
      </c>
      <c r="C130" s="13">
        <f>MAX(B$3:B130)</f>
        <v>1.0093109995196501</v>
      </c>
      <c r="D130" s="14">
        <f t="shared" si="8"/>
        <v>-1.1208093632210425E-2</v>
      </c>
      <c r="E130" s="14">
        <f>ABS(MIN(D$3:D130))</f>
        <v>5.4850228129334155E-2</v>
      </c>
      <c r="F130" s="25">
        <f t="shared" si="9"/>
        <v>95</v>
      </c>
      <c r="G130" s="25">
        <f>MAX(F$3:F130)</f>
        <v>95</v>
      </c>
      <c r="H130" s="14">
        <f>IF(J130&lt;AVERAGE(J$3:J130),J130,"")</f>
        <v>-8.0184424175633318E-4</v>
      </c>
      <c r="I130" s="14">
        <f>STDEV(H$4:H130)</f>
        <v>3.8232473012742188E-3</v>
      </c>
      <c r="J130" s="14">
        <f t="shared" si="10"/>
        <v>-8.0184424175633318E-4</v>
      </c>
      <c r="K130" s="14">
        <f>STDEV($J$4:J130)*SQRT(252)</f>
        <v>5.0111441329395649E-2</v>
      </c>
      <c r="L130" s="14">
        <f t="shared" si="14"/>
        <v>-4.7067096031361277E-3</v>
      </c>
      <c r="M130" s="14">
        <f>COUNTIF(J$3:J130,"&gt;0")/COUNT(J$3:J130)</f>
        <v>0.54330708661417326</v>
      </c>
      <c r="N130" s="15">
        <f t="shared" si="11"/>
        <v>-8.5810210160620237E-2</v>
      </c>
      <c r="O130" s="15">
        <f t="shared" si="13"/>
        <v>-1.2310764207085079</v>
      </c>
      <c r="P130" s="15">
        <f t="shared" si="12"/>
        <v>-9.3924849860088658E-2</v>
      </c>
      <c r="S130" s="14"/>
    </row>
    <row r="131" spans="1:19">
      <c r="A131" s="17">
        <v>43539</v>
      </c>
      <c r="B131" s="44">
        <v>1.0022031755793701</v>
      </c>
      <c r="C131" s="13">
        <f>MAX(B$3:B131)</f>
        <v>1.0093109995196501</v>
      </c>
      <c r="D131" s="14">
        <f t="shared" si="8"/>
        <v>-7.0422535211275283E-3</v>
      </c>
      <c r="E131" s="14">
        <f>ABS(MIN(D$3:D131))</f>
        <v>5.4850228129334155E-2</v>
      </c>
      <c r="F131" s="25">
        <f t="shared" si="9"/>
        <v>96</v>
      </c>
      <c r="G131" s="25">
        <f>MAX(F$3:F131)</f>
        <v>96</v>
      </c>
      <c r="H131" s="14" t="str">
        <f>IF(J131&lt;AVERAGE(J$3:J131),J131,"")</f>
        <v/>
      </c>
      <c r="I131" s="14">
        <f>STDEV(H$4:H131)</f>
        <v>3.8232473012742188E-3</v>
      </c>
      <c r="J131" s="14">
        <f t="shared" si="10"/>
        <v>4.213060487505027E-3</v>
      </c>
      <c r="K131" s="14">
        <f>STDEV($J$4:J131)*SQRT(252)</f>
        <v>5.0264383462647527E-2</v>
      </c>
      <c r="L131" s="14">
        <f t="shared" si="14"/>
        <v>5.1624756204489142E-3</v>
      </c>
      <c r="M131" s="14">
        <f>COUNTIF(J$3:J131,"&gt;0")/COUNT(J$3:J131)</f>
        <v>0.546875</v>
      </c>
      <c r="N131" s="15">
        <f t="shared" si="11"/>
        <v>9.4119492233943849E-2</v>
      </c>
      <c r="O131" s="15">
        <f t="shared" si="13"/>
        <v>1.3502855592753193</v>
      </c>
      <c r="P131" s="15">
        <f t="shared" si="12"/>
        <v>0.1027064347518607</v>
      </c>
      <c r="S131" s="14"/>
    </row>
    <row r="132" spans="1:19">
      <c r="A132" s="17">
        <v>43542</v>
      </c>
      <c r="B132" s="44">
        <v>1.0040051591135299</v>
      </c>
      <c r="C132" s="13">
        <f>MAX(B$3:B132)</f>
        <v>1.0093109995196501</v>
      </c>
      <c r="D132" s="14">
        <f t="shared" ref="D132:D195" si="15">B132/C132-1</f>
        <v>-5.2568934735134354E-3</v>
      </c>
      <c r="E132" s="14">
        <f>ABS(MIN(D$3:D132))</f>
        <v>5.4850228129334155E-2</v>
      </c>
      <c r="F132" s="25">
        <f t="shared" si="9"/>
        <v>97</v>
      </c>
      <c r="G132" s="25">
        <f>MAX(F$3:F132)</f>
        <v>97</v>
      </c>
      <c r="H132" s="14" t="str">
        <f>IF(J132&lt;AVERAGE(J$3:J132),J132,"")</f>
        <v/>
      </c>
      <c r="I132" s="14">
        <f>STDEV(H$4:H132)</f>
        <v>3.8232473012742188E-3</v>
      </c>
      <c r="J132" s="14">
        <f t="shared" si="10"/>
        <v>1.7980221756113135E-3</v>
      </c>
      <c r="K132" s="14">
        <f>STDEV($J$4:J132)*SQRT(252)</f>
        <v>5.0129136904946782E-2</v>
      </c>
      <c r="L132" s="14">
        <f t="shared" si="14"/>
        <v>9.2180973710409564E-3</v>
      </c>
      <c r="M132" s="14">
        <f>COUNTIF(J$3:J132,"&gt;0")/COUNT(J$3:J132)</f>
        <v>0.55038759689922478</v>
      </c>
      <c r="N132" s="15">
        <f t="shared" si="11"/>
        <v>0.16805941716969952</v>
      </c>
      <c r="O132" s="15">
        <f t="shared" si="13"/>
        <v>2.4110648997172461</v>
      </c>
      <c r="P132" s="15">
        <f t="shared" si="12"/>
        <v>0.18388701542019384</v>
      </c>
      <c r="Q132" s="14">
        <f>B132/B127-1</f>
        <v>3.5021012607576729E-3</v>
      </c>
      <c r="S132" s="14"/>
    </row>
    <row r="133" spans="1:19">
      <c r="A133" s="17">
        <v>43543</v>
      </c>
      <c r="B133" s="44">
        <v>1.0061074732367099</v>
      </c>
      <c r="C133" s="13">
        <f>MAX(B$3:B133)</f>
        <v>1.0093109995196501</v>
      </c>
      <c r="D133" s="14">
        <f t="shared" si="15"/>
        <v>-3.1739734179700996E-3</v>
      </c>
      <c r="E133" s="14">
        <f>ABS(MIN(D$3:D133))</f>
        <v>5.4850228129334155E-2</v>
      </c>
      <c r="F133" s="25">
        <f t="shared" si="9"/>
        <v>98</v>
      </c>
      <c r="G133" s="25">
        <f>MAX(F$3:F133)</f>
        <v>98</v>
      </c>
      <c r="H133" s="14" t="str">
        <f>IF(J133&lt;AVERAGE(J$3:J133),J133,"")</f>
        <v/>
      </c>
      <c r="I133" s="14">
        <f>STDEV(H$4:H133)</f>
        <v>3.8232473012742188E-3</v>
      </c>
      <c r="J133" s="14">
        <f t="shared" si="10"/>
        <v>2.0939276099298798E-3</v>
      </c>
      <c r="K133" s="14">
        <f>STDEV($J$4:J133)*SQRT(252)</f>
        <v>5.0016598574718539E-2</v>
      </c>
      <c r="L133" s="14">
        <f t="shared" si="14"/>
        <v>1.3987217478089731E-2</v>
      </c>
      <c r="M133" s="14">
        <f>COUNTIF(J$3:J133,"&gt;0")/COUNT(J$3:J133)</f>
        <v>0.55384615384615388</v>
      </c>
      <c r="N133" s="15">
        <f t="shared" si="11"/>
        <v>0.25500746223167126</v>
      </c>
      <c r="O133" s="15">
        <f t="shared" si="13"/>
        <v>3.6584652720288444</v>
      </c>
      <c r="P133" s="15">
        <f t="shared" si="12"/>
        <v>0.27965151323104426</v>
      </c>
      <c r="S133" s="14"/>
    </row>
    <row r="134" spans="1:19">
      <c r="A134" s="17">
        <v>43544</v>
      </c>
      <c r="B134" s="44">
        <v>1.0019228675223</v>
      </c>
      <c r="C134" s="13">
        <f>MAX(B$3:B134)</f>
        <v>1.0093109995196501</v>
      </c>
      <c r="D134" s="14">
        <f t="shared" si="15"/>
        <v>-7.3199757070578908E-3</v>
      </c>
      <c r="E134" s="14">
        <f>ABS(MIN(D$3:D134))</f>
        <v>5.4850228129334155E-2</v>
      </c>
      <c r="F134" s="25">
        <f t="shared" ref="F134:F197" si="16">IF(B134&lt;C134,F133+1,0)</f>
        <v>99</v>
      </c>
      <c r="G134" s="25">
        <f>MAX(F$3:F134)</f>
        <v>99</v>
      </c>
      <c r="H134" s="14">
        <f>IF(J134&lt;AVERAGE(J$3:J134),J134,"")</f>
        <v>-4.1592034904062158E-3</v>
      </c>
      <c r="I134" s="14">
        <f>STDEV(H$4:H134)</f>
        <v>3.7896624215691919E-3</v>
      </c>
      <c r="J134" s="14">
        <f t="shared" ref="J134:J197" si="17">B134/B133-1</f>
        <v>-4.1592034904062158E-3</v>
      </c>
      <c r="K134" s="14">
        <f>STDEV($J$4:J134)*SQRT(252)</f>
        <v>5.016500654075081E-2</v>
      </c>
      <c r="L134" s="14">
        <f t="shared" si="14"/>
        <v>4.3646074006669089E-3</v>
      </c>
      <c r="M134" s="14">
        <f>COUNTIF(J$3:J134,"&gt;0")/COUNT(J$3:J134)</f>
        <v>0.54961832061068705</v>
      </c>
      <c r="N134" s="15">
        <f t="shared" si="11"/>
        <v>7.9573185919580458E-2</v>
      </c>
      <c r="O134" s="15">
        <f t="shared" si="13"/>
        <v>1.1517140354838382</v>
      </c>
      <c r="P134" s="15">
        <f t="shared" si="12"/>
        <v>8.7005020065558727E-2</v>
      </c>
      <c r="S134" s="14"/>
    </row>
    <row r="135" spans="1:19">
      <c r="A135" s="17">
        <v>43545</v>
      </c>
      <c r="B135" s="44">
        <v>1.00212313193715</v>
      </c>
      <c r="C135" s="13">
        <f>MAX(B$3:B135)</f>
        <v>1.0093109995196501</v>
      </c>
      <c r="D135" s="14">
        <f t="shared" si="15"/>
        <v>-7.1215587523775215E-3</v>
      </c>
      <c r="E135" s="14">
        <f>ABS(MIN(D$3:D135))</f>
        <v>5.4850228129334155E-2</v>
      </c>
      <c r="F135" s="25">
        <f t="shared" si="16"/>
        <v>100</v>
      </c>
      <c r="G135" s="25">
        <f>MAX(F$3:F135)</f>
        <v>100</v>
      </c>
      <c r="H135" s="14" t="str">
        <f>IF(J135&lt;AVERAGE(J$3:J135),J135,"")</f>
        <v/>
      </c>
      <c r="I135" s="14">
        <f>STDEV(H$4:H135)</f>
        <v>3.7896624215691919E-3</v>
      </c>
      <c r="J135" s="14">
        <f t="shared" si="17"/>
        <v>1.9988007195137492E-4</v>
      </c>
      <c r="K135" s="14">
        <f>STDEV($J$4:J135)*SQRT(252)</f>
        <v>4.9973790749079386E-2</v>
      </c>
      <c r="L135" s="14">
        <f t="shared" si="14"/>
        <v>4.7899641807556126E-3</v>
      </c>
      <c r="M135" s="14">
        <f>COUNTIF(J$3:J135,"&gt;0")/COUNT(J$3:J135)</f>
        <v>0.55303030303030298</v>
      </c>
      <c r="N135" s="15">
        <f t="shared" si="11"/>
        <v>8.7328063056749949E-2</v>
      </c>
      <c r="O135" s="15">
        <f t="shared" si="13"/>
        <v>1.263955373305315</v>
      </c>
      <c r="P135" s="15">
        <f t="shared" si="12"/>
        <v>9.5849526500925944E-2</v>
      </c>
      <c r="S135" s="14"/>
    </row>
    <row r="136" spans="1:19">
      <c r="A136" s="17">
        <v>43546</v>
      </c>
      <c r="B136" s="44">
        <v>1.00402564387828</v>
      </c>
      <c r="C136" s="13">
        <f>MAX(B$3:B136)</f>
        <v>1.0093109995196501</v>
      </c>
      <c r="D136" s="14">
        <f t="shared" si="15"/>
        <v>-5.2365976828604444E-3</v>
      </c>
      <c r="E136" s="14">
        <f>ABS(MIN(D$3:D136))</f>
        <v>5.4850228129334155E-2</v>
      </c>
      <c r="F136" s="25">
        <f t="shared" si="16"/>
        <v>101</v>
      </c>
      <c r="G136" s="25">
        <f>MAX(F$3:F136)</f>
        <v>101</v>
      </c>
      <c r="H136" s="14" t="str">
        <f>IF(J136&lt;AVERAGE(J$3:J136),J136,"")</f>
        <v/>
      </c>
      <c r="I136" s="14">
        <f>STDEV(H$4:H136)</f>
        <v>3.7896624215691919E-3</v>
      </c>
      <c r="J136" s="14">
        <f t="shared" si="17"/>
        <v>1.8984812150302233E-3</v>
      </c>
      <c r="K136" s="14">
        <f>STDEV($J$4:J136)*SQRT(252)</f>
        <v>4.9851168278551891E-2</v>
      </c>
      <c r="L136" s="14">
        <f t="shared" si="14"/>
        <v>9.0369717090992285E-3</v>
      </c>
      <c r="M136" s="14">
        <f>COUNTIF(J$3:J136,"&gt;0")/COUNT(J$3:J136)</f>
        <v>0.55639097744360899</v>
      </c>
      <c r="N136" s="15">
        <f t="shared" si="11"/>
        <v>0.16475723105089904</v>
      </c>
      <c r="O136" s="15">
        <f t="shared" si="13"/>
        <v>2.3846376547062667</v>
      </c>
      <c r="P136" s="15">
        <f t="shared" si="12"/>
        <v>0.18127903560060238</v>
      </c>
      <c r="S136" s="14"/>
    </row>
    <row r="137" spans="1:19">
      <c r="A137" s="17">
        <v>43549</v>
      </c>
      <c r="B137" s="44">
        <v>1.0142391290359201</v>
      </c>
      <c r="C137" s="13">
        <f>MAX(B$3:B137)</f>
        <v>1.0142391290359201</v>
      </c>
      <c r="D137" s="14">
        <f t="shared" si="15"/>
        <v>0</v>
      </c>
      <c r="E137" s="14">
        <f>ABS(MIN(D$3:D137))</f>
        <v>5.4850228129334155E-2</v>
      </c>
      <c r="F137" s="25">
        <f t="shared" si="16"/>
        <v>0</v>
      </c>
      <c r="G137" s="25">
        <f>MAX(F$3:F137)</f>
        <v>101</v>
      </c>
      <c r="H137" s="14" t="str">
        <f>IF(J137&lt;AVERAGE(J$3:J137),J137,"")</f>
        <v/>
      </c>
      <c r="I137" s="14">
        <f>STDEV(H$4:H137)</f>
        <v>3.7896624215691919E-3</v>
      </c>
      <c r="J137" s="14">
        <f t="shared" si="17"/>
        <v>1.0172534157781188E-2</v>
      </c>
      <c r="K137" s="14">
        <f>STDEV($J$4:J137)*SQRT(252)</f>
        <v>5.1572445549907892E-2</v>
      </c>
      <c r="L137" s="14">
        <f t="shared" si="14"/>
        <v>3.1576398282963769E-2</v>
      </c>
      <c r="M137" s="14">
        <f>COUNTIF(J$3:J137,"&gt;0")/COUNT(J$3:J137)</f>
        <v>0.55970149253731338</v>
      </c>
      <c r="N137" s="15">
        <f t="shared" ref="N137:N200" si="18">L137/E137</f>
        <v>0.57568399184244345</v>
      </c>
      <c r="O137" s="15">
        <f t="shared" si="13"/>
        <v>8.3322456647441641</v>
      </c>
      <c r="P137" s="15">
        <f t="shared" ref="P137:P200" si="19">L137/K137</f>
        <v>0.61227265735161873</v>
      </c>
      <c r="Q137" s="14">
        <f>B137/B132-1</f>
        <v>1.0193144755775929E-2</v>
      </c>
      <c r="S137" s="14"/>
    </row>
    <row r="138" spans="1:19">
      <c r="A138" s="17">
        <v>43550</v>
      </c>
      <c r="B138" s="44">
        <v>1.0185448139553099</v>
      </c>
      <c r="C138" s="13">
        <f>MAX(B$3:B138)</f>
        <v>1.0185448139553099</v>
      </c>
      <c r="D138" s="14">
        <f t="shared" si="15"/>
        <v>0</v>
      </c>
      <c r="E138" s="14">
        <f>ABS(MIN(D$3:D138))</f>
        <v>5.4850228129334155E-2</v>
      </c>
      <c r="F138" s="25">
        <f t="shared" si="16"/>
        <v>0</v>
      </c>
      <c r="G138" s="25">
        <f>MAX(F$3:F138)</f>
        <v>101</v>
      </c>
      <c r="H138" s="14" t="str">
        <f>IF(J138&lt;AVERAGE(J$3:J138),J138,"")</f>
        <v/>
      </c>
      <c r="I138" s="14">
        <f>STDEV(H$4:H138)</f>
        <v>3.7896624215691919E-3</v>
      </c>
      <c r="J138" s="14">
        <f t="shared" si="17"/>
        <v>4.2452364497933548E-3</v>
      </c>
      <c r="K138" s="14">
        <f>STDEV($J$4:J138)*SQRT(252)</f>
        <v>5.1689233262500502E-2</v>
      </c>
      <c r="L138" s="14">
        <f t="shared" si="14"/>
        <v>4.097818256363106E-2</v>
      </c>
      <c r="M138" s="14">
        <f>COUNTIF(J$3:J138,"&gt;0")/COUNT(J$3:J138)</f>
        <v>0.562962962962963</v>
      </c>
      <c r="N138" s="15">
        <f t="shared" si="18"/>
        <v>0.74709229042779024</v>
      </c>
      <c r="O138" s="15">
        <f t="shared" si="13"/>
        <v>10.813148509059854</v>
      </c>
      <c r="P138" s="15">
        <f t="shared" si="19"/>
        <v>0.7927798494422611</v>
      </c>
      <c r="S138" s="14"/>
    </row>
    <row r="139" spans="1:19">
      <c r="A139" s="17">
        <v>43551</v>
      </c>
      <c r="B139" s="44">
        <v>1.0239519531564101</v>
      </c>
      <c r="C139" s="13">
        <f>MAX(B$3:B139)</f>
        <v>1.0239519531564101</v>
      </c>
      <c r="D139" s="14">
        <f t="shared" si="15"/>
        <v>0</v>
      </c>
      <c r="E139" s="14">
        <f>ABS(MIN(D$3:D139))</f>
        <v>5.4850228129334155E-2</v>
      </c>
      <c r="F139" s="25">
        <f t="shared" si="16"/>
        <v>0</v>
      </c>
      <c r="G139" s="25">
        <f>MAX(F$3:F139)</f>
        <v>101</v>
      </c>
      <c r="H139" s="14" t="str">
        <f>IF(J139&lt;AVERAGE(J$3:J139),J139,"")</f>
        <v/>
      </c>
      <c r="I139" s="14">
        <f>STDEV(H$4:H139)</f>
        <v>3.7896624215691919E-3</v>
      </c>
      <c r="J139" s="14">
        <f t="shared" si="17"/>
        <v>5.3086905230046444E-3</v>
      </c>
      <c r="K139" s="14">
        <f>STDEV($J$4:J139)*SQRT(252)</f>
        <v>5.1975580918540577E-2</v>
      </c>
      <c r="L139" s="14">
        <f t="shared" si="14"/>
        <v>5.2770261542308461E-2</v>
      </c>
      <c r="M139" s="14">
        <f>COUNTIF(J$3:J139,"&gt;0")/COUNT(J$3:J139)</f>
        <v>0.56617647058823528</v>
      </c>
      <c r="N139" s="15">
        <f t="shared" si="18"/>
        <v>0.96207916251284797</v>
      </c>
      <c r="O139" s="15">
        <f t="shared" si="13"/>
        <v>13.924792150868623</v>
      </c>
      <c r="P139" s="15">
        <f t="shared" si="19"/>
        <v>1.0152894996020028</v>
      </c>
      <c r="Q139" s="14">
        <f>B139/B137-1</f>
        <v>9.5764636193069741E-3</v>
      </c>
      <c r="S139" s="14"/>
    </row>
    <row r="140" spans="1:19">
      <c r="A140" s="17">
        <v>43552</v>
      </c>
      <c r="B140" s="44">
        <v>1.02425234977869</v>
      </c>
      <c r="C140" s="13">
        <f>MAX(B$3:B140)</f>
        <v>1.02425234977869</v>
      </c>
      <c r="D140" s="14">
        <f t="shared" si="15"/>
        <v>0</v>
      </c>
      <c r="E140" s="14">
        <f>ABS(MIN(D$3:D140))</f>
        <v>5.4850228129334155E-2</v>
      </c>
      <c r="F140" s="25">
        <f t="shared" si="16"/>
        <v>0</v>
      </c>
      <c r="G140" s="25">
        <f>MAX(F$3:F140)</f>
        <v>101</v>
      </c>
      <c r="H140" s="14" t="str">
        <f>IF(J140&lt;AVERAGE(J$3:J140),J140,"")</f>
        <v/>
      </c>
      <c r="I140" s="14">
        <f>STDEV(H$4:H140)</f>
        <v>3.7896624215691919E-3</v>
      </c>
      <c r="J140" s="14">
        <f t="shared" si="17"/>
        <v>2.9336984157701806E-4</v>
      </c>
      <c r="K140" s="14">
        <f>STDEV($J$4:J140)*SQRT(252)</f>
        <v>5.1784372363576879E-2</v>
      </c>
      <c r="L140" s="14">
        <f t="shared" si="14"/>
        <v>5.3116918319666251E-2</v>
      </c>
      <c r="M140" s="14">
        <f>COUNTIF(J$3:J140,"&gt;0")/COUNT(J$3:J140)</f>
        <v>0.56934306569343063</v>
      </c>
      <c r="N140" s="15">
        <f t="shared" si="18"/>
        <v>0.96839922332536443</v>
      </c>
      <c r="O140" s="15">
        <f t="shared" si="13"/>
        <v>14.016266466729784</v>
      </c>
      <c r="P140" s="15">
        <f t="shared" si="19"/>
        <v>1.0257325887187276</v>
      </c>
      <c r="S140" s="14"/>
    </row>
    <row r="141" spans="1:19">
      <c r="A141" s="17">
        <v>43553</v>
      </c>
      <c r="B141" s="44">
        <v>1.0326634552026299</v>
      </c>
      <c r="C141" s="13">
        <f>MAX(B$3:B141)</f>
        <v>1.0326634552026299</v>
      </c>
      <c r="D141" s="14">
        <f t="shared" si="15"/>
        <v>0</v>
      </c>
      <c r="E141" s="14">
        <f>ABS(MIN(D$3:D141))</f>
        <v>5.4850228129334155E-2</v>
      </c>
      <c r="F141" s="25">
        <f t="shared" si="16"/>
        <v>0</v>
      </c>
      <c r="G141" s="25">
        <f>MAX(F$3:F141)</f>
        <v>101</v>
      </c>
      <c r="H141" s="14" t="str">
        <f>IF(J141&lt;AVERAGE(J$3:J141),J141,"")</f>
        <v/>
      </c>
      <c r="I141" s="14">
        <f>STDEV(H$4:H141)</f>
        <v>3.7896624215691919E-3</v>
      </c>
      <c r="J141" s="14">
        <f t="shared" si="17"/>
        <v>8.2119464268326503E-3</v>
      </c>
      <c r="K141" s="14">
        <f>STDEV($J$4:J141)*SQRT(252)</f>
        <v>5.2724239351364263E-2</v>
      </c>
      <c r="L141" s="14">
        <f t="shared" si="14"/>
        <v>7.1446232532222265E-2</v>
      </c>
      <c r="M141" s="14">
        <f>COUNTIF(J$3:J141,"&gt;0")/COUNT(J$3:J141)</f>
        <v>0.57246376811594202</v>
      </c>
      <c r="N141" s="15">
        <f t="shared" si="18"/>
        <v>1.3025694690595551</v>
      </c>
      <c r="O141" s="15">
        <f t="shared" si="13"/>
        <v>18.852927935105736</v>
      </c>
      <c r="P141" s="15">
        <f t="shared" si="19"/>
        <v>1.3550927127860701</v>
      </c>
      <c r="S141" s="14"/>
    </row>
    <row r="142" spans="1:19">
      <c r="A142" s="17">
        <v>43555</v>
      </c>
      <c r="B142" s="44">
        <v>1.0327635871340499</v>
      </c>
      <c r="C142" s="13">
        <f>MAX(B$3:B142)</f>
        <v>1.0327635871340499</v>
      </c>
      <c r="D142" s="14">
        <f t="shared" si="15"/>
        <v>0</v>
      </c>
      <c r="E142" s="14">
        <f>ABS(MIN(D$3:D142))</f>
        <v>5.4850228129334155E-2</v>
      </c>
      <c r="F142" s="25">
        <f t="shared" si="16"/>
        <v>0</v>
      </c>
      <c r="G142" s="25">
        <f>MAX(F$3:F142)</f>
        <v>101</v>
      </c>
      <c r="H142" s="14">
        <f>IF(J142&lt;AVERAGE(J$3:J142),J142,"")</f>
        <v>9.6964728359072438E-5</v>
      </c>
      <c r="I142" s="14">
        <f>STDEV(H$4:H142)</f>
        <v>3.7661032445613003E-3</v>
      </c>
      <c r="J142" s="14">
        <f t="shared" si="17"/>
        <v>9.6964728359072438E-5</v>
      </c>
      <c r="K142" s="14">
        <f>STDEV($J$4:J142)*SQRT(252)</f>
        <v>5.2533207495852871E-2</v>
      </c>
      <c r="L142" s="14">
        <f t="shared" si="14"/>
        <v>7.0807116796909986E-2</v>
      </c>
      <c r="M142" s="14">
        <f>COUNTIF(J$3:J142,"&gt;0")/COUNT(J$3:J142)</f>
        <v>0.57553956834532372</v>
      </c>
      <c r="N142" s="15">
        <f t="shared" si="18"/>
        <v>1.2909174530678389</v>
      </c>
      <c r="O142" s="15">
        <f t="shared" si="13"/>
        <v>18.801161890387327</v>
      </c>
      <c r="P142" s="15">
        <f t="shared" si="19"/>
        <v>1.3478544366913008</v>
      </c>
      <c r="R142" s="14">
        <f>B142/B120-1</f>
        <v>4.5956374499062314E-2</v>
      </c>
      <c r="S142" s="14"/>
    </row>
    <row r="143" spans="1:19">
      <c r="A143" s="17">
        <v>43556</v>
      </c>
      <c r="B143" s="44">
        <v>1.03844464298039</v>
      </c>
      <c r="C143" s="13">
        <f>MAX(B$3:B143)</f>
        <v>1.03844464298039</v>
      </c>
      <c r="D143" s="14">
        <f t="shared" si="15"/>
        <v>0</v>
      </c>
      <c r="E143" s="14">
        <f>ABS(MIN(D$3:D143))</f>
        <v>5.4850228129334155E-2</v>
      </c>
      <c r="F143" s="25">
        <f t="shared" si="16"/>
        <v>0</v>
      </c>
      <c r="G143" s="25">
        <f>MAX(F$3:F143)</f>
        <v>101</v>
      </c>
      <c r="H143" s="14" t="str">
        <f>IF(J143&lt;AVERAGE(J$3:J143),J143,"")</f>
        <v/>
      </c>
      <c r="I143" s="14">
        <f>STDEV(H$4:H143)</f>
        <v>3.7661032445613003E-3</v>
      </c>
      <c r="J143" s="14">
        <f t="shared" si="17"/>
        <v>5.5008289574820513E-3</v>
      </c>
      <c r="K143" s="14">
        <f>STDEV($J$4:J143)*SQRT(252)</f>
        <v>5.2818084430386117E-2</v>
      </c>
      <c r="L143" s="14">
        <f t="shared" si="14"/>
        <v>8.2844333065057008E-2</v>
      </c>
      <c r="M143" s="14">
        <f>COUNTIF(J$3:J143,"&gt;0")/COUNT(J$3:J143)</f>
        <v>0.57857142857142863</v>
      </c>
      <c r="N143" s="15">
        <f t="shared" si="18"/>
        <v>1.510373537001781</v>
      </c>
      <c r="O143" s="15">
        <f t="shared" si="13"/>
        <v>21.997361114487248</v>
      </c>
      <c r="P143" s="15">
        <f t="shared" si="19"/>
        <v>1.5684842409278452</v>
      </c>
      <c r="S143" s="14"/>
    </row>
    <row r="144" spans="1:19">
      <c r="A144" s="17">
        <v>43557</v>
      </c>
      <c r="B144" s="44">
        <v>1.0418731842370801</v>
      </c>
      <c r="C144" s="13">
        <f>MAX(B$3:B144)</f>
        <v>1.0418731842370801</v>
      </c>
      <c r="D144" s="14">
        <f t="shared" si="15"/>
        <v>0</v>
      </c>
      <c r="E144" s="14">
        <f>ABS(MIN(D$3:D144))</f>
        <v>5.4850228129334155E-2</v>
      </c>
      <c r="F144" s="25">
        <f t="shared" si="16"/>
        <v>0</v>
      </c>
      <c r="G144" s="25">
        <f>MAX(F$3:F144)</f>
        <v>101</v>
      </c>
      <c r="H144" s="14" t="str">
        <f>IF(J144&lt;AVERAGE(J$3:J144),J144,"")</f>
        <v/>
      </c>
      <c r="I144" s="14">
        <f>STDEV(H$4:H144)</f>
        <v>3.7661032445613003E-3</v>
      </c>
      <c r="J144" s="14">
        <f t="shared" si="17"/>
        <v>3.3016119634938779E-3</v>
      </c>
      <c r="K144" s="14">
        <f>STDEV($J$4:J144)*SQRT(252)</f>
        <v>5.2784419126962231E-2</v>
      </c>
      <c r="L144" s="14">
        <f t="shared" si="14"/>
        <v>8.9858844357376011E-2</v>
      </c>
      <c r="M144" s="14">
        <f>COUNTIF(J$3:J144,"&gt;0")/COUNT(J$3:J144)</f>
        <v>0.58156028368794321</v>
      </c>
      <c r="N144" s="15">
        <f t="shared" si="18"/>
        <v>1.6382583522805638</v>
      </c>
      <c r="O144" s="15">
        <f t="shared" si="13"/>
        <v>23.859899350115491</v>
      </c>
      <c r="P144" s="15">
        <f t="shared" si="19"/>
        <v>1.7023744097901079</v>
      </c>
      <c r="Q144" s="14">
        <f>B144/B139-1</f>
        <v>1.7502023435207459E-2</v>
      </c>
      <c r="S144" s="14"/>
    </row>
    <row r="145" spans="1:19">
      <c r="A145" s="17">
        <v>43558</v>
      </c>
      <c r="B145" s="44">
        <v>1.0422765420319799</v>
      </c>
      <c r="C145" s="13">
        <f>MAX(B$3:B145)</f>
        <v>1.0422765420319799</v>
      </c>
      <c r="D145" s="14">
        <f t="shared" si="15"/>
        <v>0</v>
      </c>
      <c r="E145" s="14">
        <f>ABS(MIN(D$3:D145))</f>
        <v>5.4850228129334155E-2</v>
      </c>
      <c r="F145" s="25">
        <f t="shared" si="16"/>
        <v>0</v>
      </c>
      <c r="G145" s="25">
        <f>MAX(F$3:F145)</f>
        <v>101</v>
      </c>
      <c r="H145" s="14" t="str">
        <f>IF(J145&lt;AVERAGE(J$3:J145),J145,"")</f>
        <v/>
      </c>
      <c r="I145" s="14">
        <f>STDEV(H$4:H145)</f>
        <v>3.7661032445613003E-3</v>
      </c>
      <c r="J145" s="14">
        <f t="shared" si="17"/>
        <v>3.8714672860606925E-4</v>
      </c>
      <c r="K145" s="14">
        <f>STDEV($J$4:J145)*SQRT(252)</f>
        <v>5.2597045975007466E-2</v>
      </c>
      <c r="L145" s="14">
        <f t="shared" si="14"/>
        <v>9.0202876918415775E-2</v>
      </c>
      <c r="M145" s="14">
        <f>COUNTIF(J$3:J145,"&gt;0")/COUNT(J$3:J145)</f>
        <v>0.58450704225352113</v>
      </c>
      <c r="N145" s="15">
        <f t="shared" si="18"/>
        <v>1.6445305697858139</v>
      </c>
      <c r="O145" s="15">
        <f t="shared" si="13"/>
        <v>23.951249092461666</v>
      </c>
      <c r="P145" s="15">
        <f t="shared" si="19"/>
        <v>1.7149799051695311</v>
      </c>
      <c r="S145" s="14"/>
    </row>
    <row r="146" spans="1:19">
      <c r="A146" s="17">
        <v>43559</v>
      </c>
      <c r="B146" s="44">
        <v>1.0395538769163799</v>
      </c>
      <c r="C146" s="13">
        <f>MAX(B$3:B146)</f>
        <v>1.0422765420319799</v>
      </c>
      <c r="D146" s="14">
        <f t="shared" si="15"/>
        <v>-2.6122291021651867E-3</v>
      </c>
      <c r="E146" s="14">
        <f>ABS(MIN(D$3:D146))</f>
        <v>5.4850228129334155E-2</v>
      </c>
      <c r="F146" s="25">
        <f t="shared" si="16"/>
        <v>1</v>
      </c>
      <c r="G146" s="25">
        <f>MAX(F$3:F146)</f>
        <v>101</v>
      </c>
      <c r="H146" s="14">
        <f>IF(J146&lt;AVERAGE(J$3:J146),J146,"")</f>
        <v>-2.6122291021651867E-3</v>
      </c>
      <c r="I146" s="14">
        <f>STDEV(H$4:H146)</f>
        <v>3.7259992902190686E-3</v>
      </c>
      <c r="J146" s="14">
        <f t="shared" si="17"/>
        <v>-2.6122291021651867E-3</v>
      </c>
      <c r="K146" s="14">
        <f>STDEV($J$4:J146)*SQRT(252)</f>
        <v>5.2553622758856562E-2</v>
      </c>
      <c r="L146" s="14">
        <f t="shared" si="14"/>
        <v>8.3773145833261564E-2</v>
      </c>
      <c r="M146" s="14">
        <f>COUNTIF(J$3:J146,"&gt;0")/COUNT(J$3:J146)</f>
        <v>0.58041958041958042</v>
      </c>
      <c r="N146" s="15">
        <f t="shared" si="18"/>
        <v>1.5273071542333168</v>
      </c>
      <c r="O146" s="15">
        <f t="shared" ref="O146:O209" si="20">L146/I146</f>
        <v>22.483403594082851</v>
      </c>
      <c r="P146" s="15">
        <f t="shared" si="19"/>
        <v>1.5940508272409013</v>
      </c>
      <c r="S146" s="14"/>
    </row>
    <row r="147" spans="1:19">
      <c r="A147" s="17">
        <v>43563</v>
      </c>
      <c r="B147" s="44">
        <v>1.06133519784119</v>
      </c>
      <c r="C147" s="13">
        <f>MAX(B$3:B147)</f>
        <v>1.06133519784119</v>
      </c>
      <c r="D147" s="14">
        <f t="shared" si="15"/>
        <v>0</v>
      </c>
      <c r="E147" s="14">
        <f>ABS(MIN(D$3:D147))</f>
        <v>5.4850228129334155E-2</v>
      </c>
      <c r="F147" s="25">
        <f t="shared" si="16"/>
        <v>0</v>
      </c>
      <c r="G147" s="25">
        <f>MAX(F$3:F147)</f>
        <v>101</v>
      </c>
      <c r="H147" s="14" t="str">
        <f>IF(J147&lt;AVERAGE(J$3:J147),J147,"")</f>
        <v/>
      </c>
      <c r="I147" s="14">
        <f>STDEV(H$4:H147)</f>
        <v>3.7259992902190686E-3</v>
      </c>
      <c r="J147" s="14">
        <f t="shared" si="17"/>
        <v>2.0952565719267735E-2</v>
      </c>
      <c r="K147" s="14">
        <f>STDEV($J$4:J147)*SQRT(252)</f>
        <v>5.9081930267583405E-2</v>
      </c>
      <c r="L147" s="14">
        <f t="shared" si="14"/>
        <v>0.1282965532820608</v>
      </c>
      <c r="M147" s="14">
        <f>COUNTIF(J$3:J147,"&gt;0")/COUNT(J$3:J147)</f>
        <v>0.58333333333333337</v>
      </c>
      <c r="N147" s="15">
        <f t="shared" si="18"/>
        <v>2.3390340871426059</v>
      </c>
      <c r="O147" s="15">
        <f t="shared" si="20"/>
        <v>34.432790585560646</v>
      </c>
      <c r="P147" s="15">
        <f t="shared" si="19"/>
        <v>2.1715023984660418</v>
      </c>
      <c r="S147" s="14"/>
    </row>
    <row r="148" spans="1:19">
      <c r="A148" s="17">
        <v>43564</v>
      </c>
      <c r="B148" s="44">
        <v>1.0730325738934099</v>
      </c>
      <c r="C148" s="13">
        <f>MAX(B$3:B148)</f>
        <v>1.0730325738934099</v>
      </c>
      <c r="D148" s="14">
        <f t="shared" si="15"/>
        <v>0</v>
      </c>
      <c r="E148" s="14">
        <f>ABS(MIN(D$3:D148))</f>
        <v>5.4850228129334155E-2</v>
      </c>
      <c r="F148" s="25">
        <f t="shared" si="16"/>
        <v>0</v>
      </c>
      <c r="G148" s="25">
        <f>MAX(F$3:F148)</f>
        <v>101</v>
      </c>
      <c r="H148" s="14" t="str">
        <f>IF(J148&lt;AVERAGE(J$3:J148),J148,"")</f>
        <v/>
      </c>
      <c r="I148" s="14">
        <f>STDEV(H$4:H148)</f>
        <v>3.7259992902190686E-3</v>
      </c>
      <c r="J148" s="14">
        <f t="shared" si="17"/>
        <v>1.102137767221234E-2</v>
      </c>
      <c r="K148" s="14">
        <f>STDEV($J$4:J148)*SQRT(252)</f>
        <v>6.0512358221508369E-2</v>
      </c>
      <c r="L148" s="14">
        <f t="shared" si="14"/>
        <v>0.15274489658165114</v>
      </c>
      <c r="M148" s="14">
        <f>COUNTIF(J$3:J148,"&gt;0")/COUNT(J$3:J148)</f>
        <v>0.58620689655172409</v>
      </c>
      <c r="N148" s="15">
        <f t="shared" si="18"/>
        <v>2.7847631959066086</v>
      </c>
      <c r="O148" s="15">
        <f t="shared" si="20"/>
        <v>40.994343982462368</v>
      </c>
      <c r="P148" s="15">
        <f t="shared" si="19"/>
        <v>2.5241934221522349</v>
      </c>
      <c r="S148" s="14"/>
    </row>
    <row r="149" spans="1:19">
      <c r="A149" s="17">
        <v>43565</v>
      </c>
      <c r="B149" s="44">
        <v>1.0445958493526799</v>
      </c>
      <c r="C149" s="13">
        <f>MAX(B$3:B149)</f>
        <v>1.0730325738934099</v>
      </c>
      <c r="D149" s="14">
        <f t="shared" si="15"/>
        <v>-2.6501268677752932E-2</v>
      </c>
      <c r="E149" s="14">
        <f>ABS(MIN(D$3:D149))</f>
        <v>5.4850228129334155E-2</v>
      </c>
      <c r="F149" s="25">
        <f t="shared" si="16"/>
        <v>1</v>
      </c>
      <c r="G149" s="25">
        <f>MAX(F$3:F149)</f>
        <v>101</v>
      </c>
      <c r="H149" s="14">
        <f>IF(J149&lt;AVERAGE(J$3:J149),J149,"")</f>
        <v>-2.6501268677752932E-2</v>
      </c>
      <c r="I149" s="14">
        <f>STDEV(H$4:H149)</f>
        <v>5.0479246242441673E-3</v>
      </c>
      <c r="J149" s="14">
        <f t="shared" si="17"/>
        <v>-2.6501268677752932E-2</v>
      </c>
      <c r="K149" s="14">
        <f>STDEV($J$4:J149)*SQRT(252)</f>
        <v>6.9959093797120245E-2</v>
      </c>
      <c r="L149" s="14">
        <f t="shared" si="14"/>
        <v>9.1442103765107197E-2</v>
      </c>
      <c r="M149" s="14">
        <f>COUNTIF(J$3:J149,"&gt;0")/COUNT(J$3:J149)</f>
        <v>0.5821917808219178</v>
      </c>
      <c r="N149" s="15">
        <f t="shared" si="18"/>
        <v>1.6671234903433982</v>
      </c>
      <c r="O149" s="15">
        <f t="shared" si="20"/>
        <v>18.114791834634207</v>
      </c>
      <c r="P149" s="15">
        <f t="shared" si="19"/>
        <v>1.3070795918295794</v>
      </c>
      <c r="Q149" s="14">
        <f>B149/B144-1</f>
        <v>2.6132404181162805E-3</v>
      </c>
      <c r="S149" s="14"/>
    </row>
    <row r="150" spans="1:19">
      <c r="A150" s="17">
        <v>43566</v>
      </c>
      <c r="B150" s="44">
        <v>1.05094873462242</v>
      </c>
      <c r="C150" s="13">
        <f>MAX(B$3:B150)</f>
        <v>1.0730325738934099</v>
      </c>
      <c r="D150" s="14">
        <f t="shared" si="15"/>
        <v>-2.0580772483784426E-2</v>
      </c>
      <c r="E150" s="14">
        <f>ABS(MIN(D$3:D150))</f>
        <v>5.4850228129334155E-2</v>
      </c>
      <c r="F150" s="25">
        <f t="shared" si="16"/>
        <v>2</v>
      </c>
      <c r="G150" s="25">
        <f>MAX(F$3:F150)</f>
        <v>101</v>
      </c>
      <c r="H150" s="14" t="str">
        <f>IF(J150&lt;AVERAGE(J$3:J150),J150,"")</f>
        <v/>
      </c>
      <c r="I150" s="14">
        <f>STDEV(H$4:H150)</f>
        <v>5.0479246242441673E-3</v>
      </c>
      <c r="J150" s="14">
        <f t="shared" si="17"/>
        <v>6.0816681146846907E-3</v>
      </c>
      <c r="K150" s="14">
        <f>STDEV($J$4:J150)*SQRT(252)</f>
        <v>7.0127650226455396E-2</v>
      </c>
      <c r="L150" s="14">
        <f t="shared" si="14"/>
        <v>0.10419336041649196</v>
      </c>
      <c r="M150" s="14">
        <f>COUNTIF(J$3:J150,"&gt;0")/COUNT(J$3:J150)</f>
        <v>0.58503401360544216</v>
      </c>
      <c r="N150" s="15">
        <f t="shared" si="18"/>
        <v>1.8995975763457011</v>
      </c>
      <c r="O150" s="15">
        <f t="shared" si="20"/>
        <v>20.640831266788769</v>
      </c>
      <c r="P150" s="15">
        <f t="shared" si="19"/>
        <v>1.4857671700111437</v>
      </c>
      <c r="S150" s="14"/>
    </row>
    <row r="151" spans="1:19">
      <c r="A151" s="17">
        <v>43567</v>
      </c>
      <c r="B151" s="44">
        <v>1.06284778957208</v>
      </c>
      <c r="C151" s="13">
        <f>MAX(B$3:B151)</f>
        <v>1.0730325738934099</v>
      </c>
      <c r="D151" s="14">
        <f t="shared" si="15"/>
        <v>-9.4915891363626104E-3</v>
      </c>
      <c r="E151" s="14">
        <f>ABS(MIN(D$3:D151))</f>
        <v>5.4850228129334155E-2</v>
      </c>
      <c r="F151" s="25">
        <f t="shared" si="16"/>
        <v>3</v>
      </c>
      <c r="G151" s="25">
        <f>MAX(F$3:F151)</f>
        <v>101</v>
      </c>
      <c r="H151" s="14" t="str">
        <f>IF(J151&lt;AVERAGE(J$3:J151),J151,"")</f>
        <v/>
      </c>
      <c r="I151" s="14">
        <f>STDEV(H$4:H151)</f>
        <v>5.0479246242441673E-3</v>
      </c>
      <c r="J151" s="14">
        <f t="shared" si="17"/>
        <v>1.1322203032039457E-2</v>
      </c>
      <c r="K151" s="14">
        <f>STDEV($J$4:J151)*SQRT(252)</f>
        <v>7.1340733094124878E-2</v>
      </c>
      <c r="L151" s="14">
        <f t="shared" si="14"/>
        <v>0.12852336130548059</v>
      </c>
      <c r="M151" s="14">
        <f>COUNTIF(J$3:J151,"&gt;0")/COUNT(J$3:J151)</f>
        <v>0.58783783783783783</v>
      </c>
      <c r="N151" s="15">
        <f t="shared" si="18"/>
        <v>2.3431691296238331</v>
      </c>
      <c r="O151" s="15">
        <f t="shared" si="20"/>
        <v>25.460633997625226</v>
      </c>
      <c r="P151" s="15">
        <f t="shared" si="19"/>
        <v>1.8015424811504337</v>
      </c>
      <c r="S151" s="14"/>
    </row>
    <row r="152" spans="1:19">
      <c r="A152" s="17">
        <v>43570</v>
      </c>
      <c r="B152" s="44">
        <v>1.0529251880964201</v>
      </c>
      <c r="C152" s="13">
        <f>MAX(B$3:B152)</f>
        <v>1.0730325738934099</v>
      </c>
      <c r="D152" s="14">
        <f t="shared" si="15"/>
        <v>-1.8738840074567165E-2</v>
      </c>
      <c r="E152" s="14">
        <f>ABS(MIN(D$3:D152))</f>
        <v>5.4850228129334155E-2</v>
      </c>
      <c r="F152" s="25">
        <f t="shared" si="16"/>
        <v>4</v>
      </c>
      <c r="G152" s="25">
        <f>MAX(F$3:F152)</f>
        <v>101</v>
      </c>
      <c r="H152" s="14">
        <f>IF(J152&lt;AVERAGE(J$3:J152),J152,"")</f>
        <v>-9.3358631151266858E-3</v>
      </c>
      <c r="I152" s="14">
        <f>STDEV(H$4:H152)</f>
        <v>5.0794241056226408E-3</v>
      </c>
      <c r="J152" s="14">
        <f t="shared" si="17"/>
        <v>-9.3358631151266858E-3</v>
      </c>
      <c r="K152" s="14">
        <f>STDEV($J$4:J152)*SQRT(252)</f>
        <v>7.2222902092487676E-2</v>
      </c>
      <c r="L152" s="14">
        <f t="shared" si="14"/>
        <v>0.1059030982290905</v>
      </c>
      <c r="M152" s="14">
        <f>COUNTIF(J$3:J152,"&gt;0")/COUNT(J$3:J152)</f>
        <v>0.58389261744966447</v>
      </c>
      <c r="N152" s="15">
        <f t="shared" si="18"/>
        <v>1.9307686009869671</v>
      </c>
      <c r="O152" s="15">
        <f t="shared" si="20"/>
        <v>20.849430176909554</v>
      </c>
      <c r="P152" s="15">
        <f t="shared" si="19"/>
        <v>1.4663367873735178</v>
      </c>
      <c r="S152" s="14"/>
    </row>
    <row r="153" spans="1:19">
      <c r="A153" s="17">
        <v>43571</v>
      </c>
      <c r="B153" s="44">
        <v>1.07496856570181</v>
      </c>
      <c r="C153" s="13">
        <f>MAX(B$3:B153)</f>
        <v>1.07496856570181</v>
      </c>
      <c r="D153" s="14">
        <f t="shared" si="15"/>
        <v>0</v>
      </c>
      <c r="E153" s="14">
        <f>ABS(MIN(D$3:D153))</f>
        <v>5.4850228129334155E-2</v>
      </c>
      <c r="F153" s="25">
        <f t="shared" si="16"/>
        <v>0</v>
      </c>
      <c r="G153" s="25">
        <f>MAX(F$3:F153)</f>
        <v>101</v>
      </c>
      <c r="H153" s="14" t="str">
        <f>IF(J153&lt;AVERAGE(J$3:J153),J153,"")</f>
        <v/>
      </c>
      <c r="I153" s="14">
        <f>STDEV(H$4:H153)</f>
        <v>5.0794241056226408E-3</v>
      </c>
      <c r="J153" s="14">
        <f t="shared" si="17"/>
        <v>2.0935369249967417E-2</v>
      </c>
      <c r="K153" s="14">
        <f>STDEV($J$4:J153)*SQRT(252)</f>
        <v>7.6763291112748724E-2</v>
      </c>
      <c r="L153" s="14">
        <f t="shared" si="14"/>
        <v>0.15067994337858992</v>
      </c>
      <c r="M153" s="14">
        <f>COUNTIF(J$3:J153,"&gt;0")/COUNT(J$3:J153)</f>
        <v>0.58666666666666667</v>
      </c>
      <c r="N153" s="15">
        <f t="shared" si="18"/>
        <v>2.7471160743997998</v>
      </c>
      <c r="O153" s="15">
        <f t="shared" si="20"/>
        <v>29.664769124475267</v>
      </c>
      <c r="P153" s="15">
        <f t="shared" si="19"/>
        <v>1.9629166649104919</v>
      </c>
      <c r="S153" s="14"/>
    </row>
    <row r="154" spans="1:19">
      <c r="A154" s="17">
        <v>43572</v>
      </c>
      <c r="B154" s="44">
        <v>1.08022661907558</v>
      </c>
      <c r="C154" s="13">
        <f>MAX(B$3:B154)</f>
        <v>1.08022661907558</v>
      </c>
      <c r="D154" s="14">
        <f t="shared" si="15"/>
        <v>0</v>
      </c>
      <c r="E154" s="14">
        <f>ABS(MIN(D$3:D154))</f>
        <v>5.4850228129334155E-2</v>
      </c>
      <c r="F154" s="25">
        <f t="shared" si="16"/>
        <v>0</v>
      </c>
      <c r="G154" s="25">
        <f>MAX(F$3:F154)</f>
        <v>101</v>
      </c>
      <c r="H154" s="14" t="str">
        <f>IF(J154&lt;AVERAGE(J$3:J154),J154,"")</f>
        <v/>
      </c>
      <c r="I154" s="14">
        <f>STDEV(H$4:H154)</f>
        <v>5.0794241056226408E-3</v>
      </c>
      <c r="J154" s="14">
        <f t="shared" si="17"/>
        <v>4.8913554698570838E-3</v>
      </c>
      <c r="K154" s="14">
        <f>STDEV($J$4:J154)*SQRT(252)</f>
        <v>7.6717624689842542E-2</v>
      </c>
      <c r="L154" s="14">
        <f t="shared" si="14"/>
        <v>0.16071205255932997</v>
      </c>
      <c r="M154" s="14">
        <f>COUNTIF(J$3:J154,"&gt;0")/COUNT(J$3:J154)</f>
        <v>0.58940397350993379</v>
      </c>
      <c r="N154" s="15">
        <f t="shared" si="18"/>
        <v>2.9300161191741774</v>
      </c>
      <c r="O154" s="15">
        <f t="shared" si="20"/>
        <v>31.639817667800301</v>
      </c>
      <c r="P154" s="15">
        <f t="shared" si="19"/>
        <v>2.0948517789629681</v>
      </c>
      <c r="Q154" s="14">
        <f>B154/B149-1</f>
        <v>3.4109622151935692E-2</v>
      </c>
      <c r="S154" s="14"/>
    </row>
    <row r="155" spans="1:19">
      <c r="A155" s="17">
        <v>43573</v>
      </c>
      <c r="B155" s="44">
        <v>1.0862936037376201</v>
      </c>
      <c r="C155" s="13">
        <f>MAX(B$3:B155)</f>
        <v>1.0862936037376201</v>
      </c>
      <c r="D155" s="14">
        <f t="shared" si="15"/>
        <v>0</v>
      </c>
      <c r="E155" s="14">
        <f>ABS(MIN(D$3:D155))</f>
        <v>5.4850228129334155E-2</v>
      </c>
      <c r="F155" s="25">
        <f t="shared" si="16"/>
        <v>0</v>
      </c>
      <c r="G155" s="25">
        <f>MAX(F$3:F155)</f>
        <v>101</v>
      </c>
      <c r="H155" s="14" t="str">
        <f>IF(J155&lt;AVERAGE(J$3:J155),J155,"")</f>
        <v/>
      </c>
      <c r="I155" s="14">
        <f>STDEV(H$4:H155)</f>
        <v>5.0794241056226408E-3</v>
      </c>
      <c r="J155" s="14">
        <f t="shared" si="17"/>
        <v>5.6163998876752608E-3</v>
      </c>
      <c r="K155" s="14">
        <f>STDEV($J$4:J155)*SQRT(252)</f>
        <v>7.6743924238798389E-2</v>
      </c>
      <c r="L155" s="14">
        <f t="shared" si="14"/>
        <v>0.17234788992373673</v>
      </c>
      <c r="M155" s="14">
        <f>COUNTIF(J$3:J155,"&gt;0")/COUNT(J$3:J155)</f>
        <v>0.59210526315789469</v>
      </c>
      <c r="N155" s="15">
        <f t="shared" si="18"/>
        <v>3.1421544777780839</v>
      </c>
      <c r="O155" s="15">
        <f t="shared" si="20"/>
        <v>33.930596528247598</v>
      </c>
      <c r="P155" s="15">
        <f t="shared" si="19"/>
        <v>2.2457528935770155</v>
      </c>
      <c r="S155" s="14"/>
    </row>
    <row r="156" spans="1:19">
      <c r="A156" s="17">
        <v>43574</v>
      </c>
      <c r="B156" s="44">
        <v>1.09822534023962</v>
      </c>
      <c r="C156" s="13">
        <f>MAX(B$3:B156)</f>
        <v>1.09822534023962</v>
      </c>
      <c r="D156" s="14">
        <f t="shared" si="15"/>
        <v>0</v>
      </c>
      <c r="E156" s="14">
        <f>ABS(MIN(D$3:D156))</f>
        <v>5.4850228129334155E-2</v>
      </c>
      <c r="F156" s="25">
        <f t="shared" si="16"/>
        <v>0</v>
      </c>
      <c r="G156" s="25">
        <f>MAX(F$3:F156)</f>
        <v>101</v>
      </c>
      <c r="H156" s="14" t="str">
        <f>IF(J156&lt;AVERAGE(J$3:J156),J156,"")</f>
        <v/>
      </c>
      <c r="I156" s="14">
        <f>STDEV(H$4:H156)</f>
        <v>5.0794241056226408E-3</v>
      </c>
      <c r="J156" s="14">
        <f t="shared" si="17"/>
        <v>1.0983896490733613E-2</v>
      </c>
      <c r="K156" s="14">
        <f>STDEV($J$4:J156)*SQRT(252)</f>
        <v>7.7652907218643111E-2</v>
      </c>
      <c r="L156" s="14">
        <f t="shared" si="14"/>
        <v>0.19608258646763166</v>
      </c>
      <c r="M156" s="14">
        <f>COUNTIF(J$3:J156,"&gt;0")/COUNT(J$3:J156)</f>
        <v>0.59477124183006536</v>
      </c>
      <c r="N156" s="15">
        <f t="shared" si="18"/>
        <v>3.5748727608803832</v>
      </c>
      <c r="O156" s="15">
        <f t="shared" si="20"/>
        <v>38.60331060967701</v>
      </c>
      <c r="P156" s="15">
        <f t="shared" si="19"/>
        <v>2.5251158455089451</v>
      </c>
      <c r="S156" s="14"/>
    </row>
    <row r="157" spans="1:19">
      <c r="A157" s="17">
        <v>43577</v>
      </c>
      <c r="B157" s="44">
        <v>1.1035845100244199</v>
      </c>
      <c r="C157" s="13">
        <f>MAX(B$3:B157)</f>
        <v>1.1035845100244199</v>
      </c>
      <c r="D157" s="14">
        <f t="shared" si="15"/>
        <v>0</v>
      </c>
      <c r="E157" s="14">
        <f>ABS(MIN(D$3:D157))</f>
        <v>5.4850228129334155E-2</v>
      </c>
      <c r="F157" s="25">
        <f t="shared" si="16"/>
        <v>0</v>
      </c>
      <c r="G157" s="25">
        <f>MAX(F$3:F157)</f>
        <v>101</v>
      </c>
      <c r="H157" s="14" t="str">
        <f>IF(J157&lt;AVERAGE(J$3:J157),J157,"")</f>
        <v/>
      </c>
      <c r="I157" s="14">
        <f>STDEV(H$4:H157)</f>
        <v>5.0794241056226408E-3</v>
      </c>
      <c r="J157" s="14">
        <f t="shared" si="17"/>
        <v>4.8798453181115864E-3</v>
      </c>
      <c r="K157" s="14">
        <f>STDEV($J$4:J157)*SQRT(252)</f>
        <v>7.7589908441795488E-2</v>
      </c>
      <c r="L157" s="14">
        <f t="shared" si="14"/>
        <v>0.20375000484286265</v>
      </c>
      <c r="M157" s="14">
        <f>COUNTIF(J$3:J157,"&gt;0")/COUNT(J$3:J157)</f>
        <v>0.59740259740259738</v>
      </c>
      <c r="N157" s="15">
        <f t="shared" si="18"/>
        <v>3.7146610286183335</v>
      </c>
      <c r="O157" s="15">
        <f t="shared" si="20"/>
        <v>40.112816060648036</v>
      </c>
      <c r="P157" s="15">
        <f t="shared" si="19"/>
        <v>2.625985890880473</v>
      </c>
      <c r="S157" s="14"/>
    </row>
    <row r="158" spans="1:19">
      <c r="A158" s="17">
        <v>43578</v>
      </c>
      <c r="B158" s="44">
        <v>1.0991353879389301</v>
      </c>
      <c r="C158" s="13">
        <f>MAX(B$3:B158)</f>
        <v>1.1035845100244199</v>
      </c>
      <c r="D158" s="14">
        <f t="shared" si="15"/>
        <v>-4.0315191497127811E-3</v>
      </c>
      <c r="E158" s="14">
        <f>ABS(MIN(D$3:D158))</f>
        <v>5.4850228129334155E-2</v>
      </c>
      <c r="F158" s="25">
        <f t="shared" si="16"/>
        <v>1</v>
      </c>
      <c r="G158" s="25">
        <f>MAX(F$3:F158)</f>
        <v>101</v>
      </c>
      <c r="H158" s="14">
        <f>IF(J158&lt;AVERAGE(J$3:J158),J158,"")</f>
        <v>-4.0315191497127811E-3</v>
      </c>
      <c r="I158" s="14">
        <f>STDEV(H$4:H158)</f>
        <v>5.0304944572058304E-3</v>
      </c>
      <c r="J158" s="14">
        <f t="shared" si="17"/>
        <v>-4.0315191497127811E-3</v>
      </c>
      <c r="K158" s="14">
        <f>STDEV($J$4:J158)*SQRT(252)</f>
        <v>7.756781597125853E-2</v>
      </c>
      <c r="L158" s="14">
        <f t="shared" si="14"/>
        <v>0.19354667772519418</v>
      </c>
      <c r="M158" s="14">
        <f>COUNTIF(J$3:J158,"&gt;0")/COUNT(J$3:J158)</f>
        <v>0.59354838709677415</v>
      </c>
      <c r="N158" s="15">
        <f t="shared" si="18"/>
        <v>3.5286394300643669</v>
      </c>
      <c r="O158" s="15">
        <f t="shared" si="20"/>
        <v>38.474682632430323</v>
      </c>
      <c r="P158" s="15">
        <f t="shared" si="19"/>
        <v>2.4951930810699854</v>
      </c>
      <c r="S158" s="14"/>
    </row>
    <row r="159" spans="1:19">
      <c r="A159" s="17">
        <v>43579</v>
      </c>
      <c r="B159" s="44">
        <v>1.12724575020636</v>
      </c>
      <c r="C159" s="13">
        <f>MAX(B$3:B159)</f>
        <v>1.12724575020636</v>
      </c>
      <c r="D159" s="14">
        <f t="shared" si="15"/>
        <v>0</v>
      </c>
      <c r="E159" s="14">
        <f>ABS(MIN(D$3:D159))</f>
        <v>5.4850228129334155E-2</v>
      </c>
      <c r="F159" s="25">
        <f t="shared" si="16"/>
        <v>0</v>
      </c>
      <c r="G159" s="25">
        <f>MAX(F$3:F159)</f>
        <v>101</v>
      </c>
      <c r="H159" s="14" t="str">
        <f>IF(J159&lt;AVERAGE(J$3:J159),J159,"")</f>
        <v/>
      </c>
      <c r="I159" s="14">
        <f>STDEV(H$4:H159)</f>
        <v>5.0304944572058304E-3</v>
      </c>
      <c r="J159" s="14">
        <f t="shared" si="17"/>
        <v>2.5574977000915045E-2</v>
      </c>
      <c r="K159" s="14">
        <f>STDEV($J$4:J159)*SQRT(252)</f>
        <v>8.3568998979311568E-2</v>
      </c>
      <c r="L159" s="14">
        <f t="shared" si="14"/>
        <v>0.24988882418207092</v>
      </c>
      <c r="M159" s="14">
        <f>COUNTIF(J$3:J159,"&gt;0")/COUNT(J$3:J159)</f>
        <v>0.59615384615384615</v>
      </c>
      <c r="N159" s="15">
        <f t="shared" si="18"/>
        <v>4.5558392864446304</v>
      </c>
      <c r="O159" s="15">
        <f t="shared" si="20"/>
        <v>49.674803601885039</v>
      </c>
      <c r="P159" s="15">
        <f t="shared" si="19"/>
        <v>2.9902096140212673</v>
      </c>
      <c r="Q159" s="14">
        <f>B159/B154-1</f>
        <v>4.3527099129456071E-2</v>
      </c>
      <c r="S159" s="14"/>
    </row>
    <row r="160" spans="1:19">
      <c r="A160" s="17">
        <v>43580</v>
      </c>
      <c r="B160" s="44">
        <v>1.11238163778437</v>
      </c>
      <c r="C160" s="13">
        <f>MAX(B$3:B160)</f>
        <v>1.12724575020636</v>
      </c>
      <c r="D160" s="14">
        <f t="shared" si="15"/>
        <v>-1.3186221743811233E-2</v>
      </c>
      <c r="E160" s="14">
        <f>ABS(MIN(D$3:D160))</f>
        <v>5.4850228129334155E-2</v>
      </c>
      <c r="F160" s="25">
        <f t="shared" si="16"/>
        <v>1</v>
      </c>
      <c r="G160" s="25">
        <f>MAX(F$3:F160)</f>
        <v>101</v>
      </c>
      <c r="H160" s="14">
        <f>IF(J160&lt;AVERAGE(J$3:J160),J160,"")</f>
        <v>-1.3186221743811233E-2</v>
      </c>
      <c r="I160" s="14">
        <f>STDEV(H$4:H160)</f>
        <v>5.1770252636246933E-3</v>
      </c>
      <c r="J160" s="14">
        <f t="shared" si="17"/>
        <v>-1.3186221743811233E-2</v>
      </c>
      <c r="K160" s="14">
        <f>STDEV($J$4:J160)*SQRT(252)</f>
        <v>8.5159704452935747E-2</v>
      </c>
      <c r="L160" s="14">
        <f t="shared" si="14"/>
        <v>0.21814415564352685</v>
      </c>
      <c r="M160" s="14">
        <f>COUNTIF(J$3:J160,"&gt;0")/COUNT(J$3:J160)</f>
        <v>0.59235668789808915</v>
      </c>
      <c r="N160" s="15">
        <f t="shared" si="18"/>
        <v>3.977087481371155</v>
      </c>
      <c r="O160" s="15">
        <f t="shared" si="20"/>
        <v>42.136969501824154</v>
      </c>
      <c r="P160" s="15">
        <f t="shared" si="19"/>
        <v>2.5615889233632334</v>
      </c>
      <c r="S160" s="14"/>
    </row>
    <row r="161" spans="1:19">
      <c r="A161" s="17">
        <v>43581</v>
      </c>
      <c r="B161" s="44">
        <v>1.13240268716909</v>
      </c>
      <c r="C161" s="13">
        <f>MAX(B$3:B161)</f>
        <v>1.13240268716909</v>
      </c>
      <c r="D161" s="14">
        <f t="shared" si="15"/>
        <v>0</v>
      </c>
      <c r="E161" s="14">
        <f>ABS(MIN(D$3:D161))</f>
        <v>5.4850228129334155E-2</v>
      </c>
      <c r="F161" s="25">
        <f t="shared" si="16"/>
        <v>0</v>
      </c>
      <c r="G161" s="25">
        <f>MAX(F$3:F161)</f>
        <v>101</v>
      </c>
      <c r="H161" s="14" t="str">
        <f>IF(J161&lt;AVERAGE(J$3:J161),J161,"")</f>
        <v/>
      </c>
      <c r="I161" s="14">
        <f>STDEV(H$4:H161)</f>
        <v>5.1770252636246933E-3</v>
      </c>
      <c r="J161" s="14">
        <f t="shared" si="17"/>
        <v>1.7998363785110438E-2</v>
      </c>
      <c r="K161" s="14">
        <f>STDEV($J$4:J161)*SQRT(252)</f>
        <v>8.7656341443629451E-2</v>
      </c>
      <c r="L161" s="14">
        <f t="shared" si="14"/>
        <v>0.25761323020515703</v>
      </c>
      <c r="M161" s="14">
        <f>COUNTIF(J$3:J161,"&gt;0")/COUNT(J$3:J161)</f>
        <v>0.59493670886075944</v>
      </c>
      <c r="N161" s="15">
        <f t="shared" si="18"/>
        <v>4.6966665224749411</v>
      </c>
      <c r="O161" s="15">
        <f t="shared" si="20"/>
        <v>49.760860163311079</v>
      </c>
      <c r="P161" s="15">
        <f t="shared" si="19"/>
        <v>2.9389000951040654</v>
      </c>
      <c r="S161" s="14"/>
    </row>
    <row r="162" spans="1:19">
      <c r="A162" s="17">
        <v>43584</v>
      </c>
      <c r="B162" s="44">
        <v>1.1253245383967201</v>
      </c>
      <c r="C162" s="13">
        <f>MAX(B$3:B162)</f>
        <v>1.13240268716909</v>
      </c>
      <c r="D162" s="14">
        <f t="shared" si="15"/>
        <v>-6.2505580855382048E-3</v>
      </c>
      <c r="E162" s="14">
        <f>ABS(MIN(D$3:D162))</f>
        <v>5.4850228129334155E-2</v>
      </c>
      <c r="F162" s="25">
        <f t="shared" si="16"/>
        <v>1</v>
      </c>
      <c r="G162" s="25">
        <f>MAX(F$3:F162)</f>
        <v>101</v>
      </c>
      <c r="H162" s="14">
        <f>IF(J162&lt;AVERAGE(J$3:J162),J162,"")</f>
        <v>-6.2505580855382048E-3</v>
      </c>
      <c r="I162" s="14">
        <f>STDEV(H$4:H162)</f>
        <v>5.1440485241224954E-3</v>
      </c>
      <c r="J162" s="14">
        <f t="shared" si="17"/>
        <v>-6.2505580855382048E-3</v>
      </c>
      <c r="K162" s="14">
        <f>STDEV($J$4:J162)*SQRT(252)</f>
        <v>8.7828490464021483E-2</v>
      </c>
      <c r="L162" s="14">
        <f t="shared" si="14"/>
        <v>0.23912860610644948</v>
      </c>
      <c r="M162" s="14">
        <f>COUNTIF(J$3:J162,"&gt;0")/COUNT(J$3:J162)</f>
        <v>0.5911949685534591</v>
      </c>
      <c r="N162" s="15">
        <f t="shared" si="18"/>
        <v>4.3596647500279477</v>
      </c>
      <c r="O162" s="15">
        <f t="shared" si="20"/>
        <v>46.486460029504009</v>
      </c>
      <c r="P162" s="15">
        <f t="shared" si="19"/>
        <v>2.722676945067243</v>
      </c>
      <c r="S162" s="14"/>
    </row>
    <row r="163" spans="1:19">
      <c r="A163" s="17">
        <v>43585</v>
      </c>
      <c r="B163" s="44">
        <v>1.1341823358316301</v>
      </c>
      <c r="C163" s="13">
        <f>MAX(B$3:B163)</f>
        <v>1.1341823358316301</v>
      </c>
      <c r="D163" s="14">
        <f t="shared" si="15"/>
        <v>0</v>
      </c>
      <c r="E163" s="14">
        <f>ABS(MIN(D$3:D163))</f>
        <v>5.4850228129334155E-2</v>
      </c>
      <c r="F163" s="25">
        <f t="shared" si="16"/>
        <v>0</v>
      </c>
      <c r="G163" s="25">
        <f>MAX(F$3:F163)</f>
        <v>101</v>
      </c>
      <c r="H163" s="14" t="str">
        <f>IF(J163&lt;AVERAGE(J$3:J163),J163,"")</f>
        <v/>
      </c>
      <c r="I163" s="14">
        <f>STDEV(H$4:H163)</f>
        <v>5.1440485241224954E-3</v>
      </c>
      <c r="J163" s="14">
        <f t="shared" si="17"/>
        <v>7.8713270107215738E-3</v>
      </c>
      <c r="K163" s="14">
        <f>STDEV($J$4:J163)*SQRT(252)</f>
        <v>8.8005806082542049E-2</v>
      </c>
      <c r="L163" s="14">
        <f t="shared" si="14"/>
        <v>0.25547529944476377</v>
      </c>
      <c r="M163" s="14">
        <f>COUNTIF(J$3:J163,"&gt;0")/COUNT(J$3:J163)</f>
        <v>0.59375</v>
      </c>
      <c r="N163" s="15">
        <f t="shared" si="18"/>
        <v>4.657688913204983</v>
      </c>
      <c r="O163" s="15">
        <f t="shared" si="20"/>
        <v>49.664247575958541</v>
      </c>
      <c r="P163" s="15">
        <f t="shared" si="19"/>
        <v>2.9029368722007889</v>
      </c>
      <c r="Q163" s="14">
        <f>B163/B159-1</f>
        <v>6.1535699948305211E-3</v>
      </c>
      <c r="R163" s="14">
        <f>B163/B142-1</f>
        <v>9.8201321155231946E-2</v>
      </c>
      <c r="S163" s="14"/>
    </row>
    <row r="164" spans="1:19">
      <c r="A164" s="17">
        <v>43591</v>
      </c>
      <c r="B164" s="44">
        <v>1.11304977783766</v>
      </c>
      <c r="C164" s="13">
        <f>MAX(B$3:B164)</f>
        <v>1.1341823358316301</v>
      </c>
      <c r="D164" s="14">
        <f t="shared" si="15"/>
        <v>-1.8632416787266237E-2</v>
      </c>
      <c r="E164" s="14">
        <f>ABS(MIN(D$3:D164))</f>
        <v>5.4850228129334155E-2</v>
      </c>
      <c r="F164" s="25">
        <f t="shared" si="16"/>
        <v>1</v>
      </c>
      <c r="G164" s="25">
        <f>MAX(F$3:F164)</f>
        <v>101</v>
      </c>
      <c r="H164" s="14">
        <f>IF(J164&lt;AVERAGE(J$3:J164),J164,"")</f>
        <v>-1.8632416787266237E-2</v>
      </c>
      <c r="I164" s="14">
        <f>STDEV(H$4:H164)</f>
        <v>5.5078988229606031E-3</v>
      </c>
      <c r="J164" s="14">
        <f t="shared" si="17"/>
        <v>-1.8632416787266237E-2</v>
      </c>
      <c r="K164" s="14">
        <f>STDEV($J$4:J164)*SQRT(252)</f>
        <v>9.1037485704377141E-2</v>
      </c>
      <c r="L164" s="14">
        <f t="shared" si="14"/>
        <v>0.20676902859197233</v>
      </c>
      <c r="M164" s="14">
        <f>COUNTIF(J$3:J164,"&gt;0")/COUNT(J$3:J164)</f>
        <v>0.59006211180124224</v>
      </c>
      <c r="N164" s="15">
        <f t="shared" si="18"/>
        <v>3.769702253642794</v>
      </c>
      <c r="O164" s="15">
        <f t="shared" si="20"/>
        <v>37.540455124197422</v>
      </c>
      <c r="P164" s="15">
        <f t="shared" si="19"/>
        <v>2.2712515288856525</v>
      </c>
      <c r="S164" s="14"/>
    </row>
    <row r="165" spans="1:19">
      <c r="A165" s="17">
        <v>43592</v>
      </c>
      <c r="B165" s="44">
        <v>1.11581957912813</v>
      </c>
      <c r="C165" s="13">
        <f>MAX(B$3:B165)</f>
        <v>1.1341823358316301</v>
      </c>
      <c r="D165" s="14">
        <f t="shared" si="15"/>
        <v>-1.6190303907383408E-2</v>
      </c>
      <c r="E165" s="14">
        <f>ABS(MIN(D$3:D165))</f>
        <v>5.4850228129334155E-2</v>
      </c>
      <c r="F165" s="25">
        <f t="shared" si="16"/>
        <v>2</v>
      </c>
      <c r="G165" s="25">
        <f>MAX(F$3:F165)</f>
        <v>101</v>
      </c>
      <c r="H165" s="14" t="str">
        <f>IF(J165&lt;AVERAGE(J$3:J165),J165,"")</f>
        <v/>
      </c>
      <c r="I165" s="14">
        <f>STDEV(H$4:H165)</f>
        <v>5.5078988229606031E-3</v>
      </c>
      <c r="J165" s="14">
        <f t="shared" si="17"/>
        <v>2.4884792626713725E-3</v>
      </c>
      <c r="K165" s="14">
        <f>STDEV($J$4:J165)*SQRT(252)</f>
        <v>9.0782289726554444E-2</v>
      </c>
      <c r="L165" s="14">
        <f t="shared" si="14"/>
        <v>0.21092896946360185</v>
      </c>
      <c r="M165" s="14">
        <f>COUNTIF(J$3:J165,"&gt;0")/COUNT(J$3:J165)</f>
        <v>0.59259259259259256</v>
      </c>
      <c r="N165" s="15">
        <f t="shared" si="18"/>
        <v>3.8455440689552218</v>
      </c>
      <c r="O165" s="15">
        <f t="shared" si="20"/>
        <v>38.295723331791962</v>
      </c>
      <c r="P165" s="15">
        <f t="shared" si="19"/>
        <v>2.3234594555715824</v>
      </c>
      <c r="S165" s="14"/>
    </row>
    <row r="166" spans="1:19">
      <c r="A166" s="17">
        <v>43593</v>
      </c>
      <c r="B166" s="44">
        <v>1.09879043045338</v>
      </c>
      <c r="C166" s="13">
        <f>MAX(B$3:B166)</f>
        <v>1.1341823358316301</v>
      </c>
      <c r="D166" s="14">
        <f t="shared" si="15"/>
        <v>-3.1204775687411201E-2</v>
      </c>
      <c r="E166" s="14">
        <f>ABS(MIN(D$3:D166))</f>
        <v>5.4850228129334155E-2</v>
      </c>
      <c r="F166" s="25">
        <f t="shared" si="16"/>
        <v>3</v>
      </c>
      <c r="G166" s="25">
        <f>MAX(F$3:F166)</f>
        <v>101</v>
      </c>
      <c r="H166" s="14">
        <f>IF(J166&lt;AVERAGE(J$3:J166),J166,"")</f>
        <v>-1.5261561092211773E-2</v>
      </c>
      <c r="I166" s="14">
        <f>STDEV(H$4:H166)</f>
        <v>5.6807048762651377E-3</v>
      </c>
      <c r="J166" s="14">
        <f t="shared" si="17"/>
        <v>-1.5261561092211773E-2</v>
      </c>
      <c r="K166" s="14">
        <f>STDEV($J$4:J166)*SQRT(252)</f>
        <v>9.2650326467628691E-2</v>
      </c>
      <c r="L166" s="14">
        <f t="shared" si="14"/>
        <v>0.17791496119006145</v>
      </c>
      <c r="M166" s="14">
        <f>COUNTIF(J$3:J166,"&gt;0")/COUNT(J$3:J166)</f>
        <v>0.58895705521472397</v>
      </c>
      <c r="N166" s="15">
        <f t="shared" si="18"/>
        <v>3.2436503412628781</v>
      </c>
      <c r="O166" s="15">
        <f t="shared" si="20"/>
        <v>31.319169903266342</v>
      </c>
      <c r="P166" s="15">
        <f t="shared" si="19"/>
        <v>1.9202842339926731</v>
      </c>
      <c r="S166" s="14"/>
    </row>
    <row r="167" spans="1:19">
      <c r="A167" s="17">
        <v>43594</v>
      </c>
      <c r="B167" s="44">
        <v>1.0968413110267501</v>
      </c>
      <c r="C167" s="13">
        <f>MAX(B$3:B167)</f>
        <v>1.1341823358316301</v>
      </c>
      <c r="D167" s="14">
        <f t="shared" si="15"/>
        <v>-3.2923299565849828E-2</v>
      </c>
      <c r="E167" s="14">
        <f>ABS(MIN(D$3:D167))</f>
        <v>5.4850228129334155E-2</v>
      </c>
      <c r="F167" s="25">
        <f t="shared" si="16"/>
        <v>4</v>
      </c>
      <c r="G167" s="25">
        <f>MAX(F$3:F167)</f>
        <v>101</v>
      </c>
      <c r="H167" s="14">
        <f>IF(J167&lt;AVERAGE(J$3:J167),J167,"")</f>
        <v>-1.7738773223804349E-3</v>
      </c>
      <c r="I167" s="14">
        <f>STDEV(H$4:H167)</f>
        <v>5.6350767145360242E-3</v>
      </c>
      <c r="J167" s="14">
        <f t="shared" si="17"/>
        <v>-1.7738773223804349E-3</v>
      </c>
      <c r="K167" s="14">
        <f>STDEV($J$4:J167)*SQRT(252)</f>
        <v>9.2412353506484066E-2</v>
      </c>
      <c r="L167" s="14">
        <f t="shared" si="14"/>
        <v>0.17339184335162883</v>
      </c>
      <c r="M167" s="14">
        <f>COUNTIF(J$3:J167,"&gt;0")/COUNT(J$3:J167)</f>
        <v>0.58536585365853655</v>
      </c>
      <c r="N167" s="15">
        <f t="shared" si="18"/>
        <v>3.1611872778865995</v>
      </c>
      <c r="O167" s="15">
        <f t="shared" si="20"/>
        <v>30.770094558669271</v>
      </c>
      <c r="P167" s="15">
        <f t="shared" si="19"/>
        <v>1.8762842495885885</v>
      </c>
      <c r="S167" s="14"/>
    </row>
    <row r="168" spans="1:19">
      <c r="A168" s="17">
        <v>43595</v>
      </c>
      <c r="B168" s="44">
        <v>1.09807233382251</v>
      </c>
      <c r="C168" s="13">
        <f>MAX(B$3:B168)</f>
        <v>1.1341823358316301</v>
      </c>
      <c r="D168" s="14">
        <f t="shared" si="15"/>
        <v>-3.183791606368358E-2</v>
      </c>
      <c r="E168" s="14">
        <f>ABS(MIN(D$3:D168))</f>
        <v>5.4850228129334155E-2</v>
      </c>
      <c r="F168" s="25">
        <f t="shared" si="16"/>
        <v>5</v>
      </c>
      <c r="G168" s="25">
        <f>MAX(F$3:F168)</f>
        <v>101</v>
      </c>
      <c r="H168" s="14" t="str">
        <f>IF(J168&lt;AVERAGE(J$3:J168),J168,"")</f>
        <v/>
      </c>
      <c r="I168" s="14">
        <f>STDEV(H$4:H168)</f>
        <v>5.6350767145360242E-3</v>
      </c>
      <c r="J168" s="14">
        <f t="shared" si="17"/>
        <v>1.1223344556630099E-3</v>
      </c>
      <c r="K168" s="14">
        <f>STDEV($J$4:J168)*SQRT(252)</f>
        <v>9.213261000190838E-2</v>
      </c>
      <c r="L168" s="14">
        <f t="shared" si="14"/>
        <v>0.17477373752142178</v>
      </c>
      <c r="M168" s="14">
        <f>COUNTIF(J$3:J168,"&gt;0")/COUNT(J$3:J168)</f>
        <v>0.58787878787878789</v>
      </c>
      <c r="N168" s="15">
        <f t="shared" si="18"/>
        <v>3.1863812327145449</v>
      </c>
      <c r="O168" s="15">
        <f t="shared" si="20"/>
        <v>31.015325323004433</v>
      </c>
      <c r="P168" s="15">
        <f t="shared" si="19"/>
        <v>1.896980206224502</v>
      </c>
      <c r="Q168" s="14">
        <f>B168/B163-1</f>
        <v>-3.183791606368358E-2</v>
      </c>
      <c r="S168" s="14"/>
    </row>
    <row r="169" spans="1:19">
      <c r="A169" s="17">
        <v>43598</v>
      </c>
      <c r="B169" s="44">
        <v>1.1223850340388799</v>
      </c>
      <c r="C169" s="13">
        <f>MAX(B$3:B169)</f>
        <v>1.1341823358316301</v>
      </c>
      <c r="D169" s="14">
        <f t="shared" si="15"/>
        <v>-1.0401591895803919E-2</v>
      </c>
      <c r="E169" s="14">
        <f>ABS(MIN(D$3:D169))</f>
        <v>5.4850228129334155E-2</v>
      </c>
      <c r="F169" s="25">
        <f t="shared" si="16"/>
        <v>6</v>
      </c>
      <c r="G169" s="25">
        <f>MAX(F$3:F169)</f>
        <v>101</v>
      </c>
      <c r="H169" s="14" t="str">
        <f>IF(J169&lt;AVERAGE(J$3:J169),J169,"")</f>
        <v/>
      </c>
      <c r="I169" s="14">
        <f>STDEV(H$4:H169)</f>
        <v>5.6350767145360242E-3</v>
      </c>
      <c r="J169" s="14">
        <f t="shared" si="17"/>
        <v>2.2141255605388599E-2</v>
      </c>
      <c r="K169" s="14">
        <f>STDEV($J$4:J169)*SQRT(252)</f>
        <v>9.5616161421642989E-2</v>
      </c>
      <c r="L169" s="14">
        <f t="shared" si="14"/>
        <v>0.2165348794168549</v>
      </c>
      <c r="M169" s="14">
        <f>COUNTIF(J$3:J169,"&gt;0")/COUNT(J$3:J169)</f>
        <v>0.59036144578313254</v>
      </c>
      <c r="N169" s="15">
        <f t="shared" si="18"/>
        <v>3.9477480185912124</v>
      </c>
      <c r="O169" s="15">
        <f t="shared" si="20"/>
        <v>38.426252274133191</v>
      </c>
      <c r="P169" s="15">
        <f t="shared" si="19"/>
        <v>2.2646263581110633</v>
      </c>
      <c r="S169" s="14"/>
    </row>
    <row r="170" spans="1:19">
      <c r="A170" s="17">
        <v>43599</v>
      </c>
      <c r="B170" s="44">
        <v>1.14464602959563</v>
      </c>
      <c r="C170" s="13">
        <f>MAX(B$3:B170)</f>
        <v>1.14464602959563</v>
      </c>
      <c r="D170" s="14">
        <f t="shared" si="15"/>
        <v>0</v>
      </c>
      <c r="E170" s="14">
        <f>ABS(MIN(D$3:D170))</f>
        <v>5.4850228129334155E-2</v>
      </c>
      <c r="F170" s="25">
        <f t="shared" si="16"/>
        <v>0</v>
      </c>
      <c r="G170" s="25">
        <f>MAX(F$3:F170)</f>
        <v>101</v>
      </c>
      <c r="H170" s="14" t="str">
        <f>IF(J170&lt;AVERAGE(J$3:J170),J170,"")</f>
        <v/>
      </c>
      <c r="I170" s="14">
        <f>STDEV(H$4:H170)</f>
        <v>5.6350767145360242E-3</v>
      </c>
      <c r="J170" s="14">
        <f t="shared" si="17"/>
        <v>1.9833653230963311E-2</v>
      </c>
      <c r="K170" s="14">
        <f>STDEV($J$4:J170)*SQRT(252)</f>
        <v>9.81784790710164E-2</v>
      </c>
      <c r="L170" s="14">
        <f t="shared" si="14"/>
        <v>0.2564449739892698</v>
      </c>
      <c r="M170" s="14">
        <f>COUNTIF(J$3:J170,"&gt;0")/COUNT(J$3:J170)</f>
        <v>0.59281437125748504</v>
      </c>
      <c r="N170" s="15">
        <f t="shared" si="18"/>
        <v>4.6753675004702826</v>
      </c>
      <c r="O170" s="15">
        <f t="shared" si="20"/>
        <v>45.508692601780261</v>
      </c>
      <c r="P170" s="15">
        <f t="shared" si="19"/>
        <v>2.6120283835704252</v>
      </c>
      <c r="S170" s="14"/>
    </row>
    <row r="171" spans="1:19">
      <c r="A171" s="17">
        <v>43600</v>
      </c>
      <c r="B171" s="44">
        <v>1.1694306213427099</v>
      </c>
      <c r="C171" s="13">
        <f>MAX(B$3:B171)</f>
        <v>1.1694306213427099</v>
      </c>
      <c r="D171" s="14">
        <f t="shared" si="15"/>
        <v>0</v>
      </c>
      <c r="E171" s="14">
        <f>ABS(MIN(D$3:D171))</f>
        <v>5.4850228129334155E-2</v>
      </c>
      <c r="F171" s="25">
        <f t="shared" si="16"/>
        <v>0</v>
      </c>
      <c r="G171" s="25">
        <f>MAX(F$3:F171)</f>
        <v>101</v>
      </c>
      <c r="H171" s="14" t="str">
        <f>IF(J171&lt;AVERAGE(J$3:J171),J171,"")</f>
        <v/>
      </c>
      <c r="I171" s="14">
        <f>STDEV(H$4:H171)</f>
        <v>5.6350767145360242E-3</v>
      </c>
      <c r="J171" s="14">
        <f t="shared" si="17"/>
        <v>2.1652625445995444E-2</v>
      </c>
      <c r="K171" s="14">
        <f>STDEV($J$4:J171)*SQRT(252)</f>
        <v>0.10115224339806128</v>
      </c>
      <c r="L171" s="14">
        <f t="shared" si="14"/>
        <v>0.30117264340659644</v>
      </c>
      <c r="M171" s="14">
        <f>COUNTIF(J$3:J171,"&gt;0")/COUNT(J$3:J171)</f>
        <v>0.59523809523809523</v>
      </c>
      <c r="N171" s="15">
        <f t="shared" si="18"/>
        <v>5.4908184282560519</v>
      </c>
      <c r="O171" s="15">
        <f t="shared" si="20"/>
        <v>53.446059151191896</v>
      </c>
      <c r="P171" s="15">
        <f t="shared" si="19"/>
        <v>2.9774193165583198</v>
      </c>
      <c r="S171" s="14"/>
    </row>
    <row r="172" spans="1:19">
      <c r="A172" s="17">
        <v>43601</v>
      </c>
      <c r="B172" s="44">
        <v>1.1717011600126901</v>
      </c>
      <c r="C172" s="13">
        <f>MAX(B$3:B172)</f>
        <v>1.1717011600126901</v>
      </c>
      <c r="D172" s="14">
        <f t="shared" si="15"/>
        <v>0</v>
      </c>
      <c r="E172" s="14">
        <f>ABS(MIN(D$3:D172))</f>
        <v>5.4850228129334155E-2</v>
      </c>
      <c r="F172" s="25">
        <f t="shared" si="16"/>
        <v>0</v>
      </c>
      <c r="G172" s="25">
        <f>MAX(F$3:F172)</f>
        <v>101</v>
      </c>
      <c r="H172" s="14" t="str">
        <f>IF(J172&lt;AVERAGE(J$3:J172),J172,"")</f>
        <v/>
      </c>
      <c r="I172" s="14">
        <f>STDEV(H$4:H172)</f>
        <v>5.6350767145360242E-3</v>
      </c>
      <c r="J172" s="14">
        <f t="shared" si="17"/>
        <v>1.9415762068666353E-3</v>
      </c>
      <c r="K172" s="14">
        <f>STDEV($J$4:J172)*SQRT(252)</f>
        <v>0.10085798172659478</v>
      </c>
      <c r="L172" s="14">
        <f t="shared" si="14"/>
        <v>0.30382975891571884</v>
      </c>
      <c r="M172" s="14">
        <f>COUNTIF(J$3:J172,"&gt;0")/COUNT(J$3:J172)</f>
        <v>0.59763313609467461</v>
      </c>
      <c r="N172" s="15">
        <f t="shared" si="18"/>
        <v>5.5392615359648669</v>
      </c>
      <c r="O172" s="15">
        <f t="shared" si="20"/>
        <v>53.917590532879778</v>
      </c>
      <c r="P172" s="15">
        <f t="shared" si="19"/>
        <v>3.0124513074169852</v>
      </c>
      <c r="S172" s="14"/>
    </row>
    <row r="173" spans="1:19">
      <c r="A173" s="17">
        <v>43602</v>
      </c>
      <c r="B173" s="44">
        <v>1.16912100243317</v>
      </c>
      <c r="C173" s="13">
        <f>MAX(B$3:B173)</f>
        <v>1.1717011600126901</v>
      </c>
      <c r="D173" s="14">
        <f t="shared" si="15"/>
        <v>-2.2020611292150605E-3</v>
      </c>
      <c r="E173" s="14">
        <f>ABS(MIN(D$3:D173))</f>
        <v>5.4850228129334155E-2</v>
      </c>
      <c r="F173" s="25">
        <f t="shared" si="16"/>
        <v>1</v>
      </c>
      <c r="G173" s="25">
        <f>MAX(F$3:F173)</f>
        <v>101</v>
      </c>
      <c r="H173" s="14">
        <f>IF(J173&lt;AVERAGE(J$3:J173),J173,"")</f>
        <v>-2.2020611292150605E-3</v>
      </c>
      <c r="I173" s="14">
        <f>STDEV(H$4:H173)</f>
        <v>5.5881749723569272E-3</v>
      </c>
      <c r="J173" s="14">
        <f t="shared" si="17"/>
        <v>-2.2020611292150605E-3</v>
      </c>
      <c r="K173" s="14">
        <f>STDEV($J$4:J173)*SQRT(252)</f>
        <v>0.10063272117213586</v>
      </c>
      <c r="L173" s="14">
        <f t="shared" si="14"/>
        <v>0.29747531497521007</v>
      </c>
      <c r="M173" s="14">
        <f>COUNTIF(J$3:J173,"&gt;0")/COUNT(J$3:J173)</f>
        <v>0.59411764705882353</v>
      </c>
      <c r="N173" s="15">
        <f t="shared" si="18"/>
        <v>5.4234107153351818</v>
      </c>
      <c r="O173" s="15">
        <f t="shared" si="20"/>
        <v>53.232999404409085</v>
      </c>
      <c r="P173" s="15">
        <f t="shared" si="19"/>
        <v>2.9560495980861727</v>
      </c>
      <c r="Q173" s="14">
        <f>B173/B168-1</f>
        <v>6.4703085964593843E-2</v>
      </c>
      <c r="S173" s="14"/>
    </row>
    <row r="174" spans="1:19">
      <c r="A174" s="17">
        <v>43605</v>
      </c>
      <c r="B174" s="44">
        <v>1.1775839192940001</v>
      </c>
      <c r="C174" s="13">
        <f>MAX(B$3:B174)</f>
        <v>1.1775839192940001</v>
      </c>
      <c r="D174" s="14">
        <f t="shared" si="15"/>
        <v>0</v>
      </c>
      <c r="E174" s="14">
        <f>ABS(MIN(D$3:D174))</f>
        <v>5.4850228129334155E-2</v>
      </c>
      <c r="F174" s="25">
        <f t="shared" si="16"/>
        <v>0</v>
      </c>
      <c r="G174" s="25">
        <f>MAX(F$3:F174)</f>
        <v>101</v>
      </c>
      <c r="H174" s="14" t="str">
        <f>IF(J174&lt;AVERAGE(J$3:J174),J174,"")</f>
        <v/>
      </c>
      <c r="I174" s="14">
        <f>STDEV(H$4:H174)</f>
        <v>5.5881749723569272E-3</v>
      </c>
      <c r="J174" s="14">
        <f t="shared" si="17"/>
        <v>7.2387005649690028E-3</v>
      </c>
      <c r="K174" s="14">
        <f>STDEV($J$4:J174)*SQRT(252)</f>
        <v>0.10062728432303965</v>
      </c>
      <c r="L174" s="14">
        <f t="shared" si="14"/>
        <v>0.30834072958863801</v>
      </c>
      <c r="M174" s="14">
        <f>COUNTIF(J$3:J174,"&gt;0")/COUNT(J$3:J174)</f>
        <v>0.59649122807017541</v>
      </c>
      <c r="N174" s="15">
        <f t="shared" si="18"/>
        <v>5.6215031387214225</v>
      </c>
      <c r="O174" s="15">
        <f t="shared" si="20"/>
        <v>55.177357744506878</v>
      </c>
      <c r="P174" s="15">
        <f t="shared" si="19"/>
        <v>3.0641861366225922</v>
      </c>
      <c r="S174" s="14"/>
    </row>
    <row r="175" spans="1:19">
      <c r="A175" s="17">
        <v>43606</v>
      </c>
      <c r="B175" s="44">
        <v>1.1769646814749199</v>
      </c>
      <c r="C175" s="13">
        <f>MAX(B$3:B175)</f>
        <v>1.1775839192940001</v>
      </c>
      <c r="D175" s="14">
        <f t="shared" si="15"/>
        <v>-5.2585451358011515E-4</v>
      </c>
      <c r="E175" s="14">
        <f>ABS(MIN(D$3:D175))</f>
        <v>5.4850228129334155E-2</v>
      </c>
      <c r="F175" s="25">
        <f t="shared" si="16"/>
        <v>1</v>
      </c>
      <c r="G175" s="25">
        <f>MAX(F$3:F175)</f>
        <v>101</v>
      </c>
      <c r="H175" s="14">
        <f>IF(J175&lt;AVERAGE(J$3:J175),J175,"")</f>
        <v>-5.2585451358011515E-4</v>
      </c>
      <c r="I175" s="14">
        <f>STDEV(H$4:H175)</f>
        <v>5.5545729840674333E-3</v>
      </c>
      <c r="J175" s="14">
        <f t="shared" si="17"/>
        <v>-5.2585451358011515E-4</v>
      </c>
      <c r="K175" s="14">
        <f>STDEV($J$4:J175)*SQRT(252)</f>
        <v>0.10034909526020069</v>
      </c>
      <c r="L175" s="14">
        <f t="shared" si="14"/>
        <v>0.30564031759554511</v>
      </c>
      <c r="M175" s="14">
        <f>COUNTIF(J$3:J175,"&gt;0")/COUNT(J$3:J175)</f>
        <v>0.59302325581395354</v>
      </c>
      <c r="N175" s="15">
        <f t="shared" si="18"/>
        <v>5.572270672691829</v>
      </c>
      <c r="O175" s="15">
        <f t="shared" si="20"/>
        <v>55.02498904456462</v>
      </c>
      <c r="P175" s="15">
        <f t="shared" si="19"/>
        <v>3.0457705353798508</v>
      </c>
      <c r="S175" s="14"/>
    </row>
    <row r="176" spans="1:19">
      <c r="A176" s="17">
        <v>43607</v>
      </c>
      <c r="B176" s="44">
        <v>1.1775839192940001</v>
      </c>
      <c r="C176" s="13">
        <f>MAX(B$3:B176)</f>
        <v>1.1775839192940001</v>
      </c>
      <c r="D176" s="14">
        <f t="shared" si="15"/>
        <v>0</v>
      </c>
      <c r="E176" s="14">
        <f>ABS(MIN(D$3:D176))</f>
        <v>5.4850228129334155E-2</v>
      </c>
      <c r="F176" s="25">
        <f t="shared" si="16"/>
        <v>0</v>
      </c>
      <c r="G176" s="25">
        <f>MAX(F$3:F176)</f>
        <v>101</v>
      </c>
      <c r="H176" s="14">
        <f>IF(J176&lt;AVERAGE(J$3:J176),J176,"")</f>
        <v>5.2613118203703735E-4</v>
      </c>
      <c r="I176" s="14">
        <f>STDEV(H$4:H176)</f>
        <v>5.5331641151175294E-3</v>
      </c>
      <c r="J176" s="14">
        <f t="shared" si="17"/>
        <v>5.2613118203703735E-4</v>
      </c>
      <c r="K176" s="14">
        <f>STDEV($J$4:J176)*SQRT(252)</f>
        <v>0.10005837608389327</v>
      </c>
      <c r="L176" s="14">
        <f t="shared" si="14"/>
        <v>0.30520494630352424</v>
      </c>
      <c r="M176" s="14">
        <f>COUNTIF(J$3:J176,"&gt;0")/COUNT(J$3:J176)</f>
        <v>0.59537572254335258</v>
      </c>
      <c r="N176" s="15">
        <f t="shared" si="18"/>
        <v>5.5643332163335018</v>
      </c>
      <c r="O176" s="15">
        <f t="shared" si="20"/>
        <v>55.159207273403169</v>
      </c>
      <c r="P176" s="15">
        <f t="shared" si="19"/>
        <v>3.0502688355408369</v>
      </c>
      <c r="S176" s="14"/>
    </row>
    <row r="177" spans="1:19">
      <c r="A177" s="17">
        <v>43608</v>
      </c>
      <c r="B177" s="44">
        <v>1.1820217903307799</v>
      </c>
      <c r="C177" s="13">
        <f>MAX(B$3:B177)</f>
        <v>1.1820217903307799</v>
      </c>
      <c r="D177" s="14">
        <f t="shared" si="15"/>
        <v>0</v>
      </c>
      <c r="E177" s="14">
        <f>ABS(MIN(D$3:D177))</f>
        <v>5.4850228129334155E-2</v>
      </c>
      <c r="F177" s="25">
        <f t="shared" si="16"/>
        <v>0</v>
      </c>
      <c r="G177" s="25">
        <f>MAX(F$3:F177)</f>
        <v>101</v>
      </c>
      <c r="H177" s="14" t="str">
        <f>IF(J177&lt;AVERAGE(J$3:J177),J177,"")</f>
        <v/>
      </c>
      <c r="I177" s="14">
        <f>STDEV(H$4:H177)</f>
        <v>5.5331641151175294E-3</v>
      </c>
      <c r="J177" s="14">
        <f t="shared" si="17"/>
        <v>3.7686240140240024E-3</v>
      </c>
      <c r="K177" s="14">
        <f>STDEV($J$4:J177)*SQRT(252)</f>
        <v>9.9825804662299913E-2</v>
      </c>
      <c r="L177" s="14">
        <f t="shared" si="14"/>
        <v>0.31164005888318425</v>
      </c>
      <c r="M177" s="14">
        <f>COUNTIF(J$3:J177,"&gt;0")/COUNT(J$3:J177)</f>
        <v>0.5977011494252874</v>
      </c>
      <c r="N177" s="15">
        <f t="shared" si="18"/>
        <v>5.6816547444133185</v>
      </c>
      <c r="O177" s="15">
        <f t="shared" si="20"/>
        <v>56.322214992996777</v>
      </c>
      <c r="P177" s="15">
        <f t="shared" si="19"/>
        <v>3.1218386862738492</v>
      </c>
      <c r="S177" s="14"/>
    </row>
    <row r="178" spans="1:19">
      <c r="A178" s="17">
        <v>43609</v>
      </c>
      <c r="B178" s="44">
        <v>1.22154980444906</v>
      </c>
      <c r="C178" s="13">
        <f>MAX(B$3:B178)</f>
        <v>1.22154980444906</v>
      </c>
      <c r="D178" s="14">
        <f t="shared" si="15"/>
        <v>0</v>
      </c>
      <c r="E178" s="14">
        <f>ABS(MIN(D$3:D178))</f>
        <v>5.4850228129334155E-2</v>
      </c>
      <c r="F178" s="25">
        <f t="shared" si="16"/>
        <v>0</v>
      </c>
      <c r="G178" s="25">
        <f>MAX(F$3:F178)</f>
        <v>101</v>
      </c>
      <c r="H178" s="14" t="str">
        <f>IF(J178&lt;AVERAGE(J$3:J178),J178,"")</f>
        <v/>
      </c>
      <c r="I178" s="14">
        <f>STDEV(H$4:H178)</f>
        <v>5.5331641151175294E-3</v>
      </c>
      <c r="J178" s="14">
        <f t="shared" si="17"/>
        <v>3.3441019820132478E-2</v>
      </c>
      <c r="K178" s="14">
        <f>STDEV($J$4:J178)*SQRT(252)</f>
        <v>0.10688857103608425</v>
      </c>
      <c r="L178" s="14">
        <f t="shared" si="14"/>
        <v>0.38154615638185718</v>
      </c>
      <c r="M178" s="14">
        <f>COUNTIF(J$3:J178,"&gt;0")/COUNT(J$3:J178)</f>
        <v>0.6</v>
      </c>
      <c r="N178" s="15">
        <f t="shared" si="18"/>
        <v>6.9561452959172749</v>
      </c>
      <c r="O178" s="15">
        <f t="shared" si="20"/>
        <v>68.956233439635255</v>
      </c>
      <c r="P178" s="15">
        <f t="shared" si="19"/>
        <v>3.5695692503275391</v>
      </c>
      <c r="Q178" s="14">
        <f>B178/B173-1</f>
        <v>4.4844632768358039E-2</v>
      </c>
      <c r="S178" s="14"/>
    </row>
    <row r="179" spans="1:19">
      <c r="A179" s="17">
        <v>43612</v>
      </c>
      <c r="B179" s="44">
        <v>1.23094157803853</v>
      </c>
      <c r="C179" s="13">
        <f>MAX(B$3:B179)</f>
        <v>1.23094157803853</v>
      </c>
      <c r="D179" s="14">
        <f t="shared" si="15"/>
        <v>0</v>
      </c>
      <c r="E179" s="14">
        <f>ABS(MIN(D$3:D179))</f>
        <v>5.4850228129334155E-2</v>
      </c>
      <c r="F179" s="25">
        <f t="shared" si="16"/>
        <v>0</v>
      </c>
      <c r="G179" s="25">
        <f>MAX(F$3:F179)</f>
        <v>101</v>
      </c>
      <c r="H179" s="14" t="str">
        <f>IF(J179&lt;AVERAGE(J$3:J179),J179,"")</f>
        <v/>
      </c>
      <c r="I179" s="14">
        <f>STDEV(H$4:H179)</f>
        <v>5.5331641151175294E-3</v>
      </c>
      <c r="J179" s="14">
        <f t="shared" si="17"/>
        <v>7.6884082460362269E-3</v>
      </c>
      <c r="K179" s="14">
        <f>STDEV($J$4:J179)*SQRT(252)</f>
        <v>0.10686805094283051</v>
      </c>
      <c r="L179" s="14">
        <f t="shared" si="14"/>
        <v>0.39260591701354075</v>
      </c>
      <c r="M179" s="14">
        <f>COUNTIF(J$3:J179,"&gt;0")/COUNT(J$3:J179)</f>
        <v>0.60227272727272729</v>
      </c>
      <c r="N179" s="15">
        <f t="shared" si="18"/>
        <v>7.1577809318822743</v>
      </c>
      <c r="O179" s="15">
        <f t="shared" si="20"/>
        <v>70.955046487935491</v>
      </c>
      <c r="P179" s="15">
        <f t="shared" si="19"/>
        <v>3.6737445246715206</v>
      </c>
      <c r="S179" s="14"/>
    </row>
    <row r="180" spans="1:19">
      <c r="A180" s="17">
        <v>43613</v>
      </c>
      <c r="B180" s="44">
        <v>1.21133238043416</v>
      </c>
      <c r="C180" s="13">
        <f>MAX(B$3:B180)</f>
        <v>1.23094157803853</v>
      </c>
      <c r="D180" s="14">
        <f t="shared" si="15"/>
        <v>-1.5930242307369835E-2</v>
      </c>
      <c r="E180" s="14">
        <f>ABS(MIN(D$3:D180))</f>
        <v>5.4850228129334155E-2</v>
      </c>
      <c r="F180" s="25">
        <f t="shared" si="16"/>
        <v>1</v>
      </c>
      <c r="G180" s="25">
        <f>MAX(F$3:F180)</f>
        <v>101</v>
      </c>
      <c r="H180" s="14">
        <f>IF(J180&lt;AVERAGE(J$3:J180),J180,"")</f>
        <v>-1.5930242307369835E-2</v>
      </c>
      <c r="I180" s="14">
        <f>STDEV(H$4:H180)</f>
        <v>5.713349832946607E-3</v>
      </c>
      <c r="J180" s="14">
        <f t="shared" si="17"/>
        <v>-1.5930242307369835E-2</v>
      </c>
      <c r="K180" s="14">
        <f>STDEV($J$4:J180)*SQRT(252)</f>
        <v>0.10850739937619067</v>
      </c>
      <c r="L180" s="14">
        <f t="shared" si="14"/>
        <v>0.35561160855618557</v>
      </c>
      <c r="M180" s="14">
        <f>COUNTIF(J$3:J180,"&gt;0")/COUNT(J$3:J180)</f>
        <v>0.59887005649717517</v>
      </c>
      <c r="N180" s="15">
        <f t="shared" si="18"/>
        <v>6.4833205017428694</v>
      </c>
      <c r="O180" s="15">
        <f t="shared" si="20"/>
        <v>62.242225481365665</v>
      </c>
      <c r="P180" s="15">
        <f t="shared" si="19"/>
        <v>3.2773028438668486</v>
      </c>
      <c r="S180" s="14"/>
    </row>
    <row r="181" spans="1:19">
      <c r="A181" s="17">
        <v>43614</v>
      </c>
      <c r="B181" s="44">
        <v>1.2468353487283801</v>
      </c>
      <c r="C181" s="13">
        <f>MAX(B$3:B181)</f>
        <v>1.2468353487283801</v>
      </c>
      <c r="D181" s="14">
        <f t="shared" si="15"/>
        <v>0</v>
      </c>
      <c r="E181" s="14">
        <f>ABS(MIN(D$3:D181))</f>
        <v>5.4850228129334155E-2</v>
      </c>
      <c r="F181" s="25">
        <f t="shared" si="16"/>
        <v>0</v>
      </c>
      <c r="G181" s="25">
        <f>MAX(F$3:F181)</f>
        <v>101</v>
      </c>
      <c r="H181" s="14" t="str">
        <f>IF(J181&lt;AVERAGE(J$3:J181),J181,"")</f>
        <v/>
      </c>
      <c r="I181" s="14">
        <f>STDEV(H$4:H181)</f>
        <v>5.713349832946607E-3</v>
      </c>
      <c r="J181" s="14">
        <f t="shared" si="17"/>
        <v>2.9309022748566615E-2</v>
      </c>
      <c r="K181" s="14">
        <f>STDEV($J$4:J181)*SQRT(252)</f>
        <v>0.11328438956228108</v>
      </c>
      <c r="L181" s="14">
        <f t="shared" si="14"/>
        <v>0.41705492301856695</v>
      </c>
      <c r="M181" s="14">
        <f>COUNTIF(J$3:J181,"&gt;0")/COUNT(J$3:J181)</f>
        <v>0.601123595505618</v>
      </c>
      <c r="N181" s="15">
        <f t="shared" si="18"/>
        <v>7.6035221227370622</v>
      </c>
      <c r="O181" s="15">
        <f t="shared" si="20"/>
        <v>72.996566850077642</v>
      </c>
      <c r="P181" s="15">
        <f t="shared" si="19"/>
        <v>3.6814862544612117</v>
      </c>
      <c r="S181" s="14"/>
    </row>
    <row r="182" spans="1:19">
      <c r="A182" s="17">
        <v>43615</v>
      </c>
      <c r="B182" s="44">
        <v>1.22980630845021</v>
      </c>
      <c r="C182" s="13">
        <f>MAX(B$3:B182)</f>
        <v>1.2468353487283801</v>
      </c>
      <c r="D182" s="14">
        <f t="shared" si="15"/>
        <v>-1.3657809987130731E-2</v>
      </c>
      <c r="E182" s="14">
        <f>ABS(MIN(D$3:D182))</f>
        <v>5.4850228129334155E-2</v>
      </c>
      <c r="F182" s="25">
        <f t="shared" si="16"/>
        <v>1</v>
      </c>
      <c r="G182" s="25">
        <f>MAX(F$3:F182)</f>
        <v>101</v>
      </c>
      <c r="H182" s="14">
        <f>IF(J182&lt;AVERAGE(J$3:J182),J182,"")</f>
        <v>-1.3657809987130731E-2</v>
      </c>
      <c r="I182" s="14">
        <f>STDEV(H$4:H182)</f>
        <v>5.8050377841010418E-3</v>
      </c>
      <c r="J182" s="14">
        <f t="shared" si="17"/>
        <v>-1.3657809987130731E-2</v>
      </c>
      <c r="K182" s="14">
        <f>STDEV($J$4:J182)*SQRT(252)</f>
        <v>0.11434499150161197</v>
      </c>
      <c r="L182" s="14">
        <f t="shared" si="14"/>
        <v>0.38464339247296908</v>
      </c>
      <c r="M182" s="14">
        <f>COUNTIF(J$3:J182,"&gt;0")/COUNT(J$3:J182)</f>
        <v>0.5977653631284916</v>
      </c>
      <c r="N182" s="15">
        <f t="shared" si="18"/>
        <v>7.0126124464970099</v>
      </c>
      <c r="O182" s="15">
        <f t="shared" si="20"/>
        <v>66.260273710265665</v>
      </c>
      <c r="P182" s="15">
        <f t="shared" si="19"/>
        <v>3.3638849189782536</v>
      </c>
      <c r="S182" s="14"/>
    </row>
    <row r="183" spans="1:19">
      <c r="A183" s="17">
        <v>43616</v>
      </c>
      <c r="B183" s="44">
        <v>1.2149014604030499</v>
      </c>
      <c r="C183" s="13">
        <f>MAX(B$3:B183)</f>
        <v>1.2468353487283801</v>
      </c>
      <c r="D183" s="14">
        <f t="shared" si="15"/>
        <v>-2.5611952979917363E-2</v>
      </c>
      <c r="E183" s="14">
        <f>ABS(MIN(D$3:D183))</f>
        <v>5.4850228129334155E-2</v>
      </c>
      <c r="F183" s="25">
        <f t="shared" si="16"/>
        <v>2</v>
      </c>
      <c r="G183" s="25">
        <f>MAX(F$3:F183)</f>
        <v>101</v>
      </c>
      <c r="H183" s="14">
        <f>IF(J183&lt;AVERAGE(J$3:J183),J183,"")</f>
        <v>-1.2119671158577039E-2</v>
      </c>
      <c r="I183" s="14">
        <f>STDEV(H$4:H183)</f>
        <v>5.8502268834457897E-3</v>
      </c>
      <c r="J183" s="14">
        <f t="shared" si="17"/>
        <v>-1.2119671158577039E-2</v>
      </c>
      <c r="K183" s="14">
        <f>STDEV($J$4:J183)*SQRT(252)</f>
        <v>0.11510621246406622</v>
      </c>
      <c r="L183" s="14">
        <f t="shared" si="14"/>
        <v>0.35654922276005685</v>
      </c>
      <c r="M183" s="14">
        <f>COUNTIF(J$3:J183,"&gt;0")/COUNT(J$3:J183)</f>
        <v>0.59444444444444444</v>
      </c>
      <c r="N183" s="15">
        <f t="shared" si="18"/>
        <v>6.5004145820384052</v>
      </c>
      <c r="O183" s="15">
        <f t="shared" si="20"/>
        <v>60.94622137971664</v>
      </c>
      <c r="P183" s="15">
        <f t="shared" si="19"/>
        <v>3.0975671523495238</v>
      </c>
      <c r="Q183" s="14">
        <f>B183/B178-1</f>
        <v>-5.4425484919206069E-3</v>
      </c>
      <c r="R183" s="14">
        <f>B183/B163-1</f>
        <v>7.1169442532565297E-2</v>
      </c>
      <c r="S183" s="14"/>
    </row>
    <row r="184" spans="1:19">
      <c r="A184" s="17">
        <v>43619</v>
      </c>
      <c r="B184" s="44">
        <v>1.2042700303274601</v>
      </c>
      <c r="C184" s="13">
        <f>MAX(B$3:B184)</f>
        <v>1.2468353487283801</v>
      </c>
      <c r="D184" s="14">
        <f t="shared" si="15"/>
        <v>-3.4138684345396131E-2</v>
      </c>
      <c r="E184" s="14">
        <f>ABS(MIN(D$3:D184))</f>
        <v>5.4850228129334155E-2</v>
      </c>
      <c r="F184" s="25">
        <f t="shared" si="16"/>
        <v>3</v>
      </c>
      <c r="G184" s="25">
        <f>MAX(F$3:F184)</f>
        <v>101</v>
      </c>
      <c r="H184" s="14">
        <f>IF(J184&lt;AVERAGE(J$3:J184),J184,"")</f>
        <v>-8.7508579272452813E-3</v>
      </c>
      <c r="I184" s="14">
        <f>STDEV(H$4:H184)</f>
        <v>5.8327199770721897E-3</v>
      </c>
      <c r="J184" s="14">
        <f t="shared" si="17"/>
        <v>-8.7508579272452813E-3</v>
      </c>
      <c r="K184" s="14">
        <f>STDEV($J$4:J184)*SQRT(252)</f>
        <v>0.11537399095754905</v>
      </c>
      <c r="L184" s="14">
        <f t="shared" si="14"/>
        <v>0.33305593106416742</v>
      </c>
      <c r="M184" s="14">
        <f>COUNTIF(J$3:J184,"&gt;0")/COUNT(J$3:J184)</f>
        <v>0.59116022099447518</v>
      </c>
      <c r="N184" s="15">
        <f t="shared" si="18"/>
        <v>6.072097462910051</v>
      </c>
      <c r="O184" s="15">
        <f t="shared" si="20"/>
        <v>57.101306487089275</v>
      </c>
      <c r="P184" s="15">
        <f t="shared" si="19"/>
        <v>2.886750543168024</v>
      </c>
      <c r="S184" s="14"/>
    </row>
    <row r="185" spans="1:19">
      <c r="A185" s="17">
        <v>43620</v>
      </c>
      <c r="B185" s="44">
        <v>1.2016642876618699</v>
      </c>
      <c r="C185" s="13">
        <f>MAX(B$3:B185)</f>
        <v>1.2468353487283801</v>
      </c>
      <c r="D185" s="14">
        <f t="shared" si="15"/>
        <v>-3.622856948399733E-2</v>
      </c>
      <c r="E185" s="14">
        <f>ABS(MIN(D$3:D185))</f>
        <v>5.4850228129334155E-2</v>
      </c>
      <c r="F185" s="25">
        <f t="shared" si="16"/>
        <v>4</v>
      </c>
      <c r="G185" s="25">
        <f>MAX(F$3:F185)</f>
        <v>101</v>
      </c>
      <c r="H185" s="14">
        <f>IF(J185&lt;AVERAGE(J$3:J185),J185,"")</f>
        <v>-2.1637528128816141E-3</v>
      </c>
      <c r="I185" s="14">
        <f>STDEV(H$4:H185)</f>
        <v>5.7915477087095652E-3</v>
      </c>
      <c r="J185" s="14">
        <f t="shared" si="17"/>
        <v>-2.1637528128816141E-3</v>
      </c>
      <c r="K185" s="14">
        <f>STDEV($J$4:J185)*SQRT(252)</f>
        <v>0.11511710565088212</v>
      </c>
      <c r="L185" s="14">
        <f t="shared" si="14"/>
        <v>0.32700570737822865</v>
      </c>
      <c r="M185" s="14">
        <f>COUNTIF(J$3:J185,"&gt;0")/COUNT(J$3:J185)</f>
        <v>0.58791208791208793</v>
      </c>
      <c r="N185" s="15">
        <f t="shared" si="18"/>
        <v>5.9617930231240823</v>
      </c>
      <c r="O185" s="15">
        <f t="shared" si="20"/>
        <v>56.462576814564464</v>
      </c>
      <c r="P185" s="15">
        <f t="shared" si="19"/>
        <v>2.8406352429494293</v>
      </c>
      <c r="S185" s="14"/>
    </row>
    <row r="186" spans="1:19">
      <c r="A186" s="17">
        <v>43621</v>
      </c>
      <c r="B186" s="44">
        <v>1.2077096106460301</v>
      </c>
      <c r="C186" s="13">
        <f>MAX(B$3:B186)</f>
        <v>1.2468353487283801</v>
      </c>
      <c r="D186" s="14">
        <f t="shared" si="15"/>
        <v>-3.1380035962449648E-2</v>
      </c>
      <c r="E186" s="14">
        <f>ABS(MIN(D$3:D186))</f>
        <v>5.4850228129334155E-2</v>
      </c>
      <c r="F186" s="25">
        <f t="shared" si="16"/>
        <v>5</v>
      </c>
      <c r="G186" s="25">
        <f>MAX(F$3:F186)</f>
        <v>101</v>
      </c>
      <c r="H186" s="14" t="str">
        <f>IF(J186&lt;AVERAGE(J$3:J186),J186,"")</f>
        <v/>
      </c>
      <c r="I186" s="14">
        <f>STDEV(H$4:H186)</f>
        <v>5.7915477087095652E-3</v>
      </c>
      <c r="J186" s="14">
        <f t="shared" si="17"/>
        <v>5.0307919160372805E-3</v>
      </c>
      <c r="K186" s="14">
        <f>STDEV($J$4:J186)*SQRT(252)</f>
        <v>0.11489609028934092</v>
      </c>
      <c r="L186" s="14">
        <f t="shared" si="14"/>
        <v>0.33566893801645681</v>
      </c>
      <c r="M186" s="14">
        <f>COUNTIF(J$3:J186,"&gt;0")/COUNT(J$3:J186)</f>
        <v>0.5901639344262295</v>
      </c>
      <c r="N186" s="15">
        <f t="shared" si="18"/>
        <v>6.1197364070203291</v>
      </c>
      <c r="O186" s="15">
        <f t="shared" si="20"/>
        <v>57.95841714498254</v>
      </c>
      <c r="P186" s="15">
        <f t="shared" si="19"/>
        <v>2.9215000890904754</v>
      </c>
      <c r="S186" s="14"/>
    </row>
    <row r="187" spans="1:19">
      <c r="A187" s="17">
        <v>43622</v>
      </c>
      <c r="B187" s="44">
        <v>1.2294936193303401</v>
      </c>
      <c r="C187" s="13">
        <f>MAX(B$3:B187)</f>
        <v>1.2468353487283801</v>
      </c>
      <c r="D187" s="14">
        <f t="shared" si="15"/>
        <v>-1.3908596203762169E-2</v>
      </c>
      <c r="E187" s="14">
        <f>ABS(MIN(D$3:D187))</f>
        <v>5.4850228129334155E-2</v>
      </c>
      <c r="F187" s="25">
        <f t="shared" si="16"/>
        <v>6</v>
      </c>
      <c r="G187" s="25">
        <f>MAX(F$3:F187)</f>
        <v>101</v>
      </c>
      <c r="H187" s="14" t="str">
        <f>IF(J187&lt;AVERAGE(J$3:J187),J187,"")</f>
        <v/>
      </c>
      <c r="I187" s="14">
        <f>STDEV(H$4:H187)</f>
        <v>5.7915477087095652E-3</v>
      </c>
      <c r="J187" s="14">
        <f t="shared" si="17"/>
        <v>1.80374557694023E-2</v>
      </c>
      <c r="K187" s="14">
        <f>STDEV($J$4:J187)*SQRT(252)</f>
        <v>0.11629202364630011</v>
      </c>
      <c r="L187" s="14">
        <f t="shared" si="14"/>
        <v>0.37097543529436461</v>
      </c>
      <c r="M187" s="14">
        <f>COUNTIF(J$3:J187,"&gt;0")/COUNT(J$3:J187)</f>
        <v>0.59239130434782605</v>
      </c>
      <c r="N187" s="15">
        <f t="shared" si="18"/>
        <v>6.763425567157582</v>
      </c>
      <c r="O187" s="15">
        <f t="shared" si="20"/>
        <v>64.054628219064256</v>
      </c>
      <c r="P187" s="15">
        <f t="shared" si="19"/>
        <v>3.1900333631021769</v>
      </c>
      <c r="S187" s="14"/>
    </row>
    <row r="188" spans="1:19">
      <c r="A188" s="17">
        <v>43626</v>
      </c>
      <c r="B188" s="44">
        <v>1.2401250494059299</v>
      </c>
      <c r="C188" s="13">
        <f>MAX(B$3:B188)</f>
        <v>1.2468353487283801</v>
      </c>
      <c r="D188" s="14">
        <f t="shared" si="15"/>
        <v>-5.3818648382834011E-3</v>
      </c>
      <c r="E188" s="14">
        <f>ABS(MIN(D$3:D188))</f>
        <v>5.4850228129334155E-2</v>
      </c>
      <c r="F188" s="25">
        <f t="shared" si="16"/>
        <v>7</v>
      </c>
      <c r="G188" s="25">
        <f>MAX(F$3:F188)</f>
        <v>101</v>
      </c>
      <c r="H188" s="14" t="str">
        <f>IF(J188&lt;AVERAGE(J$3:J188),J188,"")</f>
        <v/>
      </c>
      <c r="I188" s="14">
        <f>STDEV(H$4:H188)</f>
        <v>5.7915477087095652E-3</v>
      </c>
      <c r="J188" s="14">
        <f t="shared" si="17"/>
        <v>8.64699898270338E-3</v>
      </c>
      <c r="K188" s="14">
        <f>STDEV($J$4:J188)*SQRT(252)</f>
        <v>0.11630518289897313</v>
      </c>
      <c r="L188" s="14">
        <f>POWER(B188,365/(A188-A$3))-1</f>
        <v>0.38162612200674628</v>
      </c>
      <c r="M188" s="14">
        <f>COUNTIF(J$3:J188,"&gt;0")/COUNT(J$3:J188)</f>
        <v>0.59459459459459463</v>
      </c>
      <c r="N188" s="15">
        <f t="shared" si="18"/>
        <v>6.9576031863876766</v>
      </c>
      <c r="O188" s="15">
        <f t="shared" si="20"/>
        <v>65.893633481226686</v>
      </c>
      <c r="P188" s="15">
        <f t="shared" si="19"/>
        <v>3.2812477698284561</v>
      </c>
      <c r="Q188" s="14">
        <f>B188/B183-1</f>
        <v>2.0761839396021387E-2</v>
      </c>
      <c r="S188" s="14"/>
    </row>
    <row r="189" spans="1:19">
      <c r="A189" s="17">
        <v>43627</v>
      </c>
      <c r="B189" s="44">
        <v>1.24356462972451</v>
      </c>
      <c r="C189" s="13">
        <f>MAX(B$3:B189)</f>
        <v>1.2468353487283801</v>
      </c>
      <c r="D189" s="14">
        <f t="shared" si="15"/>
        <v>-2.623216455328925E-3</v>
      </c>
      <c r="E189" s="14">
        <f>ABS(MIN(D$3:D189))</f>
        <v>5.4850228129334155E-2</v>
      </c>
      <c r="F189" s="25">
        <f t="shared" si="16"/>
        <v>8</v>
      </c>
      <c r="G189" s="25">
        <f>MAX(F$3:F189)</f>
        <v>101</v>
      </c>
      <c r="H189" s="14" t="str">
        <f>IF(J189&lt;AVERAGE(J$3:J189),J189,"")</f>
        <v/>
      </c>
      <c r="I189" s="14">
        <f>STDEV(H$4:H189)</f>
        <v>5.7915477087095652E-3</v>
      </c>
      <c r="J189" s="14">
        <f t="shared" si="17"/>
        <v>2.7735753908266769E-3</v>
      </c>
      <c r="K189" s="14">
        <f>STDEV($J$4:J189)*SQRT(252)</f>
        <v>0.11600505344128316</v>
      </c>
      <c r="L189" s="14">
        <f t="shared" ref="L189:L252" si="21">POWER(B189,365/(A189-A$3))-1</f>
        <v>0.38552560626632948</v>
      </c>
      <c r="M189" s="14">
        <f>COUNTIF(J$3:J189,"&gt;0")/COUNT(J$3:J189)</f>
        <v>0.59677419354838712</v>
      </c>
      <c r="N189" s="15">
        <f t="shared" si="18"/>
        <v>7.0286964961618565</v>
      </c>
      <c r="O189" s="15">
        <f t="shared" si="20"/>
        <v>66.566939556858074</v>
      </c>
      <c r="P189" s="15">
        <f t="shared" si="19"/>
        <v>3.3233518267500837</v>
      </c>
      <c r="S189" s="14"/>
    </row>
    <row r="190" spans="1:19">
      <c r="A190" s="17">
        <v>43628</v>
      </c>
      <c r="B190" s="44">
        <v>1.2685797593141399</v>
      </c>
      <c r="C190" s="13">
        <f>MAX(B$3:B190)</f>
        <v>1.2685797593141399</v>
      </c>
      <c r="D190" s="14">
        <f t="shared" si="15"/>
        <v>0</v>
      </c>
      <c r="E190" s="14">
        <f>ABS(MIN(D$3:D190))</f>
        <v>5.4850228129334155E-2</v>
      </c>
      <c r="F190" s="25">
        <f t="shared" si="16"/>
        <v>0</v>
      </c>
      <c r="G190" s="25">
        <f>MAX(F$3:F190)</f>
        <v>101</v>
      </c>
      <c r="H190" s="14" t="str">
        <f>IF(J190&lt;AVERAGE(J$3:J190),J190,"")</f>
        <v/>
      </c>
      <c r="I190" s="14">
        <f>STDEV(H$4:H190)</f>
        <v>5.7915477087095652E-3</v>
      </c>
      <c r="J190" s="14">
        <f t="shared" si="17"/>
        <v>2.0115665074176059E-2</v>
      </c>
      <c r="K190" s="14">
        <f>STDEV($J$4:J190)*SQRT(252)</f>
        <v>0.11775840693874638</v>
      </c>
      <c r="L190" s="14">
        <f t="shared" si="21"/>
        <v>0.42535289984472024</v>
      </c>
      <c r="M190" s="14">
        <f>COUNTIF(J$3:J190,"&gt;0")/COUNT(J$3:J190)</f>
        <v>0.59893048128342241</v>
      </c>
      <c r="N190" s="15">
        <f t="shared" si="18"/>
        <v>7.7548063946381207</v>
      </c>
      <c r="O190" s="15">
        <f t="shared" si="20"/>
        <v>73.443735809178818</v>
      </c>
      <c r="P190" s="15">
        <f t="shared" si="19"/>
        <v>3.6120809622193111</v>
      </c>
      <c r="S190" s="14"/>
    </row>
    <row r="191" spans="1:19">
      <c r="A191" s="17">
        <v>43629</v>
      </c>
      <c r="B191" s="44">
        <v>1.26534863840881</v>
      </c>
      <c r="C191" s="13">
        <f>MAX(B$3:B191)</f>
        <v>1.2685797593141399</v>
      </c>
      <c r="D191" s="14">
        <f t="shared" si="15"/>
        <v>-2.5470380412476734E-3</v>
      </c>
      <c r="E191" s="14">
        <f>ABS(MIN(D$3:D191))</f>
        <v>5.4850228129334155E-2</v>
      </c>
      <c r="F191" s="25">
        <f t="shared" si="16"/>
        <v>1</v>
      </c>
      <c r="G191" s="25">
        <f>MAX(F$3:F191)</f>
        <v>101</v>
      </c>
      <c r="H191" s="14">
        <f>IF(J191&lt;AVERAGE(J$3:J191),J191,"")</f>
        <v>-2.5470380412476734E-3</v>
      </c>
      <c r="I191" s="14">
        <f>STDEV(H$4:H191)</f>
        <v>5.7494146011338341E-3</v>
      </c>
      <c r="J191" s="14">
        <f t="shared" si="17"/>
        <v>-2.5470380412476734E-3</v>
      </c>
      <c r="K191" s="14">
        <f>STDEV($J$4:J191)*SQRT(252)</f>
        <v>0.1175275593102804</v>
      </c>
      <c r="L191" s="14">
        <f t="shared" si="21"/>
        <v>0.41792529004361856</v>
      </c>
      <c r="M191" s="14">
        <f>COUNTIF(J$3:J191,"&gt;0")/COUNT(J$3:J191)</f>
        <v>0.5957446808510638</v>
      </c>
      <c r="N191" s="15">
        <f t="shared" si="18"/>
        <v>7.6193901884632309</v>
      </c>
      <c r="O191" s="15">
        <f t="shared" si="20"/>
        <v>72.690059603842116</v>
      </c>
      <c r="P191" s="15">
        <f t="shared" si="19"/>
        <v>3.5559769342292613</v>
      </c>
      <c r="S191" s="14"/>
    </row>
    <row r="192" spans="1:19">
      <c r="A192" s="17">
        <v>43630</v>
      </c>
      <c r="B192" s="44">
        <v>1.27483354171154</v>
      </c>
      <c r="C192" s="13">
        <f>MAX(B$3:B192)</f>
        <v>1.27483354171154</v>
      </c>
      <c r="D192" s="14">
        <f t="shared" si="15"/>
        <v>0</v>
      </c>
      <c r="E192" s="14">
        <f>ABS(MIN(D$3:D192))</f>
        <v>5.4850228129334155E-2</v>
      </c>
      <c r="F192" s="25">
        <f t="shared" si="16"/>
        <v>0</v>
      </c>
      <c r="G192" s="25">
        <f>MAX(F$3:F192)</f>
        <v>101</v>
      </c>
      <c r="H192" s="14" t="str">
        <f>IF(J192&lt;AVERAGE(J$3:J192),J192,"")</f>
        <v/>
      </c>
      <c r="I192" s="14">
        <f>STDEV(H$4:H192)</f>
        <v>5.7494146011338341E-3</v>
      </c>
      <c r="J192" s="14">
        <f t="shared" si="17"/>
        <v>7.4958813838510441E-3</v>
      </c>
      <c r="K192" s="14">
        <f>STDEV($J$4:J192)*SQRT(252)</f>
        <v>0.1174341332007241</v>
      </c>
      <c r="L192" s="14">
        <f t="shared" si="21"/>
        <v>0.4316342106597153</v>
      </c>
      <c r="M192" s="14">
        <f>COUNTIF(J$3:J192,"&gt;0")/COUNT(J$3:J192)</f>
        <v>0.59788359788359791</v>
      </c>
      <c r="N192" s="15">
        <f t="shared" si="18"/>
        <v>7.869323891268837</v>
      </c>
      <c r="O192" s="15">
        <f t="shared" si="20"/>
        <v>75.074462463464243</v>
      </c>
      <c r="P192" s="15">
        <f t="shared" si="19"/>
        <v>3.6755430375761811</v>
      </c>
      <c r="S192" s="14"/>
    </row>
    <row r="193" spans="1:19">
      <c r="A193" s="17">
        <v>43633</v>
      </c>
      <c r="B193" s="44">
        <v>1.25492566774646</v>
      </c>
      <c r="C193" s="13">
        <f>MAX(B$3:B193)</f>
        <v>1.27483354171154</v>
      </c>
      <c r="D193" s="14">
        <f t="shared" si="15"/>
        <v>-1.5616057558661689E-2</v>
      </c>
      <c r="E193" s="14">
        <f>ABS(MIN(D$3:D193))</f>
        <v>5.4850228129334155E-2</v>
      </c>
      <c r="F193" s="25">
        <f t="shared" si="16"/>
        <v>1</v>
      </c>
      <c r="G193" s="25">
        <f>MAX(F$3:F193)</f>
        <v>101</v>
      </c>
      <c r="H193" s="14">
        <f>IF(J193&lt;AVERAGE(J$3:J193),J193,"")</f>
        <v>-1.5616057558661689E-2</v>
      </c>
      <c r="I193" s="14">
        <f>STDEV(H$4:H193)</f>
        <v>5.8787488313741306E-3</v>
      </c>
      <c r="J193" s="14">
        <f t="shared" si="17"/>
        <v>-1.5616057558661689E-2</v>
      </c>
      <c r="K193" s="14">
        <f>STDEV($J$4:J193)*SQRT(252)</f>
        <v>0.11873459970915576</v>
      </c>
      <c r="L193" s="14">
        <f t="shared" si="21"/>
        <v>0.39309997144954423</v>
      </c>
      <c r="M193" s="14">
        <f>COUNTIF(J$3:J193,"&gt;0")/COUNT(J$3:J193)</f>
        <v>0.59473684210526312</v>
      </c>
      <c r="N193" s="15">
        <f t="shared" si="18"/>
        <v>7.1667882679108228</v>
      </c>
      <c r="O193" s="15">
        <f t="shared" si="20"/>
        <v>66.867965059439172</v>
      </c>
      <c r="P193" s="15">
        <f t="shared" si="19"/>
        <v>3.3107449084972309</v>
      </c>
      <c r="Q193" s="14">
        <f>B193/B188-1</f>
        <v>1.1934778954445058E-2</v>
      </c>
      <c r="S193" s="14"/>
    </row>
    <row r="194" spans="1:19">
      <c r="A194" s="17">
        <v>43634</v>
      </c>
      <c r="B194" s="44">
        <v>1.26785015136777</v>
      </c>
      <c r="C194" s="13">
        <f>MAX(B$3:B194)</f>
        <v>1.27483354171154</v>
      </c>
      <c r="D194" s="14">
        <f t="shared" si="15"/>
        <v>-5.4778840650790972E-3</v>
      </c>
      <c r="E194" s="14">
        <f>ABS(MIN(D$3:D194))</f>
        <v>5.4850228129334155E-2</v>
      </c>
      <c r="F194" s="25">
        <f t="shared" si="16"/>
        <v>2</v>
      </c>
      <c r="G194" s="25">
        <f>MAX(F$3:F194)</f>
        <v>101</v>
      </c>
      <c r="H194" s="14" t="str">
        <f>IF(J194&lt;AVERAGE(J$3:J194),J194,"")</f>
        <v/>
      </c>
      <c r="I194" s="14">
        <f>STDEV(H$4:H194)</f>
        <v>5.8787488313741306E-3</v>
      </c>
      <c r="J194" s="14">
        <f t="shared" si="17"/>
        <v>1.0299003322259859E-2</v>
      </c>
      <c r="K194" s="14">
        <f>STDEV($J$4:J194)*SQRT(252)</f>
        <v>0.11887966366263922</v>
      </c>
      <c r="L194" s="14">
        <f t="shared" si="21"/>
        <v>0.41214617672695875</v>
      </c>
      <c r="M194" s="14">
        <f>COUNTIF(J$3:J194,"&gt;0")/COUNT(J$3:J194)</f>
        <v>0.59685863874345546</v>
      </c>
      <c r="N194" s="15">
        <f t="shared" si="18"/>
        <v>7.514028487814822</v>
      </c>
      <c r="O194" s="15">
        <f t="shared" si="20"/>
        <v>70.107805002211919</v>
      </c>
      <c r="P194" s="15">
        <f t="shared" si="19"/>
        <v>3.4669191014584402</v>
      </c>
      <c r="S194" s="14"/>
    </row>
    <row r="195" spans="1:19">
      <c r="A195" s="17">
        <v>43635</v>
      </c>
      <c r="B195" s="44">
        <v>1.2356431720211201</v>
      </c>
      <c r="C195" s="13">
        <f>MAX(B$3:B195)</f>
        <v>1.27483354171154</v>
      </c>
      <c r="D195" s="14">
        <f t="shared" si="15"/>
        <v>-3.0741558335376507E-2</v>
      </c>
      <c r="E195" s="14">
        <f>ABS(MIN(D$3:D195))</f>
        <v>5.4850228129334155E-2</v>
      </c>
      <c r="F195" s="25">
        <f t="shared" si="16"/>
        <v>3</v>
      </c>
      <c r="G195" s="25">
        <f>MAX(F$3:F195)</f>
        <v>101</v>
      </c>
      <c r="H195" s="14">
        <f>IF(J195&lt;AVERAGE(J$3:J195),J195,"")</f>
        <v>-2.5402828017100254E-2</v>
      </c>
      <c r="I195" s="14">
        <f>STDEV(H$4:H195)</f>
        <v>6.3799945251766599E-3</v>
      </c>
      <c r="J195" s="14">
        <f t="shared" si="17"/>
        <v>-2.5402828017100254E-2</v>
      </c>
      <c r="K195" s="14">
        <f>STDEV($J$4:J195)*SQRT(252)</f>
        <v>0.12244272768922941</v>
      </c>
      <c r="L195" s="14">
        <f t="shared" si="21"/>
        <v>0.35862341403941733</v>
      </c>
      <c r="M195" s="14">
        <f>COUNTIF(J$3:J195,"&gt;0")/COUNT(J$3:J195)</f>
        <v>0.59375</v>
      </c>
      <c r="N195" s="15">
        <f t="shared" si="18"/>
        <v>6.538230127207509</v>
      </c>
      <c r="O195" s="15">
        <f t="shared" si="20"/>
        <v>56.210614699467499</v>
      </c>
      <c r="P195" s="15">
        <f t="shared" si="19"/>
        <v>2.9289074231475438</v>
      </c>
      <c r="S195" s="14"/>
    </row>
    <row r="196" spans="1:19">
      <c r="A196" s="17">
        <v>43636</v>
      </c>
      <c r="B196" s="44">
        <v>1.2492972635888</v>
      </c>
      <c r="C196" s="13">
        <f>MAX(B$3:B196)</f>
        <v>1.27483354171154</v>
      </c>
      <c r="D196" s="14">
        <f t="shared" ref="D196:D259" si="22">B196/C196-1</f>
        <v>-2.0031068596183976E-2</v>
      </c>
      <c r="E196" s="14">
        <f>ABS(MIN(D$3:D196))</f>
        <v>5.4850228129334155E-2</v>
      </c>
      <c r="F196" s="25">
        <f t="shared" si="16"/>
        <v>4</v>
      </c>
      <c r="G196" s="25">
        <f>MAX(F$3:F196)</f>
        <v>101</v>
      </c>
      <c r="H196" s="14" t="str">
        <f>IF(J196&lt;AVERAGE(J$3:J196),J196,"")</f>
        <v/>
      </c>
      <c r="I196" s="14">
        <f>STDEV(H$4:H196)</f>
        <v>6.3799945251766599E-3</v>
      </c>
      <c r="J196" s="14">
        <f t="shared" si="17"/>
        <v>1.1050189793341492E-2</v>
      </c>
      <c r="K196" s="14">
        <f>STDEV($J$4:J196)*SQRT(252)</f>
        <v>0.12264817983431496</v>
      </c>
      <c r="L196" s="14">
        <f t="shared" si="21"/>
        <v>0.37866436061993114</v>
      </c>
      <c r="M196" s="14">
        <f>COUNTIF(J$3:J196,"&gt;0")/COUNT(J$3:J196)</f>
        <v>0.59585492227979275</v>
      </c>
      <c r="N196" s="15">
        <f t="shared" si="18"/>
        <v>6.9036059381021913</v>
      </c>
      <c r="O196" s="15">
        <f t="shared" si="20"/>
        <v>59.351831592589974</v>
      </c>
      <c r="P196" s="15">
        <f t="shared" si="19"/>
        <v>3.0874030183853329</v>
      </c>
      <c r="S196" s="14"/>
    </row>
    <row r="197" spans="1:19">
      <c r="A197" s="17">
        <v>43637</v>
      </c>
      <c r="B197" s="44">
        <v>1.25930331542465</v>
      </c>
      <c r="C197" s="13">
        <f>MAX(B$3:B197)</f>
        <v>1.27483354171154</v>
      </c>
      <c r="D197" s="14">
        <f t="shared" si="22"/>
        <v>-1.2182160085025484E-2</v>
      </c>
      <c r="E197" s="14">
        <f>ABS(MIN(D$3:D197))</f>
        <v>5.4850228129334155E-2</v>
      </c>
      <c r="F197" s="25">
        <f t="shared" si="16"/>
        <v>5</v>
      </c>
      <c r="G197" s="25">
        <f>MAX(F$3:F197)</f>
        <v>101</v>
      </c>
      <c r="H197" s="14" t="str">
        <f>IF(J197&lt;AVERAGE(J$3:J197),J197,"")</f>
        <v/>
      </c>
      <c r="I197" s="14">
        <f>STDEV(H$4:H197)</f>
        <v>6.3799945251766599E-3</v>
      </c>
      <c r="J197" s="14">
        <f t="shared" si="17"/>
        <v>8.009344234938931E-3</v>
      </c>
      <c r="K197" s="14">
        <f>STDEV($J$4:J197)*SQRT(252)</f>
        <v>0.1225771456737943</v>
      </c>
      <c r="L197" s="14">
        <f t="shared" si="21"/>
        <v>0.39279787885062234</v>
      </c>
      <c r="M197" s="14">
        <f>COUNTIF(J$3:J197,"&gt;0")/COUNT(J$3:J197)</f>
        <v>0.59793814432989689</v>
      </c>
      <c r="N197" s="15">
        <f t="shared" si="18"/>
        <v>7.1612806773460296</v>
      </c>
      <c r="O197" s="15">
        <f t="shared" si="20"/>
        <v>61.567118482714669</v>
      </c>
      <c r="P197" s="15">
        <f t="shared" si="19"/>
        <v>3.204495231892142</v>
      </c>
      <c r="S197" s="14"/>
    </row>
    <row r="198" spans="1:19">
      <c r="A198" s="17">
        <v>43640</v>
      </c>
      <c r="B198" s="44">
        <v>1.2902595382918201</v>
      </c>
      <c r="C198" s="13">
        <f>MAX(B$3:B198)</f>
        <v>1.2902595382918201</v>
      </c>
      <c r="D198" s="14">
        <f t="shared" si="22"/>
        <v>0</v>
      </c>
      <c r="E198" s="14">
        <f>ABS(MIN(D$3:D198))</f>
        <v>5.4850228129334155E-2</v>
      </c>
      <c r="F198" s="25">
        <f t="shared" ref="F198:F261" si="23">IF(B198&lt;C198,F197+1,0)</f>
        <v>0</v>
      </c>
      <c r="G198" s="25">
        <f>MAX(F$3:F198)</f>
        <v>101</v>
      </c>
      <c r="H198" s="14" t="str">
        <f>IF(J198&lt;AVERAGE(J$3:J198),J198,"")</f>
        <v/>
      </c>
      <c r="I198" s="14">
        <f>STDEV(H$4:H198)</f>
        <v>6.3799945251766599E-3</v>
      </c>
      <c r="J198" s="14">
        <f t="shared" ref="J198:J261" si="24">B198/B197-1</f>
        <v>2.4582022843901763E-2</v>
      </c>
      <c r="K198" s="14">
        <f>STDEV($J$4:J198)*SQRT(252)</f>
        <v>0.12511237625999111</v>
      </c>
      <c r="L198" s="14">
        <f t="shared" si="21"/>
        <v>0.43610862394301519</v>
      </c>
      <c r="M198" s="14">
        <f>COUNTIF(J$3:J198,"&gt;0")/COUNT(J$3:J198)</f>
        <v>0.6</v>
      </c>
      <c r="N198" s="15">
        <f t="shared" si="18"/>
        <v>7.950898999265644</v>
      </c>
      <c r="O198" s="15">
        <f t="shared" si="20"/>
        <v>68.355642347661657</v>
      </c>
      <c r="P198" s="15">
        <f t="shared" si="19"/>
        <v>3.4857352803910864</v>
      </c>
      <c r="Q198" s="14">
        <f>B198/B193-1</f>
        <v>2.8156146179407537E-2</v>
      </c>
      <c r="S198" s="14"/>
    </row>
    <row r="199" spans="1:19">
      <c r="A199" s="17">
        <v>43641</v>
      </c>
      <c r="B199" s="44">
        <v>1.29828522570182</v>
      </c>
      <c r="C199" s="13">
        <f>MAX(B$3:B199)</f>
        <v>1.29828522570182</v>
      </c>
      <c r="D199" s="14">
        <f t="shared" si="22"/>
        <v>0</v>
      </c>
      <c r="E199" s="14">
        <f>ABS(MIN(D$3:D199))</f>
        <v>5.4850228129334155E-2</v>
      </c>
      <c r="F199" s="25">
        <f t="shared" si="23"/>
        <v>0</v>
      </c>
      <c r="G199" s="25">
        <f>MAX(F$3:F199)</f>
        <v>101</v>
      </c>
      <c r="H199" s="14" t="str">
        <f>IF(J199&lt;AVERAGE(J$3:J199),J199,"")</f>
        <v/>
      </c>
      <c r="I199" s="14">
        <f>STDEV(H$4:H199)</f>
        <v>6.3799945251766599E-3</v>
      </c>
      <c r="J199" s="14">
        <f t="shared" si="24"/>
        <v>6.2202116487548587E-3</v>
      </c>
      <c r="K199" s="14">
        <f>STDEV($J$4:J199)*SQRT(252)</f>
        <v>0.12491386696099473</v>
      </c>
      <c r="L199" s="14">
        <f t="shared" si="21"/>
        <v>0.44673155235523443</v>
      </c>
      <c r="M199" s="14">
        <f>COUNTIF(J$3:J199,"&gt;0")/COUNT(J$3:J199)</f>
        <v>0.60204081632653061</v>
      </c>
      <c r="N199" s="15">
        <f t="shared" si="18"/>
        <v>8.1445705440251448</v>
      </c>
      <c r="O199" s="15">
        <f t="shared" si="20"/>
        <v>70.020679577756312</v>
      </c>
      <c r="P199" s="15">
        <f t="shared" si="19"/>
        <v>3.5763167310698152</v>
      </c>
      <c r="S199" s="14"/>
    </row>
    <row r="200" spans="1:19">
      <c r="A200" s="17">
        <v>43642</v>
      </c>
      <c r="B200" s="44">
        <v>1.2714981910995899</v>
      </c>
      <c r="C200" s="13">
        <f>MAX(B$3:B200)</f>
        <v>1.29828522570182</v>
      </c>
      <c r="D200" s="14">
        <f t="shared" si="22"/>
        <v>-2.0632626846500357E-2</v>
      </c>
      <c r="E200" s="14">
        <f>ABS(MIN(D$3:D200))</f>
        <v>5.4850228129334155E-2</v>
      </c>
      <c r="F200" s="25">
        <f t="shared" si="23"/>
        <v>1</v>
      </c>
      <c r="G200" s="25">
        <f>MAX(F$3:F200)</f>
        <v>101</v>
      </c>
      <c r="H200" s="14">
        <f>IF(J200&lt;AVERAGE(J$3:J200),J200,"")</f>
        <v>-2.0632626846500357E-2</v>
      </c>
      <c r="I200" s="14">
        <f>STDEV(H$4:H200)</f>
        <v>6.6246295027007395E-3</v>
      </c>
      <c r="J200" s="14">
        <f t="shared" si="24"/>
        <v>-2.0632626846500357E-2</v>
      </c>
      <c r="K200" s="14">
        <f>STDEV($J$4:J200)*SQRT(252)</f>
        <v>0.12705419754822816</v>
      </c>
      <c r="L200" s="14">
        <f t="shared" si="21"/>
        <v>0.40284173475382423</v>
      </c>
      <c r="M200" s="14">
        <f>COUNTIF(J$3:J200,"&gt;0")/COUNT(J$3:J200)</f>
        <v>0.59898477157360408</v>
      </c>
      <c r="N200" s="15">
        <f t="shared" si="18"/>
        <v>7.3443948820767551</v>
      </c>
      <c r="O200" s="15">
        <f t="shared" si="20"/>
        <v>60.809700314499558</v>
      </c>
      <c r="P200" s="15">
        <f t="shared" si="19"/>
        <v>3.1706290900063383</v>
      </c>
      <c r="S200" s="14"/>
    </row>
    <row r="201" spans="1:19">
      <c r="A201" s="17">
        <v>43643</v>
      </c>
      <c r="B201" s="44">
        <v>1.2831719182414201</v>
      </c>
      <c r="C201" s="13">
        <f>MAX(B$3:B201)</f>
        <v>1.29828522570182</v>
      </c>
      <c r="D201" s="14">
        <f t="shared" si="22"/>
        <v>-1.1640976236350631E-2</v>
      </c>
      <c r="E201" s="14">
        <f>ABS(MIN(D$3:D201))</f>
        <v>5.4850228129334155E-2</v>
      </c>
      <c r="F201" s="25">
        <f t="shared" si="23"/>
        <v>2</v>
      </c>
      <c r="G201" s="25">
        <f>MAX(F$3:F201)</f>
        <v>101</v>
      </c>
      <c r="H201" s="14" t="str">
        <f>IF(J201&lt;AVERAGE(J$3:J201),J201,"")</f>
        <v/>
      </c>
      <c r="I201" s="14">
        <f>STDEV(H$4:H201)</f>
        <v>6.6246295027007395E-3</v>
      </c>
      <c r="J201" s="14">
        <f t="shared" si="24"/>
        <v>9.1810804164296211E-3</v>
      </c>
      <c r="K201" s="14">
        <f>STDEV($J$4:J201)*SQRT(252)</f>
        <v>0.1270466355359138</v>
      </c>
      <c r="L201" s="14">
        <f t="shared" si="21"/>
        <v>0.41910740263025659</v>
      </c>
      <c r="M201" s="14">
        <f>COUNTIF(J$3:J201,"&gt;0")/COUNT(J$3:J201)</f>
        <v>0.60101010101010099</v>
      </c>
      <c r="N201" s="15">
        <f t="shared" ref="N201:N264" si="25">L201/E201</f>
        <v>7.6409418324026257</v>
      </c>
      <c r="O201" s="15">
        <f t="shared" si="20"/>
        <v>63.265032777968067</v>
      </c>
      <c r="P201" s="15">
        <f t="shared" ref="P201:P264" si="26">L201/K201</f>
        <v>3.29884692233178</v>
      </c>
      <c r="S201" s="14"/>
    </row>
    <row r="202" spans="1:19">
      <c r="A202" s="17">
        <v>43644</v>
      </c>
      <c r="B202" s="44">
        <v>1.3078743587111801</v>
      </c>
      <c r="C202" s="13">
        <f>MAX(B$3:B202)</f>
        <v>1.3078743587111801</v>
      </c>
      <c r="D202" s="14">
        <f t="shared" si="22"/>
        <v>0</v>
      </c>
      <c r="E202" s="14">
        <f>ABS(MIN(D$3:D202))</f>
        <v>5.4850228129334155E-2</v>
      </c>
      <c r="F202" s="25">
        <f t="shared" si="23"/>
        <v>0</v>
      </c>
      <c r="G202" s="25">
        <f>MAX(F$3:F202)</f>
        <v>101</v>
      </c>
      <c r="H202" s="14" t="str">
        <f>IF(J202&lt;AVERAGE(J$3:J202),J202,"")</f>
        <v/>
      </c>
      <c r="I202" s="14">
        <f>STDEV(H$4:H202)</f>
        <v>6.6246295027007395E-3</v>
      </c>
      <c r="J202" s="14">
        <f t="shared" si="24"/>
        <v>1.92510762732514E-2</v>
      </c>
      <c r="K202" s="14">
        <f>STDEV($J$4:J202)*SQRT(252)</f>
        <v>0.12832678829673402</v>
      </c>
      <c r="L202" s="14">
        <f t="shared" si="21"/>
        <v>0.4555052969437059</v>
      </c>
      <c r="M202" s="14">
        <f>COUNTIF(J$3:J202,"&gt;0")/COUNT(J$3:J202)</f>
        <v>0.60301507537688437</v>
      </c>
      <c r="N202" s="15">
        <f t="shared" si="25"/>
        <v>8.3045287591082886</v>
      </c>
      <c r="O202" s="15">
        <f t="shared" si="20"/>
        <v>68.759361826650803</v>
      </c>
      <c r="P202" s="15">
        <f t="shared" si="26"/>
        <v>3.549572953469597</v>
      </c>
      <c r="S202" s="14"/>
    </row>
    <row r="203" spans="1:19">
      <c r="A203" s="17">
        <v>43646</v>
      </c>
      <c r="B203" s="44">
        <v>1.3078743587111801</v>
      </c>
      <c r="C203" s="13">
        <f>MAX(B$3:B203)</f>
        <v>1.3078743587111801</v>
      </c>
      <c r="D203" s="14">
        <f t="shared" si="22"/>
        <v>0</v>
      </c>
      <c r="E203" s="14">
        <f>ABS(MIN(D$3:D203))</f>
        <v>5.4850228129334155E-2</v>
      </c>
      <c r="F203" s="25">
        <f t="shared" si="23"/>
        <v>0</v>
      </c>
      <c r="G203" s="25">
        <f>MAX(F$3:F203)</f>
        <v>101</v>
      </c>
      <c r="H203" s="14">
        <f>IF(J203&lt;AVERAGE(J$3:J203),J203,"")</f>
        <v>0</v>
      </c>
      <c r="I203" s="14">
        <f>STDEV(H$4:H203)</f>
        <v>6.6012623588440405E-3</v>
      </c>
      <c r="J203" s="14">
        <f t="shared" si="24"/>
        <v>0</v>
      </c>
      <c r="K203" s="14">
        <f>STDEV($J$4:J203)*SQRT(252)</f>
        <v>0.12801335370197112</v>
      </c>
      <c r="L203" s="14">
        <f t="shared" si="21"/>
        <v>0.45135663168305262</v>
      </c>
      <c r="M203" s="14">
        <f>COUNTIF(J$3:J203,"&gt;0")/COUNT(J$3:J203)</f>
        <v>0.6</v>
      </c>
      <c r="N203" s="15">
        <f t="shared" si="25"/>
        <v>8.2288925146997709</v>
      </c>
      <c r="O203" s="15">
        <f t="shared" si="20"/>
        <v>68.374290726128706</v>
      </c>
      <c r="P203" s="15">
        <f t="shared" si="26"/>
        <v>3.525855847303708</v>
      </c>
      <c r="Q203" s="14">
        <f>B203/B198-1</f>
        <v>1.3652152839482401E-2</v>
      </c>
      <c r="R203" s="14">
        <f>B203/B183-1</f>
        <v>7.6527110501032558E-2</v>
      </c>
      <c r="S203" s="14"/>
    </row>
    <row r="204" spans="1:19">
      <c r="A204" s="17">
        <v>43647</v>
      </c>
      <c r="B204" s="44">
        <v>1.3206946126258701</v>
      </c>
      <c r="C204" s="13">
        <f>MAX(B$3:B204)</f>
        <v>1.3206946126258701</v>
      </c>
      <c r="D204" s="14">
        <f t="shared" si="22"/>
        <v>0</v>
      </c>
      <c r="E204" s="14">
        <f>ABS(MIN(D$3:D204))</f>
        <v>5.4850228129334155E-2</v>
      </c>
      <c r="F204" s="25">
        <f t="shared" si="23"/>
        <v>0</v>
      </c>
      <c r="G204" s="25">
        <f>MAX(F$3:F204)</f>
        <v>101</v>
      </c>
      <c r="H204" s="14" t="str">
        <f>IF(J204&lt;AVERAGE(J$3:J204),J204,"")</f>
        <v/>
      </c>
      <c r="I204" s="14">
        <f>STDEV(H$4:H204)</f>
        <v>6.6012623588440405E-3</v>
      </c>
      <c r="J204" s="14">
        <f t="shared" si="24"/>
        <v>9.8023589416673662E-3</v>
      </c>
      <c r="K204" s="14">
        <f>STDEV($J$4:J204)*SQRT(252)</f>
        <v>0.12804108293325586</v>
      </c>
      <c r="L204" s="14">
        <f t="shared" si="21"/>
        <v>0.46898877886946067</v>
      </c>
      <c r="M204" s="14">
        <f>COUNTIF(J$3:J204,"&gt;0")/COUNT(J$3:J204)</f>
        <v>0.60199004975124382</v>
      </c>
      <c r="N204" s="15">
        <f t="shared" si="25"/>
        <v>8.5503523843803908</v>
      </c>
      <c r="O204" s="15">
        <f t="shared" si="20"/>
        <v>71.045317300733089</v>
      </c>
      <c r="P204" s="15">
        <f t="shared" si="26"/>
        <v>3.6627992213556255</v>
      </c>
      <c r="S204" s="14"/>
    </row>
    <row r="205" spans="1:19">
      <c r="A205" s="17">
        <v>43648</v>
      </c>
      <c r="B205" s="44">
        <v>1.3469604986949799</v>
      </c>
      <c r="C205" s="13">
        <f>MAX(B$3:B205)</f>
        <v>1.3469604986949799</v>
      </c>
      <c r="D205" s="14">
        <f t="shared" si="22"/>
        <v>0</v>
      </c>
      <c r="E205" s="14">
        <f>ABS(MIN(D$3:D205))</f>
        <v>5.4850228129334155E-2</v>
      </c>
      <c r="F205" s="25">
        <f t="shared" si="23"/>
        <v>0</v>
      </c>
      <c r="G205" s="25">
        <f>MAX(F$3:F205)</f>
        <v>101</v>
      </c>
      <c r="H205" s="14" t="str">
        <f>IF(J205&lt;AVERAGE(J$3:J205),J205,"")</f>
        <v/>
      </c>
      <c r="I205" s="14">
        <f>STDEV(H$4:H205)</f>
        <v>6.6012623588440405E-3</v>
      </c>
      <c r="J205" s="14">
        <f t="shared" si="24"/>
        <v>1.9887933075525055E-2</v>
      </c>
      <c r="K205" s="14">
        <f>STDEV($J$4:J205)*SQRT(252)</f>
        <v>0.12937764607120977</v>
      </c>
      <c r="L205" s="14">
        <f t="shared" si="21"/>
        <v>0.50719003575254895</v>
      </c>
      <c r="M205" s="14">
        <f>COUNTIF(J$3:J205,"&gt;0")/COUNT(J$3:J205)</f>
        <v>0.60396039603960394</v>
      </c>
      <c r="N205" s="15">
        <f t="shared" si="25"/>
        <v>9.2468172521838863</v>
      </c>
      <c r="O205" s="15">
        <f t="shared" si="20"/>
        <v>76.83227967345384</v>
      </c>
      <c r="P205" s="15">
        <f t="shared" si="26"/>
        <v>3.920229275723492</v>
      </c>
      <c r="S205" s="14"/>
    </row>
    <row r="206" spans="1:19">
      <c r="A206" s="17">
        <v>43649</v>
      </c>
      <c r="B206" s="44">
        <v>1.34612666104199</v>
      </c>
      <c r="C206" s="13">
        <f>MAX(B$3:B206)</f>
        <v>1.3469604986949799</v>
      </c>
      <c r="D206" s="14">
        <f t="shared" si="22"/>
        <v>-6.1905130387851504E-4</v>
      </c>
      <c r="E206" s="14">
        <f>ABS(MIN(D$3:D206))</f>
        <v>5.4850228129334155E-2</v>
      </c>
      <c r="F206" s="25">
        <f t="shared" si="23"/>
        <v>1</v>
      </c>
      <c r="G206" s="25">
        <f>MAX(F$3:F206)</f>
        <v>101</v>
      </c>
      <c r="H206" s="14">
        <f>IF(J206&lt;AVERAGE(J$3:J206),J206,"")</f>
        <v>-6.1905130387851504E-4</v>
      </c>
      <c r="I206" s="14">
        <f>STDEV(H$4:H206)</f>
        <v>6.5718038668398744E-3</v>
      </c>
      <c r="J206" s="14">
        <f t="shared" si="24"/>
        <v>-6.1905130387851504E-4</v>
      </c>
      <c r="K206" s="14">
        <f>STDEV($J$4:J206)*SQRT(252)</f>
        <v>0.12907877529383963</v>
      </c>
      <c r="L206" s="14">
        <f t="shared" si="21"/>
        <v>0.50358915287748696</v>
      </c>
      <c r="M206" s="14">
        <f>COUNTIF(J$3:J206,"&gt;0")/COUNT(J$3:J206)</f>
        <v>0.60098522167487689</v>
      </c>
      <c r="N206" s="15">
        <f t="shared" si="25"/>
        <v>9.1811678830222618</v>
      </c>
      <c r="O206" s="15">
        <f t="shared" si="20"/>
        <v>76.628755678255416</v>
      </c>
      <c r="P206" s="15">
        <f t="shared" si="26"/>
        <v>3.9014094434278466</v>
      </c>
      <c r="S206" s="14"/>
    </row>
    <row r="207" spans="1:19">
      <c r="A207" s="17">
        <v>43650</v>
      </c>
      <c r="B207" s="44">
        <v>1.3226749770517101</v>
      </c>
      <c r="C207" s="13">
        <f>MAX(B$3:B207)</f>
        <v>1.3469604986949799</v>
      </c>
      <c r="D207" s="14">
        <f t="shared" si="22"/>
        <v>-1.8029869225414608E-2</v>
      </c>
      <c r="E207" s="14">
        <f>ABS(MIN(D$3:D207))</f>
        <v>5.4850228129334155E-2</v>
      </c>
      <c r="F207" s="25">
        <f t="shared" si="23"/>
        <v>2</v>
      </c>
      <c r="G207" s="25">
        <f>MAX(F$3:F207)</f>
        <v>101</v>
      </c>
      <c r="H207" s="14">
        <f>IF(J207&lt;AVERAGE(J$3:J207),J207,"")</f>
        <v>-1.7421602787457413E-2</v>
      </c>
      <c r="I207" s="14">
        <f>STDEV(H$4:H207)</f>
        <v>6.6973998949121276E-3</v>
      </c>
      <c r="J207" s="14">
        <f t="shared" si="24"/>
        <v>-1.7421602787457413E-2</v>
      </c>
      <c r="K207" s="14">
        <f>STDEV($J$4:J207)*SQRT(252)</f>
        <v>0.13046620881509746</v>
      </c>
      <c r="L207" s="14">
        <f t="shared" si="21"/>
        <v>0.46565394931307469</v>
      </c>
      <c r="M207" s="14">
        <f>COUNTIF(J$3:J207,"&gt;0")/COUNT(J$3:J207)</f>
        <v>0.59803921568627449</v>
      </c>
      <c r="N207" s="15">
        <f t="shared" si="25"/>
        <v>8.4895535569165812</v>
      </c>
      <c r="O207" s="15">
        <f t="shared" si="20"/>
        <v>69.52757138883436</v>
      </c>
      <c r="P207" s="15">
        <f t="shared" si="26"/>
        <v>3.569153680038486</v>
      </c>
      <c r="S207" s="14"/>
    </row>
    <row r="208" spans="1:19">
      <c r="A208" s="17">
        <v>43651</v>
      </c>
      <c r="B208" s="44">
        <v>1.2893214709322001</v>
      </c>
      <c r="C208" s="13">
        <f>MAX(B$3:B208)</f>
        <v>1.3469604986949799</v>
      </c>
      <c r="D208" s="14">
        <f t="shared" si="22"/>
        <v>-4.279192138048904E-2</v>
      </c>
      <c r="E208" s="14">
        <f>ABS(MIN(D$3:D208))</f>
        <v>5.4850228129334155E-2</v>
      </c>
      <c r="F208" s="25">
        <f t="shared" si="23"/>
        <v>3</v>
      </c>
      <c r="G208" s="25">
        <f>MAX(F$3:F208)</f>
        <v>101</v>
      </c>
      <c r="H208" s="14">
        <f>IF(J208&lt;AVERAGE(J$3:J208),J208,"")</f>
        <v>-2.5216706067772043E-2</v>
      </c>
      <c r="I208" s="14">
        <f>STDEV(H$4:H208)</f>
        <v>7.0692609094580765E-3</v>
      </c>
      <c r="J208" s="14">
        <f t="shared" si="24"/>
        <v>-2.5216706067772043E-2</v>
      </c>
      <c r="K208" s="14">
        <f>STDEV($J$4:J208)*SQRT(252)</f>
        <v>0.13345116563409493</v>
      </c>
      <c r="L208" s="14">
        <f t="shared" si="21"/>
        <v>0.4135311584483703</v>
      </c>
      <c r="M208" s="14">
        <f>COUNTIF(J$3:J208,"&gt;0")/COUNT(J$3:J208)</f>
        <v>0.59512195121951217</v>
      </c>
      <c r="N208" s="15">
        <f t="shared" si="25"/>
        <v>7.5392787332312281</v>
      </c>
      <c r="O208" s="15">
        <f t="shared" si="20"/>
        <v>58.497085302807314</v>
      </c>
      <c r="P208" s="15">
        <f t="shared" si="26"/>
        <v>3.0987451962931285</v>
      </c>
      <c r="Q208" s="14">
        <f>B208/B203-1</f>
        <v>-1.4185527574118506E-2</v>
      </c>
      <c r="S208" s="14"/>
    </row>
    <row r="209" spans="1:19">
      <c r="A209" s="17">
        <v>43654</v>
      </c>
      <c r="B209" s="44">
        <v>1.2847353638407699</v>
      </c>
      <c r="C209" s="13">
        <f>MAX(B$3:B209)</f>
        <v>1.3469604986949799</v>
      </c>
      <c r="D209" s="14">
        <f t="shared" si="22"/>
        <v>-4.6196703551809937E-2</v>
      </c>
      <c r="E209" s="14">
        <f>ABS(MIN(D$3:D209))</f>
        <v>5.4850228129334155E-2</v>
      </c>
      <c r="F209" s="25">
        <f t="shared" si="23"/>
        <v>4</v>
      </c>
      <c r="G209" s="25">
        <f>MAX(F$3:F209)</f>
        <v>101</v>
      </c>
      <c r="H209" s="14">
        <f>IF(J209&lt;AVERAGE(J$3:J209),J209,"")</f>
        <v>-3.5569927243314092E-3</v>
      </c>
      <c r="I209" s="14">
        <f>STDEV(H$4:H209)</f>
        <v>7.0224742128364489E-3</v>
      </c>
      <c r="J209" s="14">
        <f t="shared" si="24"/>
        <v>-3.5569927243314092E-3</v>
      </c>
      <c r="K209" s="14">
        <f>STDEV($J$4:J209)*SQRT(252)</f>
        <v>0.13323252717267678</v>
      </c>
      <c r="L209" s="14">
        <f t="shared" si="21"/>
        <v>0.40138404541049066</v>
      </c>
      <c r="M209" s="14">
        <f>COUNTIF(J$3:J209,"&gt;0")/COUNT(J$3:J209)</f>
        <v>0.59223300970873782</v>
      </c>
      <c r="N209" s="15">
        <f t="shared" si="25"/>
        <v>7.3178190702151085</v>
      </c>
      <c r="O209" s="15">
        <f t="shared" si="20"/>
        <v>57.157069324198709</v>
      </c>
      <c r="P209" s="15">
        <f t="shared" si="26"/>
        <v>3.01265804926356</v>
      </c>
      <c r="S209" s="14"/>
    </row>
    <row r="210" spans="1:19">
      <c r="A210" s="17">
        <v>43655</v>
      </c>
      <c r="B210" s="44">
        <v>1.3403940271777</v>
      </c>
      <c r="C210" s="13">
        <f>MAX(B$3:B210)</f>
        <v>1.3469604986949799</v>
      </c>
      <c r="D210" s="14">
        <f t="shared" si="22"/>
        <v>-4.8750290180312739E-3</v>
      </c>
      <c r="E210" s="14">
        <f>ABS(MIN(D$3:D210))</f>
        <v>5.4850228129334155E-2</v>
      </c>
      <c r="F210" s="25">
        <f t="shared" si="23"/>
        <v>5</v>
      </c>
      <c r="G210" s="25">
        <f>MAX(F$3:F210)</f>
        <v>101</v>
      </c>
      <c r="H210" s="14" t="str">
        <f>IF(J210&lt;AVERAGE(J$3:J210),J210,"")</f>
        <v/>
      </c>
      <c r="I210" s="14">
        <f>STDEV(H$4:H210)</f>
        <v>7.0224742128364489E-3</v>
      </c>
      <c r="J210" s="14">
        <f t="shared" si="24"/>
        <v>4.3323056952784489E-2</v>
      </c>
      <c r="K210" s="14">
        <f>STDEV($J$4:J210)*SQRT(252)</f>
        <v>0.14078171233247688</v>
      </c>
      <c r="L210" s="14">
        <f t="shared" si="21"/>
        <v>0.48161295600870258</v>
      </c>
      <c r="M210" s="14">
        <f>COUNTIF(J$3:J210,"&gt;0")/COUNT(J$3:J210)</f>
        <v>0.59420289855072461</v>
      </c>
      <c r="N210" s="15">
        <f t="shared" si="25"/>
        <v>8.7805096247381655</v>
      </c>
      <c r="O210" s="15">
        <f t="shared" ref="O210:O269" si="27">L210/I210</f>
        <v>68.581662447169634</v>
      </c>
      <c r="P210" s="15">
        <f t="shared" si="26"/>
        <v>3.4209908945510068</v>
      </c>
      <c r="S210" s="14"/>
    </row>
    <row r="211" spans="1:19">
      <c r="A211" s="17">
        <v>43656</v>
      </c>
      <c r="B211" s="44">
        <v>1.3484197145877099</v>
      </c>
      <c r="C211" s="13">
        <f>MAX(B$3:B211)</f>
        <v>1.3484197145877099</v>
      </c>
      <c r="D211" s="14">
        <f t="shared" si="22"/>
        <v>0</v>
      </c>
      <c r="E211" s="14">
        <f>ABS(MIN(D$3:D211))</f>
        <v>5.4850228129334155E-2</v>
      </c>
      <c r="F211" s="25">
        <f t="shared" si="23"/>
        <v>0</v>
      </c>
      <c r="G211" s="25">
        <f>MAX(F$3:F211)</f>
        <v>101</v>
      </c>
      <c r="H211" s="14" t="str">
        <f>IF(J211&lt;AVERAGE(J$3:J211),J211,"")</f>
        <v/>
      </c>
      <c r="I211" s="14">
        <f>STDEV(H$4:H211)</f>
        <v>7.0224742128364489E-3</v>
      </c>
      <c r="J211" s="14">
        <f t="shared" si="24"/>
        <v>5.9875583203758964E-3</v>
      </c>
      <c r="K211" s="14">
        <f>STDEV($J$4:J211)*SQRT(252)</f>
        <v>0.14052982530968192</v>
      </c>
      <c r="L211" s="14">
        <f t="shared" si="21"/>
        <v>0.49133659358232018</v>
      </c>
      <c r="M211" s="14">
        <f>COUNTIF(J$3:J211,"&gt;0")/COUNT(J$3:J211)</f>
        <v>0.59615384615384615</v>
      </c>
      <c r="N211" s="15">
        <f t="shared" si="25"/>
        <v>8.957785780284679</v>
      </c>
      <c r="O211" s="15">
        <f t="shared" si="27"/>
        <v>69.966307983616545</v>
      </c>
      <c r="P211" s="15">
        <f t="shared" si="26"/>
        <v>3.4963154084876611</v>
      </c>
      <c r="S211" s="14"/>
    </row>
    <row r="212" spans="1:19">
      <c r="A212" s="17">
        <v>43657</v>
      </c>
      <c r="B212" s="44">
        <v>1.3559242534646001</v>
      </c>
      <c r="C212" s="13">
        <f>MAX(B$3:B212)</f>
        <v>1.3559242534646001</v>
      </c>
      <c r="D212" s="14">
        <f t="shared" si="22"/>
        <v>0</v>
      </c>
      <c r="E212" s="14">
        <f>ABS(MIN(D$3:D212))</f>
        <v>5.4850228129334155E-2</v>
      </c>
      <c r="F212" s="25">
        <f t="shared" si="23"/>
        <v>0</v>
      </c>
      <c r="G212" s="25">
        <f>MAX(F$3:F212)</f>
        <v>101</v>
      </c>
      <c r="H212" s="14" t="str">
        <f>IF(J212&lt;AVERAGE(J$3:J212),J212,"")</f>
        <v/>
      </c>
      <c r="I212" s="14">
        <f>STDEV(H$4:H212)</f>
        <v>7.0224742128364489E-3</v>
      </c>
      <c r="J212" s="14">
        <f t="shared" si="24"/>
        <v>5.5654324804830235E-3</v>
      </c>
      <c r="K212" s="14">
        <f>STDEV($J$4:J212)*SQRT(252)</f>
        <v>0.14026346898147488</v>
      </c>
      <c r="L212" s="14">
        <f t="shared" si="21"/>
        <v>0.50021338186545461</v>
      </c>
      <c r="M212" s="14">
        <f>COUNTIF(J$3:J212,"&gt;0")/COUNT(J$3:J212)</f>
        <v>0.59808612440191389</v>
      </c>
      <c r="N212" s="15">
        <f t="shared" si="25"/>
        <v>9.1196226328535204</v>
      </c>
      <c r="O212" s="15">
        <f t="shared" si="27"/>
        <v>71.23036222064151</v>
      </c>
      <c r="P212" s="15">
        <f t="shared" si="26"/>
        <v>3.5662413420811636</v>
      </c>
      <c r="S212" s="14"/>
    </row>
    <row r="213" spans="1:19">
      <c r="A213" s="17">
        <v>43658</v>
      </c>
      <c r="B213" s="44">
        <v>1.3810436127608501</v>
      </c>
      <c r="C213" s="13">
        <f>MAX(B$3:B213)</f>
        <v>1.3810436127608501</v>
      </c>
      <c r="D213" s="14">
        <f t="shared" si="22"/>
        <v>0</v>
      </c>
      <c r="E213" s="14">
        <f>ABS(MIN(D$3:D213))</f>
        <v>5.4850228129334155E-2</v>
      </c>
      <c r="F213" s="25">
        <f t="shared" si="23"/>
        <v>0</v>
      </c>
      <c r="G213" s="25">
        <f>MAX(F$3:F213)</f>
        <v>101</v>
      </c>
      <c r="H213" s="14" t="str">
        <f>IF(J213&lt;AVERAGE(J$3:J213),J213,"")</f>
        <v/>
      </c>
      <c r="I213" s="14">
        <f>STDEV(H$4:H213)</f>
        <v>7.0224742128364489E-3</v>
      </c>
      <c r="J213" s="14">
        <f t="shared" si="24"/>
        <v>1.8525636098082998E-2</v>
      </c>
      <c r="K213" s="14">
        <f>STDEV($J$4:J213)*SQRT(252)</f>
        <v>0.14116548664867018</v>
      </c>
      <c r="L213" s="14">
        <f t="shared" si="21"/>
        <v>0.53494723098132724</v>
      </c>
      <c r="M213" s="14">
        <f>COUNTIF(J$3:J213,"&gt;0")/COUNT(J$3:J213)</f>
        <v>0.6</v>
      </c>
      <c r="N213" s="15">
        <f t="shared" si="25"/>
        <v>9.7528715782174658</v>
      </c>
      <c r="O213" s="15">
        <f t="shared" si="27"/>
        <v>76.176460712876946</v>
      </c>
      <c r="P213" s="15">
        <f t="shared" si="26"/>
        <v>3.7895043872351968</v>
      </c>
      <c r="Q213" s="14">
        <f>B213/B208-1</f>
        <v>7.1139854486665266E-2</v>
      </c>
      <c r="S213" s="14"/>
    </row>
    <row r="214" spans="1:19">
      <c r="A214" s="17">
        <v>43661</v>
      </c>
      <c r="B214" s="44">
        <v>1.37818771919003</v>
      </c>
      <c r="C214" s="13">
        <f>MAX(B$3:B214)</f>
        <v>1.3810436127608501</v>
      </c>
      <c r="D214" s="14">
        <f t="shared" si="22"/>
        <v>-2.0679242454268998E-3</v>
      </c>
      <c r="E214" s="14">
        <f>ABS(MIN(D$3:D214))</f>
        <v>5.4850228129334155E-2</v>
      </c>
      <c r="F214" s="25">
        <f t="shared" si="23"/>
        <v>1</v>
      </c>
      <c r="G214" s="25">
        <f>MAX(F$3:F214)</f>
        <v>101</v>
      </c>
      <c r="H214" s="14">
        <f>IF(J214&lt;AVERAGE(J$3:J214),J214,"")</f>
        <v>-2.0679242454268998E-3</v>
      </c>
      <c r="I214" s="14">
        <f>STDEV(H$4:H214)</f>
        <v>6.9832793096833018E-3</v>
      </c>
      <c r="J214" s="14">
        <f t="shared" si="24"/>
        <v>-2.0679242454268998E-3</v>
      </c>
      <c r="K214" s="14">
        <f>STDEV($J$4:J214)*SQRT(252)</f>
        <v>0.14088532059998243</v>
      </c>
      <c r="L214" s="14">
        <f t="shared" si="21"/>
        <v>0.52371899546870737</v>
      </c>
      <c r="M214" s="14">
        <f>COUNTIF(J$3:J214,"&gt;0")/COUNT(J$3:J214)</f>
        <v>0.59715639810426535</v>
      </c>
      <c r="N214" s="15">
        <f t="shared" si="25"/>
        <v>9.5481643984014717</v>
      </c>
      <c r="O214" s="15">
        <f t="shared" si="27"/>
        <v>74.996140386723056</v>
      </c>
      <c r="P214" s="15">
        <f t="shared" si="26"/>
        <v>3.7173425395801858</v>
      </c>
      <c r="S214" s="14"/>
    </row>
    <row r="215" spans="1:19">
      <c r="A215" s="17">
        <v>43662</v>
      </c>
      <c r="B215" s="44">
        <v>1.39704219641191</v>
      </c>
      <c r="C215" s="13">
        <f>MAX(B$3:B215)</f>
        <v>1.39704219641191</v>
      </c>
      <c r="D215" s="14">
        <f t="shared" si="22"/>
        <v>0</v>
      </c>
      <c r="E215" s="14">
        <f>ABS(MIN(D$3:D215))</f>
        <v>5.4850228129334155E-2</v>
      </c>
      <c r="F215" s="25">
        <f t="shared" si="23"/>
        <v>0</v>
      </c>
      <c r="G215" s="25">
        <f>MAX(F$3:F215)</f>
        <v>101</v>
      </c>
      <c r="H215" s="14" t="str">
        <f>IF(J215&lt;AVERAGE(J$3:J215),J215,"")</f>
        <v/>
      </c>
      <c r="I215" s="14">
        <f>STDEV(H$4:H215)</f>
        <v>6.9832793096833018E-3</v>
      </c>
      <c r="J215" s="14">
        <f t="shared" si="24"/>
        <v>1.3680630700265484E-2</v>
      </c>
      <c r="K215" s="14">
        <f>STDEV($J$4:J215)*SQRT(252)</f>
        <v>0.14117089504273908</v>
      </c>
      <c r="L215" s="14">
        <f t="shared" si="21"/>
        <v>0.54870766813773186</v>
      </c>
      <c r="M215" s="14">
        <f>COUNTIF(J$3:J215,"&gt;0")/COUNT(J$3:J215)</f>
        <v>0.59905660377358494</v>
      </c>
      <c r="N215" s="15">
        <f t="shared" si="25"/>
        <v>10.003744503011109</v>
      </c>
      <c r="O215" s="15">
        <f t="shared" si="27"/>
        <v>78.574498284333444</v>
      </c>
      <c r="P215" s="15">
        <f t="shared" si="26"/>
        <v>3.8868328204026206</v>
      </c>
      <c r="S215" s="14"/>
    </row>
    <row r="216" spans="1:19">
      <c r="A216" s="17">
        <v>43663</v>
      </c>
      <c r="B216" s="44">
        <v>1.42899893746594</v>
      </c>
      <c r="C216" s="13">
        <f>MAX(B$3:B216)</f>
        <v>1.42899893746594</v>
      </c>
      <c r="D216" s="14">
        <f t="shared" si="22"/>
        <v>0</v>
      </c>
      <c r="E216" s="14">
        <f>ABS(MIN(D$3:D216))</f>
        <v>5.4850228129334155E-2</v>
      </c>
      <c r="F216" s="25">
        <f t="shared" si="23"/>
        <v>0</v>
      </c>
      <c r="G216" s="25">
        <f>MAX(F$3:F216)</f>
        <v>101</v>
      </c>
      <c r="H216" s="14" t="str">
        <f>IF(J216&lt;AVERAGE(J$3:J216),J216,"")</f>
        <v/>
      </c>
      <c r="I216" s="14">
        <f>STDEV(H$4:H216)</f>
        <v>6.9832793096833018E-3</v>
      </c>
      <c r="J216" s="14">
        <f t="shared" si="24"/>
        <v>2.2874571101793473E-2</v>
      </c>
      <c r="K216" s="14">
        <f>STDEV($J$4:J216)*SQRT(252)</f>
        <v>0.14272285001251042</v>
      </c>
      <c r="L216" s="14">
        <f t="shared" si="21"/>
        <v>0.59255765153310325</v>
      </c>
      <c r="M216" s="14">
        <f>COUNTIF(J$3:J216,"&gt;0")/COUNT(J$3:J216)</f>
        <v>0.60093896713615025</v>
      </c>
      <c r="N216" s="15">
        <f t="shared" si="25"/>
        <v>10.803193929036745</v>
      </c>
      <c r="O216" s="15">
        <f t="shared" si="27"/>
        <v>84.853780760485762</v>
      </c>
      <c r="P216" s="15">
        <f t="shared" si="26"/>
        <v>4.1518064660365344</v>
      </c>
      <c r="S216" s="14"/>
    </row>
    <row r="217" spans="1:19">
      <c r="A217" s="17">
        <v>43664</v>
      </c>
      <c r="B217" s="44">
        <v>1.44305990352971</v>
      </c>
      <c r="C217" s="13">
        <f>MAX(B$3:B217)</f>
        <v>1.44305990352971</v>
      </c>
      <c r="D217" s="14">
        <f t="shared" si="22"/>
        <v>0</v>
      </c>
      <c r="E217" s="14">
        <f>ABS(MIN(D$3:D217))</f>
        <v>5.4850228129334155E-2</v>
      </c>
      <c r="F217" s="25">
        <f t="shared" si="23"/>
        <v>0</v>
      </c>
      <c r="G217" s="25">
        <f>MAX(F$3:F217)</f>
        <v>101</v>
      </c>
      <c r="H217" s="14" t="str">
        <f>IF(J217&lt;AVERAGE(J$3:J217),J217,"")</f>
        <v/>
      </c>
      <c r="I217" s="14">
        <f>STDEV(H$4:H217)</f>
        <v>6.9832793096833018E-3</v>
      </c>
      <c r="J217" s="14">
        <f t="shared" si="24"/>
        <v>9.8397316436809046E-3</v>
      </c>
      <c r="K217" s="14">
        <f>STDEV($J$4:J217)*SQRT(252)</f>
        <v>0.14265996974763565</v>
      </c>
      <c r="L217" s="14">
        <f t="shared" si="21"/>
        <v>0.61027337843218721</v>
      </c>
      <c r="M217" s="14">
        <f>COUNTIF(J$3:J217,"&gt;0")/COUNT(J$3:J217)</f>
        <v>0.60280373831775702</v>
      </c>
      <c r="N217" s="15">
        <f t="shared" si="25"/>
        <v>11.126177579301812</v>
      </c>
      <c r="O217" s="15">
        <f t="shared" si="27"/>
        <v>87.39065865315699</v>
      </c>
      <c r="P217" s="15">
        <f t="shared" si="26"/>
        <v>4.2778179436863475</v>
      </c>
      <c r="S217" s="14"/>
    </row>
    <row r="218" spans="1:19">
      <c r="A218" s="17">
        <v>43665</v>
      </c>
      <c r="B218" s="44">
        <v>1.4708622682467101</v>
      </c>
      <c r="C218" s="13">
        <f>MAX(B$3:B218)</f>
        <v>1.4708622682467101</v>
      </c>
      <c r="D218" s="14">
        <f t="shared" si="22"/>
        <v>0</v>
      </c>
      <c r="E218" s="14">
        <f>ABS(MIN(D$3:D218))</f>
        <v>5.4850228129334155E-2</v>
      </c>
      <c r="F218" s="25">
        <f t="shared" si="23"/>
        <v>0</v>
      </c>
      <c r="G218" s="25">
        <f>MAX(F$3:F218)</f>
        <v>101</v>
      </c>
      <c r="H218" s="14" t="str">
        <f>IF(J218&lt;AVERAGE(J$3:J218),J218,"")</f>
        <v/>
      </c>
      <c r="I218" s="14">
        <f>STDEV(H$4:H218)</f>
        <v>6.9832793096833018E-3</v>
      </c>
      <c r="J218" s="14">
        <f t="shared" si="24"/>
        <v>1.9266258212147447E-2</v>
      </c>
      <c r="K218" s="14">
        <f>STDEV($J$4:J218)*SQRT(252)</f>
        <v>0.1435833132361142</v>
      </c>
      <c r="L218" s="14">
        <f t="shared" si="21"/>
        <v>0.64775578951922541</v>
      </c>
      <c r="M218" s="14">
        <f>COUNTIF(J$3:J218,"&gt;0")/COUNT(J$3:J218)</f>
        <v>0.60465116279069764</v>
      </c>
      <c r="N218" s="15">
        <f t="shared" si="25"/>
        <v>11.809536835322707</v>
      </c>
      <c r="O218" s="15">
        <f t="shared" si="27"/>
        <v>92.758109878409229</v>
      </c>
      <c r="P218" s="15">
        <f t="shared" si="26"/>
        <v>4.5113584226464365</v>
      </c>
      <c r="Q218" s="14">
        <f>B218/B213-1</f>
        <v>6.5036798733896006E-2</v>
      </c>
      <c r="S218" s="14"/>
    </row>
    <row r="219" spans="1:19">
      <c r="A219" s="17">
        <v>43668</v>
      </c>
      <c r="B219" s="44">
        <v>1.4424207687086299</v>
      </c>
      <c r="C219" s="13">
        <f>MAX(B$3:B219)</f>
        <v>1.4708622682467101</v>
      </c>
      <c r="D219" s="14">
        <f t="shared" si="22"/>
        <v>-1.9336616454226463E-2</v>
      </c>
      <c r="E219" s="14">
        <f>ABS(MIN(D$3:D219))</f>
        <v>5.4850228129334155E-2</v>
      </c>
      <c r="F219" s="25">
        <f t="shared" si="23"/>
        <v>1</v>
      </c>
      <c r="G219" s="25">
        <f>MAX(F$3:F219)</f>
        <v>101</v>
      </c>
      <c r="H219" s="14">
        <f>IF(J219&lt;AVERAGE(J$3:J219),J219,"")</f>
        <v>-1.9336616454226463E-2</v>
      </c>
      <c r="I219" s="14">
        <f>STDEV(H$4:H219)</f>
        <v>7.1284240279919807E-3</v>
      </c>
      <c r="J219" s="14">
        <f t="shared" si="24"/>
        <v>-1.9336616454226463E-2</v>
      </c>
      <c r="K219" s="14">
        <f>STDEV($J$4:J219)*SQRT(252)</f>
        <v>0.14506311959612669</v>
      </c>
      <c r="L219" s="14">
        <f t="shared" si="21"/>
        <v>0.59863516249077664</v>
      </c>
      <c r="M219" s="14">
        <f>COUNTIF(J$3:J219,"&gt;0")/COUNT(J$3:J219)</f>
        <v>0.60185185185185186</v>
      </c>
      <c r="N219" s="15">
        <f t="shared" si="25"/>
        <v>10.913995855755134</v>
      </c>
      <c r="O219" s="15">
        <f t="shared" si="27"/>
        <v>83.978612964106645</v>
      </c>
      <c r="P219" s="15">
        <f t="shared" si="26"/>
        <v>4.1267219687364332</v>
      </c>
      <c r="S219" s="14"/>
    </row>
    <row r="220" spans="1:19">
      <c r="A220" s="17">
        <v>43669</v>
      </c>
      <c r="B220" s="44">
        <v>1.43762725755052</v>
      </c>
      <c r="C220" s="13">
        <f>MAX(B$3:B220)</f>
        <v>1.4708622682467101</v>
      </c>
      <c r="D220" s="14">
        <f t="shared" si="22"/>
        <v>-2.2595596755504932E-2</v>
      </c>
      <c r="E220" s="14">
        <f>ABS(MIN(D$3:D220))</f>
        <v>5.4850228129334155E-2</v>
      </c>
      <c r="F220" s="25">
        <f t="shared" si="23"/>
        <v>2</v>
      </c>
      <c r="G220" s="25">
        <f>MAX(F$3:F220)</f>
        <v>101</v>
      </c>
      <c r="H220" s="14">
        <f>IF(J220&lt;AVERAGE(J$3:J220),J220,"")</f>
        <v>-3.323240528768423E-3</v>
      </c>
      <c r="I220" s="14">
        <f>STDEV(H$4:H220)</f>
        <v>7.0842885427555491E-3</v>
      </c>
      <c r="J220" s="14">
        <f t="shared" si="24"/>
        <v>-3.323240528768423E-3</v>
      </c>
      <c r="K220" s="14">
        <f>STDEV($J$4:J220)*SQRT(252)</f>
        <v>0.14482970085724314</v>
      </c>
      <c r="L220" s="14">
        <f t="shared" si="21"/>
        <v>0.58924902735579998</v>
      </c>
      <c r="M220" s="14">
        <f>COUNTIF(J$3:J220,"&gt;0")/COUNT(J$3:J220)</f>
        <v>0.59907834101382484</v>
      </c>
      <c r="N220" s="15">
        <f t="shared" si="25"/>
        <v>10.742872864017622</v>
      </c>
      <c r="O220" s="15">
        <f t="shared" si="27"/>
        <v>83.176881319772164</v>
      </c>
      <c r="P220" s="15">
        <f t="shared" si="26"/>
        <v>4.0685648307498443</v>
      </c>
      <c r="S220" s="14"/>
    </row>
    <row r="221" spans="1:19">
      <c r="A221" s="17">
        <v>43670</v>
      </c>
      <c r="B221" s="44">
        <v>1.4223945443147701</v>
      </c>
      <c r="C221" s="13">
        <f>MAX(B$3:B221)</f>
        <v>1.4708622682467101</v>
      </c>
      <c r="D221" s="14">
        <f t="shared" si="22"/>
        <v>-3.2951911935108824E-2</v>
      </c>
      <c r="E221" s="14">
        <f>ABS(MIN(D$3:D221))</f>
        <v>5.4850228129334155E-2</v>
      </c>
      <c r="F221" s="25">
        <f t="shared" si="23"/>
        <v>3</v>
      </c>
      <c r="G221" s="25">
        <f>MAX(F$3:F221)</f>
        <v>101</v>
      </c>
      <c r="H221" s="14">
        <f>IF(J221&lt;AVERAGE(J$3:J221),J221,"")</f>
        <v>-1.0595732068758856E-2</v>
      </c>
      <c r="I221" s="14">
        <f>STDEV(H$4:H221)</f>
        <v>7.0638301342938392E-3</v>
      </c>
      <c r="J221" s="14">
        <f t="shared" si="24"/>
        <v>-1.0595732068758856E-2</v>
      </c>
      <c r="K221" s="14">
        <f>STDEV($J$4:J221)*SQRT(252)</f>
        <v>0.14510059482295373</v>
      </c>
      <c r="L221" s="14">
        <f t="shared" si="21"/>
        <v>0.56533543313656676</v>
      </c>
      <c r="M221" s="14">
        <f>COUNTIF(J$3:J221,"&gt;0")/COUNT(J$3:J221)</f>
        <v>0.59633027522935778</v>
      </c>
      <c r="N221" s="15">
        <f t="shared" si="25"/>
        <v>10.306893014255719</v>
      </c>
      <c r="O221" s="15">
        <f t="shared" si="27"/>
        <v>80.032421843207658</v>
      </c>
      <c r="P221" s="15">
        <f t="shared" si="26"/>
        <v>3.8961620648514068</v>
      </c>
      <c r="S221" s="14"/>
    </row>
    <row r="222" spans="1:19">
      <c r="A222" s="17">
        <v>43671</v>
      </c>
      <c r="B222" s="44">
        <v>1.4366685553189</v>
      </c>
      <c r="C222" s="13">
        <f>MAX(B$3:B222)</f>
        <v>1.4708622682467101</v>
      </c>
      <c r="D222" s="14">
        <f t="shared" si="22"/>
        <v>-2.3247392815759382E-2</v>
      </c>
      <c r="E222" s="14">
        <f>ABS(MIN(D$3:D222))</f>
        <v>5.4850228129334155E-2</v>
      </c>
      <c r="F222" s="25">
        <f t="shared" si="23"/>
        <v>4</v>
      </c>
      <c r="G222" s="25">
        <f>MAX(F$3:F222)</f>
        <v>101</v>
      </c>
      <c r="H222" s="14" t="str">
        <f>IF(J222&lt;AVERAGE(J$3:J222),J222,"")</f>
        <v/>
      </c>
      <c r="I222" s="14">
        <f>STDEV(H$4:H222)</f>
        <v>7.0638301342938392E-3</v>
      </c>
      <c r="J222" s="14">
        <f t="shared" si="24"/>
        <v>1.0035198082826158E-2</v>
      </c>
      <c r="K222" s="14">
        <f>STDEV($J$4:J222)*SQRT(252)</f>
        <v>0.1450459862015942</v>
      </c>
      <c r="L222" s="14">
        <f t="shared" si="21"/>
        <v>0.58280574577914313</v>
      </c>
      <c r="M222" s="14">
        <f>COUNTIF(J$3:J222,"&gt;0")/COUNT(J$3:J222)</f>
        <v>0.59817351598173518</v>
      </c>
      <c r="N222" s="15">
        <f t="shared" si="25"/>
        <v>10.625402403157116</v>
      </c>
      <c r="O222" s="15">
        <f t="shared" si="27"/>
        <v>82.505628631938407</v>
      </c>
      <c r="P222" s="15">
        <f t="shared" si="26"/>
        <v>4.0180756533939679</v>
      </c>
      <c r="S222" s="14"/>
    </row>
    <row r="223" spans="1:19">
      <c r="A223" s="17">
        <v>43672</v>
      </c>
      <c r="B223" s="44">
        <v>1.4775731838680599</v>
      </c>
      <c r="C223" s="13">
        <f>MAX(B$3:B223)</f>
        <v>1.4775731838680599</v>
      </c>
      <c r="D223" s="14">
        <f t="shared" si="22"/>
        <v>0</v>
      </c>
      <c r="E223" s="14">
        <f>ABS(MIN(D$3:D223))</f>
        <v>5.4850228129334155E-2</v>
      </c>
      <c r="F223" s="25">
        <f t="shared" si="23"/>
        <v>0</v>
      </c>
      <c r="G223" s="25">
        <f>MAX(F$3:F223)</f>
        <v>101</v>
      </c>
      <c r="H223" s="14" t="str">
        <f>IF(J223&lt;AVERAGE(J$3:J223),J223,"")</f>
        <v/>
      </c>
      <c r="I223" s="14">
        <f>STDEV(H$4:H223)</f>
        <v>7.0638301342938392E-3</v>
      </c>
      <c r="J223" s="14">
        <f t="shared" si="24"/>
        <v>2.847186179284078E-2</v>
      </c>
      <c r="K223" s="14">
        <f>STDEV($J$4:J223)*SQRT(252)</f>
        <v>0.14752433931885087</v>
      </c>
      <c r="L223" s="14">
        <f t="shared" si="21"/>
        <v>0.63733023285871182</v>
      </c>
      <c r="M223" s="14">
        <f>COUNTIF(J$3:J223,"&gt;0")/COUNT(J$3:J223)</f>
        <v>0.6</v>
      </c>
      <c r="N223" s="15">
        <f t="shared" si="25"/>
        <v>11.619463666694664</v>
      </c>
      <c r="O223" s="15">
        <f t="shared" si="27"/>
        <v>90.224456242877196</v>
      </c>
      <c r="P223" s="15">
        <f t="shared" si="26"/>
        <v>4.3201700533036913</v>
      </c>
      <c r="Q223" s="14">
        <f>B223/B218-1</f>
        <v>4.5625724217872587E-3</v>
      </c>
      <c r="S223" s="14"/>
    </row>
    <row r="224" spans="1:19">
      <c r="A224" s="17">
        <v>43675</v>
      </c>
      <c r="B224" s="44">
        <v>1.4837514871385</v>
      </c>
      <c r="C224" s="13">
        <f>MAX(B$3:B224)</f>
        <v>1.4837514871385</v>
      </c>
      <c r="D224" s="14">
        <f t="shared" si="22"/>
        <v>0</v>
      </c>
      <c r="E224" s="14">
        <f>ABS(MIN(D$3:D224))</f>
        <v>5.4850228129334155E-2</v>
      </c>
      <c r="F224" s="25">
        <f t="shared" si="23"/>
        <v>0</v>
      </c>
      <c r="G224" s="25">
        <f>MAX(F$3:F224)</f>
        <v>101</v>
      </c>
      <c r="H224" s="14" t="str">
        <f>IF(J224&lt;AVERAGE(J$3:J224),J224,"")</f>
        <v/>
      </c>
      <c r="I224" s="14">
        <f>STDEV(H$4:H224)</f>
        <v>7.0638301342938392E-3</v>
      </c>
      <c r="J224" s="14">
        <f t="shared" si="24"/>
        <v>4.1813856246810666E-3</v>
      </c>
      <c r="K224" s="14">
        <f>STDEV($J$4:J224)*SQRT(252)</f>
        <v>0.14721029305458563</v>
      </c>
      <c r="L224" s="14">
        <f t="shared" si="21"/>
        <v>0.63757597849408598</v>
      </c>
      <c r="M224" s="14">
        <f>COUNTIF(J$3:J224,"&gt;0")/COUNT(J$3:J224)</f>
        <v>0.60180995475113119</v>
      </c>
      <c r="N224" s="15">
        <f t="shared" si="25"/>
        <v>11.623943969580456</v>
      </c>
      <c r="O224" s="15">
        <f t="shared" si="27"/>
        <v>90.259245532922705</v>
      </c>
      <c r="P224" s="15">
        <f t="shared" si="26"/>
        <v>4.3310556976995658</v>
      </c>
      <c r="S224" s="14"/>
    </row>
    <row r="225" spans="1:19">
      <c r="A225" s="17">
        <v>43676</v>
      </c>
      <c r="B225" s="44">
        <v>1.4671339817904101</v>
      </c>
      <c r="C225" s="13">
        <f>MAX(B$3:B225)</f>
        <v>1.4837514871385</v>
      </c>
      <c r="D225" s="14">
        <f t="shared" si="22"/>
        <v>-1.1199655395215613E-2</v>
      </c>
      <c r="E225" s="14">
        <f>ABS(MIN(D$3:D225))</f>
        <v>5.4850228129334155E-2</v>
      </c>
      <c r="F225" s="25">
        <f t="shared" si="23"/>
        <v>1</v>
      </c>
      <c r="G225" s="25">
        <f>MAX(F$3:F225)</f>
        <v>101</v>
      </c>
      <c r="H225" s="14">
        <f>IF(J225&lt;AVERAGE(J$3:J225),J225,"")</f>
        <v>-1.1199655395215613E-2</v>
      </c>
      <c r="I225" s="14">
        <f>STDEV(H$4:H225)</f>
        <v>7.0493074781961393E-3</v>
      </c>
      <c r="J225" s="14">
        <f t="shared" si="24"/>
        <v>-1.1199655395215613E-2</v>
      </c>
      <c r="K225" s="14">
        <f>STDEV($J$4:J225)*SQRT(252)</f>
        <v>0.14753139786441621</v>
      </c>
      <c r="L225" s="14">
        <f t="shared" si="21"/>
        <v>0.61204449607282507</v>
      </c>
      <c r="M225" s="14">
        <f>COUNTIF(J$3:J225,"&gt;0")/COUNT(J$3:J225)</f>
        <v>0.59909909909909909</v>
      </c>
      <c r="N225" s="15">
        <f t="shared" si="25"/>
        <v>11.158467648113588</v>
      </c>
      <c r="O225" s="15">
        <f t="shared" si="27"/>
        <v>86.823350799480565</v>
      </c>
      <c r="P225" s="15">
        <f t="shared" si="26"/>
        <v>4.1485711172838204</v>
      </c>
      <c r="S225" s="14"/>
    </row>
    <row r="226" spans="1:19">
      <c r="A226" s="17">
        <v>43677</v>
      </c>
      <c r="B226" s="44">
        <v>1.42995763969756</v>
      </c>
      <c r="C226" s="13">
        <f>MAX(B$3:B226)</f>
        <v>1.4837514871385</v>
      </c>
      <c r="D226" s="14">
        <f t="shared" si="22"/>
        <v>-3.6255294708876451E-2</v>
      </c>
      <c r="E226" s="14">
        <f>ABS(MIN(D$3:D226))</f>
        <v>5.4850228129334155E-2</v>
      </c>
      <c r="F226" s="25">
        <f t="shared" si="23"/>
        <v>2</v>
      </c>
      <c r="G226" s="25">
        <f>MAX(F$3:F226)</f>
        <v>101</v>
      </c>
      <c r="H226" s="14">
        <f>IF(J226&lt;AVERAGE(J$3:J226),J226,"")</f>
        <v>-2.5339432222462821E-2</v>
      </c>
      <c r="I226" s="14">
        <f>STDEV(H$4:H226)</f>
        <v>7.3546015226079427E-3</v>
      </c>
      <c r="J226" s="14">
        <f t="shared" si="24"/>
        <v>-2.5339432222462821E-2</v>
      </c>
      <c r="K226" s="14">
        <f>STDEV($J$4:J226)*SQRT(252)</f>
        <v>0.14999339373039619</v>
      </c>
      <c r="L226" s="14">
        <f t="shared" si="21"/>
        <v>0.55895360332216382</v>
      </c>
      <c r="M226" s="14">
        <f>COUNTIF(J$3:J226,"&gt;0")/COUNT(J$3:J226)</f>
        <v>0.5964125560538116</v>
      </c>
      <c r="N226" s="15">
        <f t="shared" si="25"/>
        <v>10.190542909031819</v>
      </c>
      <c r="O226" s="15">
        <f t="shared" si="27"/>
        <v>76.000528594778146</v>
      </c>
      <c r="P226" s="15">
        <f t="shared" si="26"/>
        <v>3.7265214781848872</v>
      </c>
      <c r="R226" s="14">
        <f>B226/B203-1</f>
        <v>9.334480806450296E-2</v>
      </c>
      <c r="S226" s="14"/>
    </row>
    <row r="227" spans="1:19">
      <c r="A227" s="17">
        <v>43678</v>
      </c>
      <c r="B227" s="44">
        <v>1.4247380386587301</v>
      </c>
      <c r="C227" s="13">
        <f>MAX(B$3:B227)</f>
        <v>1.4837514871385</v>
      </c>
      <c r="D227" s="14">
        <f t="shared" si="22"/>
        <v>-3.9773135185583453E-2</v>
      </c>
      <c r="E227" s="14">
        <f>ABS(MIN(D$3:D227))</f>
        <v>5.4850228129334155E-2</v>
      </c>
      <c r="F227" s="25">
        <f t="shared" si="23"/>
        <v>3</v>
      </c>
      <c r="G227" s="25">
        <f>MAX(F$3:F227)</f>
        <v>101</v>
      </c>
      <c r="H227" s="14">
        <f>IF(J227&lt;AVERAGE(J$3:J227),J227,"")</f>
        <v>-3.6501787842707634E-3</v>
      </c>
      <c r="I227" s="14">
        <f>STDEV(H$4:H227)</f>
        <v>7.3113205808083177E-3</v>
      </c>
      <c r="J227" s="14">
        <f t="shared" si="24"/>
        <v>-3.6501787842707634E-3</v>
      </c>
      <c r="K227" s="14">
        <f>STDEV($J$4:J227)*SQRT(252)</f>
        <v>0.14976222912962794</v>
      </c>
      <c r="L227" s="14">
        <f t="shared" si="21"/>
        <v>0.54958183145245521</v>
      </c>
      <c r="M227" s="14">
        <f>COUNTIF(J$3:J227,"&gt;0")/COUNT(J$3:J227)</f>
        <v>0.59375</v>
      </c>
      <c r="N227" s="15">
        <f t="shared" si="25"/>
        <v>10.019681780658562</v>
      </c>
      <c r="O227" s="15">
        <f t="shared" si="27"/>
        <v>75.168613573732131</v>
      </c>
      <c r="P227" s="15">
        <f t="shared" si="26"/>
        <v>3.6696958548657825</v>
      </c>
      <c r="S227" s="14"/>
    </row>
    <row r="228" spans="1:19">
      <c r="A228" s="17">
        <v>43679</v>
      </c>
      <c r="B228" s="44">
        <v>1.4035400670928899</v>
      </c>
      <c r="C228" s="13">
        <f>MAX(B$3:B228)</f>
        <v>1.4837514871385</v>
      </c>
      <c r="D228" s="14">
        <f t="shared" si="22"/>
        <v>-5.4059875080767372E-2</v>
      </c>
      <c r="E228" s="14">
        <f>ABS(MIN(D$3:D228))</f>
        <v>5.4850228129334155E-2</v>
      </c>
      <c r="F228" s="25">
        <f t="shared" si="23"/>
        <v>4</v>
      </c>
      <c r="G228" s="25">
        <f>MAX(F$3:F228)</f>
        <v>101</v>
      </c>
      <c r="H228" s="14">
        <f>IF(J228&lt;AVERAGE(J$3:J228),J228,"")</f>
        <v>-1.4878504672898529E-2</v>
      </c>
      <c r="I228" s="14">
        <f>STDEV(H$4:H228)</f>
        <v>7.3378890569631983E-3</v>
      </c>
      <c r="J228" s="14">
        <f t="shared" si="24"/>
        <v>-1.4878504672898529E-2</v>
      </c>
      <c r="K228" s="14">
        <f>STDEV($J$4:J228)*SQRT(252)</f>
        <v>0.15044490837758978</v>
      </c>
      <c r="L228" s="14">
        <f t="shared" si="21"/>
        <v>0.51895222057734935</v>
      </c>
      <c r="M228" s="14">
        <f>COUNTIF(J$3:J228,"&gt;0")/COUNT(J$3:J228)</f>
        <v>0.59111111111111114</v>
      </c>
      <c r="N228" s="15">
        <f t="shared" si="25"/>
        <v>9.4612591100566696</v>
      </c>
      <c r="O228" s="15">
        <f t="shared" si="27"/>
        <v>70.722276740460686</v>
      </c>
      <c r="P228" s="15">
        <f t="shared" si="26"/>
        <v>3.4494502085432641</v>
      </c>
      <c r="Q228" s="14">
        <f>B228/B223-1</f>
        <v>-5.0104534640621035E-2</v>
      </c>
      <c r="S228" s="14"/>
    </row>
    <row r="229" spans="1:19">
      <c r="A229" s="17">
        <v>43682</v>
      </c>
      <c r="B229" s="44">
        <v>1.39608349418029</v>
      </c>
      <c r="C229" s="13">
        <f>MAX(B$3:B229)</f>
        <v>1.4837514871385</v>
      </c>
      <c r="D229" s="14">
        <f t="shared" si="22"/>
        <v>-5.9085361476053366E-2</v>
      </c>
      <c r="E229" s="14">
        <f>ABS(MIN(D$3:D229))</f>
        <v>5.9085361476053366E-2</v>
      </c>
      <c r="F229" s="25">
        <f t="shared" si="23"/>
        <v>5</v>
      </c>
      <c r="G229" s="25">
        <f>MAX(F$3:F229)</f>
        <v>101</v>
      </c>
      <c r="H229" s="14">
        <f>IF(J229&lt;AVERAGE(J$3:J229),J229,"")</f>
        <v>-5.3126897389146333E-3</v>
      </c>
      <c r="I229" s="14">
        <f>STDEV(H$4:H229)</f>
        <v>7.2926040688159107E-3</v>
      </c>
      <c r="J229" s="14">
        <f t="shared" si="24"/>
        <v>-5.3126897389146333E-3</v>
      </c>
      <c r="K229" s="14">
        <f>STDEV($J$4:J229)*SQRT(252)</f>
        <v>0.15028514954360667</v>
      </c>
      <c r="L229" s="14">
        <f t="shared" si="21"/>
        <v>0.50279078243206565</v>
      </c>
      <c r="M229" s="14">
        <f>COUNTIF(J$3:J229,"&gt;0")/COUNT(J$3:J229)</f>
        <v>0.58849557522123896</v>
      </c>
      <c r="N229" s="15">
        <f t="shared" si="25"/>
        <v>8.5095659884528434</v>
      </c>
      <c r="O229" s="15">
        <f t="shared" si="27"/>
        <v>68.945300977199906</v>
      </c>
      <c r="P229" s="15">
        <f t="shared" si="26"/>
        <v>3.3455786147797397</v>
      </c>
      <c r="S229" s="14"/>
    </row>
    <row r="230" spans="1:19">
      <c r="A230" s="17">
        <v>43683</v>
      </c>
      <c r="B230" s="44">
        <v>1.49152762746165</v>
      </c>
      <c r="C230" s="13">
        <f>MAX(B$3:B230)</f>
        <v>1.49152762746165</v>
      </c>
      <c r="D230" s="14">
        <f t="shared" si="22"/>
        <v>0</v>
      </c>
      <c r="E230" s="14">
        <f>ABS(MIN(D$3:D230))</f>
        <v>5.9085361476053366E-2</v>
      </c>
      <c r="F230" s="25">
        <f t="shared" si="23"/>
        <v>0</v>
      </c>
      <c r="G230" s="25">
        <f>MAX(F$3:F230)</f>
        <v>101</v>
      </c>
      <c r="H230" s="14" t="str">
        <f>IF(J230&lt;AVERAGE(J$3:J230),J230,"")</f>
        <v/>
      </c>
      <c r="I230" s="14">
        <f>STDEV(H$4:H230)</f>
        <v>7.2926040688159107E-3</v>
      </c>
      <c r="J230" s="14">
        <f t="shared" si="24"/>
        <v>6.8365634060733704E-2</v>
      </c>
      <c r="K230" s="14">
        <f>STDEV($J$4:J230)*SQRT(252)</f>
        <v>0.16566789583526292</v>
      </c>
      <c r="L230" s="14">
        <f t="shared" si="21"/>
        <v>0.62649007549412516</v>
      </c>
      <c r="M230" s="14">
        <f>COUNTIF(J$3:J230,"&gt;0")/COUNT(J$3:J230)</f>
        <v>0.5903083700440529</v>
      </c>
      <c r="N230" s="15">
        <f t="shared" si="25"/>
        <v>10.603135190228709</v>
      </c>
      <c r="O230" s="15">
        <f t="shared" si="27"/>
        <v>85.907594815557758</v>
      </c>
      <c r="P230" s="15">
        <f t="shared" si="26"/>
        <v>3.7816021766649057</v>
      </c>
      <c r="S230" s="14"/>
    </row>
    <row r="231" spans="1:19">
      <c r="A231" s="17">
        <v>43684</v>
      </c>
      <c r="B231" s="44">
        <v>1.46969052107473</v>
      </c>
      <c r="C231" s="13">
        <f>MAX(B$3:B231)</f>
        <v>1.49152762746165</v>
      </c>
      <c r="D231" s="14">
        <f t="shared" si="22"/>
        <v>-1.4640765604914341E-2</v>
      </c>
      <c r="E231" s="14">
        <f>ABS(MIN(D$3:D231))</f>
        <v>5.9085361476053366E-2</v>
      </c>
      <c r="F231" s="25">
        <f t="shared" si="23"/>
        <v>1</v>
      </c>
      <c r="G231" s="25">
        <f>MAX(F$3:F231)</f>
        <v>101</v>
      </c>
      <c r="H231" s="14">
        <f>IF(J231&lt;AVERAGE(J$3:J231),J231,"")</f>
        <v>-1.4640765604914341E-2</v>
      </c>
      <c r="I231" s="14">
        <f>STDEV(H$4:H231)</f>
        <v>7.3136544893624787E-3</v>
      </c>
      <c r="J231" s="14">
        <f t="shared" si="24"/>
        <v>-1.4640765604914341E-2</v>
      </c>
      <c r="K231" s="14">
        <f>STDEV($J$4:J231)*SQRT(252)</f>
        <v>0.16620557113404122</v>
      </c>
      <c r="L231" s="14">
        <f t="shared" si="21"/>
        <v>0.59507911706017014</v>
      </c>
      <c r="M231" s="14">
        <f>COUNTIF(J$3:J231,"&gt;0")/COUNT(J$3:J231)</f>
        <v>0.58771929824561409</v>
      </c>
      <c r="N231" s="15">
        <f t="shared" si="25"/>
        <v>10.07151521449774</v>
      </c>
      <c r="O231" s="15">
        <f t="shared" si="27"/>
        <v>81.365494900763679</v>
      </c>
      <c r="P231" s="15">
        <f t="shared" si="26"/>
        <v>3.580380085937382</v>
      </c>
      <c r="S231" s="14"/>
    </row>
    <row r="232" spans="1:19">
      <c r="A232" s="17">
        <v>43685</v>
      </c>
      <c r="B232" s="44">
        <v>1.5497954186501599</v>
      </c>
      <c r="C232" s="13">
        <f>MAX(B$3:B232)</f>
        <v>1.5497954186501599</v>
      </c>
      <c r="D232" s="14">
        <f t="shared" si="22"/>
        <v>0</v>
      </c>
      <c r="E232" s="14">
        <f>ABS(MIN(D$3:D232))</f>
        <v>5.9085361476053366E-2</v>
      </c>
      <c r="F232" s="25">
        <f t="shared" si="23"/>
        <v>0</v>
      </c>
      <c r="G232" s="25">
        <f>MAX(F$3:F232)</f>
        <v>101</v>
      </c>
      <c r="H232" s="14" t="str">
        <f>IF(J232&lt;AVERAGE(J$3:J232),J232,"")</f>
        <v/>
      </c>
      <c r="I232" s="14">
        <f>STDEV(H$4:H232)</f>
        <v>7.3136544893624787E-3</v>
      </c>
      <c r="J232" s="14">
        <f t="shared" si="24"/>
        <v>5.450460244980837E-2</v>
      </c>
      <c r="K232" s="14">
        <f>STDEV($J$4:J232)*SQRT(252)</f>
        <v>0.17483241682625597</v>
      </c>
      <c r="L232" s="14">
        <f t="shared" si="21"/>
        <v>0.69811606653741709</v>
      </c>
      <c r="M232" s="14">
        <f>COUNTIF(J$3:J232,"&gt;0")/COUNT(J$3:J232)</f>
        <v>0.58951965065502188</v>
      </c>
      <c r="N232" s="15">
        <f t="shared" si="25"/>
        <v>11.815381155285911</v>
      </c>
      <c r="O232" s="15">
        <f t="shared" si="27"/>
        <v>95.453793661268634</v>
      </c>
      <c r="P232" s="15">
        <f t="shared" si="26"/>
        <v>3.9930584911560603</v>
      </c>
      <c r="Q232" s="14">
        <f>B232/B228-1</f>
        <v>0.10420461445051887</v>
      </c>
      <c r="S232" s="14"/>
    </row>
    <row r="233" spans="1:19">
      <c r="A233" s="17">
        <v>43686</v>
      </c>
      <c r="B233" s="44">
        <v>1.6594070404654799</v>
      </c>
      <c r="C233" s="13">
        <f>MAX(B$3:B233)</f>
        <v>1.6594070404654799</v>
      </c>
      <c r="D233" s="14">
        <f t="shared" si="22"/>
        <v>0</v>
      </c>
      <c r="E233" s="14">
        <f>ABS(MIN(D$3:D233))</f>
        <v>5.9085361476053366E-2</v>
      </c>
      <c r="F233" s="25">
        <f t="shared" si="23"/>
        <v>0</v>
      </c>
      <c r="G233" s="25">
        <f>MAX(F$3:F233)</f>
        <v>101</v>
      </c>
      <c r="H233" s="14" t="str">
        <f>IF(J233&lt;AVERAGE(J$3:J233),J233,"")</f>
        <v/>
      </c>
      <c r="I233" s="14">
        <f>STDEV(H$4:H233)</f>
        <v>7.3136544893624787E-3</v>
      </c>
      <c r="J233" s="14">
        <f t="shared" si="24"/>
        <v>7.0726510413090304E-2</v>
      </c>
      <c r="K233" s="14">
        <f>STDEV($J$4:J233)*SQRT(252)</f>
        <v>0.18871103029132832</v>
      </c>
      <c r="L233" s="14">
        <f t="shared" si="21"/>
        <v>0.84060161264024158</v>
      </c>
      <c r="M233" s="14">
        <f>COUNTIF(J$3:J233,"&gt;0")/COUNT(J$3:J233)</f>
        <v>0.59130434782608698</v>
      </c>
      <c r="N233" s="15">
        <f t="shared" si="25"/>
        <v>14.226901412474696</v>
      </c>
      <c r="O233" s="15">
        <f t="shared" si="27"/>
        <v>114.93592073058345</v>
      </c>
      <c r="P233" s="15">
        <f t="shared" si="26"/>
        <v>4.4544381499191523</v>
      </c>
      <c r="S233" s="14"/>
    </row>
    <row r="234" spans="1:19">
      <c r="A234" s="17">
        <v>43689</v>
      </c>
      <c r="B234" s="44">
        <v>1.65386787201611</v>
      </c>
      <c r="C234" s="13">
        <f>MAX(B$3:B234)</f>
        <v>1.6594070404654799</v>
      </c>
      <c r="D234" s="14">
        <f t="shared" si="22"/>
        <v>-3.3380408268101069E-3</v>
      </c>
      <c r="E234" s="14">
        <f>ABS(MIN(D$3:D234))</f>
        <v>5.9085361476053366E-2</v>
      </c>
      <c r="F234" s="25">
        <f t="shared" si="23"/>
        <v>1</v>
      </c>
      <c r="G234" s="25">
        <f>MAX(F$3:F234)</f>
        <v>101</v>
      </c>
      <c r="H234" s="14">
        <f>IF(J234&lt;AVERAGE(J$3:J234),J234,"")</f>
        <v>-3.3380408268101069E-3</v>
      </c>
      <c r="I234" s="14">
        <f>STDEV(H$4:H234)</f>
        <v>7.2745874867874288E-3</v>
      </c>
      <c r="J234" s="14">
        <f t="shared" si="24"/>
        <v>-3.3380408268101069E-3</v>
      </c>
      <c r="K234" s="14">
        <f>STDEV($J$4:J234)*SQRT(252)</f>
        <v>0.18839153672418329</v>
      </c>
      <c r="L234" s="14">
        <f t="shared" si="21"/>
        <v>0.82234270233960904</v>
      </c>
      <c r="M234" s="14">
        <f>COUNTIF(J$3:J234,"&gt;0")/COUNT(J$3:J234)</f>
        <v>0.58874458874458879</v>
      </c>
      <c r="N234" s="15">
        <f t="shared" si="25"/>
        <v>13.917875456730433</v>
      </c>
      <c r="O234" s="15">
        <f t="shared" si="27"/>
        <v>113.04320744416098</v>
      </c>
      <c r="P234" s="15">
        <f t="shared" si="26"/>
        <v>4.3650724264942378</v>
      </c>
      <c r="S234" s="14"/>
    </row>
    <row r="235" spans="1:19">
      <c r="A235" s="17">
        <v>43690</v>
      </c>
      <c r="B235" s="44">
        <v>1.6362916644364001</v>
      </c>
      <c r="C235" s="13">
        <f>MAX(B$3:B235)</f>
        <v>1.6594070404654799</v>
      </c>
      <c r="D235" s="14">
        <f t="shared" si="22"/>
        <v>-1.3929901142636925E-2</v>
      </c>
      <c r="E235" s="14">
        <f>ABS(MIN(D$3:D235))</f>
        <v>5.9085361476053366E-2</v>
      </c>
      <c r="F235" s="25">
        <f t="shared" si="23"/>
        <v>2</v>
      </c>
      <c r="G235" s="25">
        <f>MAX(F$3:F235)</f>
        <v>101</v>
      </c>
      <c r="H235" s="14">
        <f>IF(J235&lt;AVERAGE(J$3:J235),J235,"")</f>
        <v>-1.0627334793246845E-2</v>
      </c>
      <c r="I235" s="14">
        <f>STDEV(H$4:H235)</f>
        <v>7.2500069555474595E-3</v>
      </c>
      <c r="J235" s="14">
        <f t="shared" si="24"/>
        <v>-1.0627334793246845E-2</v>
      </c>
      <c r="K235" s="14">
        <f>STDEV($J$4:J235)*SQRT(252)</f>
        <v>0.18846174215753048</v>
      </c>
      <c r="L235" s="14">
        <f t="shared" si="21"/>
        <v>0.79582648211685858</v>
      </c>
      <c r="M235" s="14">
        <f>COUNTIF(J$3:J235,"&gt;0")/COUNT(J$3:J235)</f>
        <v>0.58620689655172409</v>
      </c>
      <c r="N235" s="15">
        <f t="shared" si="25"/>
        <v>13.469097289679748</v>
      </c>
      <c r="O235" s="15">
        <f t="shared" si="27"/>
        <v>109.76906463626482</v>
      </c>
      <c r="P235" s="15">
        <f t="shared" si="26"/>
        <v>4.2227481981549708</v>
      </c>
      <c r="S235" s="14"/>
    </row>
    <row r="236" spans="1:19">
      <c r="A236" s="17">
        <v>43691</v>
      </c>
      <c r="B236" s="44">
        <v>1.55139325570286</v>
      </c>
      <c r="C236" s="13">
        <f>MAX(B$3:B236)</f>
        <v>1.6594070404654799</v>
      </c>
      <c r="D236" s="14">
        <f t="shared" si="22"/>
        <v>-6.5091796122740964E-2</v>
      </c>
      <c r="E236" s="14">
        <f>ABS(MIN(D$3:D236))</f>
        <v>6.5091796122740964E-2</v>
      </c>
      <c r="F236" s="25">
        <f t="shared" si="23"/>
        <v>3</v>
      </c>
      <c r="G236" s="25">
        <f>MAX(F$3:F236)</f>
        <v>101</v>
      </c>
      <c r="H236" s="14">
        <f>IF(J236&lt;AVERAGE(J$3:J236),J236,"")</f>
        <v>-5.1884642926896651E-2</v>
      </c>
      <c r="I236" s="14">
        <f>STDEV(H$4:H236)</f>
        <v>8.7502946568461561E-3</v>
      </c>
      <c r="J236" s="14">
        <f t="shared" si="24"/>
        <v>-5.1884642926896651E-2</v>
      </c>
      <c r="K236" s="14">
        <f>STDEV($J$4:J236)*SQRT(252)</f>
        <v>0.19628469137016857</v>
      </c>
      <c r="L236" s="14">
        <f t="shared" si="21"/>
        <v>0.68274316420754011</v>
      </c>
      <c r="M236" s="14">
        <f>COUNTIF(J$3:J236,"&gt;0")/COUNT(J$3:J236)</f>
        <v>0.58369098712446355</v>
      </c>
      <c r="N236" s="15">
        <f t="shared" si="25"/>
        <v>10.488928019747972</v>
      </c>
      <c r="O236" s="15">
        <f t="shared" si="27"/>
        <v>78.02516269247775</v>
      </c>
      <c r="P236" s="15">
        <f t="shared" si="26"/>
        <v>3.4783311904848007</v>
      </c>
      <c r="S236" s="14"/>
    </row>
    <row r="237" spans="1:19">
      <c r="A237" s="17">
        <v>43692</v>
      </c>
      <c r="B237" s="44">
        <v>1.5832434743950601</v>
      </c>
      <c r="C237" s="13">
        <f>MAX(B$3:B237)</f>
        <v>1.6594070404654799</v>
      </c>
      <c r="D237" s="14">
        <f t="shared" si="22"/>
        <v>-4.5898061303304649E-2</v>
      </c>
      <c r="E237" s="14">
        <f>ABS(MIN(D$3:D237))</f>
        <v>6.5091796122740964E-2</v>
      </c>
      <c r="F237" s="25">
        <f t="shared" si="23"/>
        <v>4</v>
      </c>
      <c r="G237" s="25">
        <f>MAX(F$3:F237)</f>
        <v>101</v>
      </c>
      <c r="H237" s="14" t="str">
        <f>IF(J237&lt;AVERAGE(J$3:J237),J237,"")</f>
        <v/>
      </c>
      <c r="I237" s="14">
        <f>STDEV(H$4:H237)</f>
        <v>8.7502946568461561E-3</v>
      </c>
      <c r="J237" s="14">
        <f t="shared" si="24"/>
        <v>2.0530074225293848E-2</v>
      </c>
      <c r="K237" s="14">
        <f>STDEV($J$4:J237)*SQRT(252)</f>
        <v>0.19680862401245908</v>
      </c>
      <c r="L237" s="14">
        <f t="shared" si="21"/>
        <v>0.72072588692467066</v>
      </c>
      <c r="M237" s="14">
        <f>COUNTIF(J$3:J237,"&gt;0")/COUNT(J$3:J237)</f>
        <v>0.5854700854700855</v>
      </c>
      <c r="N237" s="15">
        <f t="shared" si="25"/>
        <v>11.072453517270088</v>
      </c>
      <c r="O237" s="15">
        <f t="shared" si="27"/>
        <v>82.365899114126506</v>
      </c>
      <c r="P237" s="15">
        <f t="shared" si="26"/>
        <v>3.6620645591173115</v>
      </c>
      <c r="Q237" s="14">
        <f>B237/B232-1</f>
        <v>2.1582239399076775E-2</v>
      </c>
      <c r="S237" s="14"/>
    </row>
    <row r="238" spans="1:19">
      <c r="A238" s="17">
        <v>43693</v>
      </c>
      <c r="B238" s="44">
        <v>1.5712144108377</v>
      </c>
      <c r="C238" s="13">
        <f>MAX(B$3:B238)</f>
        <v>1.6594070404654799</v>
      </c>
      <c r="D238" s="14">
        <f t="shared" si="22"/>
        <v>-5.3147074513460568E-2</v>
      </c>
      <c r="E238" s="14">
        <f>ABS(MIN(D$3:D238))</f>
        <v>6.5091796122740964E-2</v>
      </c>
      <c r="F238" s="25">
        <f t="shared" si="23"/>
        <v>5</v>
      </c>
      <c r="G238" s="25">
        <f>MAX(F$3:F238)</f>
        <v>101</v>
      </c>
      <c r="H238" s="14">
        <f>IF(J238&lt;AVERAGE(J$3:J238),J238,"")</f>
        <v>-7.5977344937147029E-3</v>
      </c>
      <c r="I238" s="14">
        <f>STDEV(H$4:H238)</f>
        <v>8.7002163505759175E-3</v>
      </c>
      <c r="J238" s="14">
        <f t="shared" si="24"/>
        <v>-7.5977344937147029E-3</v>
      </c>
      <c r="K238" s="14">
        <f>STDEV($J$4:J238)*SQRT(252)</f>
        <v>0.1966411242347004</v>
      </c>
      <c r="L238" s="14">
        <f t="shared" si="21"/>
        <v>0.70236005920209377</v>
      </c>
      <c r="M238" s="14">
        <f>COUNTIF(J$3:J238,"&gt;0")/COUNT(J$3:J238)</f>
        <v>0.58297872340425527</v>
      </c>
      <c r="N238" s="15">
        <f t="shared" si="25"/>
        <v>10.790300791173159</v>
      </c>
      <c r="O238" s="15">
        <f t="shared" si="27"/>
        <v>80.729033727488911</v>
      </c>
      <c r="P238" s="15">
        <f t="shared" si="26"/>
        <v>3.571786226993872</v>
      </c>
      <c r="S238" s="14"/>
    </row>
    <row r="239" spans="1:19">
      <c r="A239" s="17">
        <v>43696</v>
      </c>
      <c r="B239" s="44">
        <v>1.57482312990491</v>
      </c>
      <c r="C239" s="13">
        <f>MAX(B$3:B239)</f>
        <v>1.6594070404654799</v>
      </c>
      <c r="D239" s="14">
        <f t="shared" si="22"/>
        <v>-5.0972370550412593E-2</v>
      </c>
      <c r="E239" s="14">
        <f>ABS(MIN(D$3:D239))</f>
        <v>6.5091796122740964E-2</v>
      </c>
      <c r="F239" s="25">
        <f t="shared" si="23"/>
        <v>6</v>
      </c>
      <c r="G239" s="25">
        <f>MAX(F$3:F239)</f>
        <v>101</v>
      </c>
      <c r="H239" s="14" t="str">
        <f>IF(J239&lt;AVERAGE(J$3:J239),J239,"")</f>
        <v/>
      </c>
      <c r="I239" s="14">
        <f>STDEV(H$4:H239)</f>
        <v>8.7002163505759175E-3</v>
      </c>
      <c r="J239" s="14">
        <f t="shared" si="24"/>
        <v>2.2967706013377054E-3</v>
      </c>
      <c r="K239" s="14">
        <f>STDEV($J$4:J239)*SQRT(252)</f>
        <v>0.19622253251601512</v>
      </c>
      <c r="L239" s="14">
        <f t="shared" si="21"/>
        <v>0.69823867326390254</v>
      </c>
      <c r="M239" s="14">
        <f>COUNTIF(J$3:J239,"&gt;0")/COUNT(J$3:J239)</f>
        <v>0.5847457627118644</v>
      </c>
      <c r="N239" s="15">
        <f t="shared" si="25"/>
        <v>10.72698427229235</v>
      </c>
      <c r="O239" s="15">
        <f t="shared" si="27"/>
        <v>80.255322986040696</v>
      </c>
      <c r="P239" s="15">
        <f t="shared" si="26"/>
        <v>3.5584021076015535</v>
      </c>
      <c r="S239" s="14"/>
    </row>
    <row r="240" spans="1:19">
      <c r="A240" s="17">
        <v>43697</v>
      </c>
      <c r="B240" s="44">
        <v>1.58302476414856</v>
      </c>
      <c r="C240" s="13">
        <f>MAX(B$3:B240)</f>
        <v>1.6594070404654799</v>
      </c>
      <c r="D240" s="14">
        <f t="shared" si="22"/>
        <v>-4.6029861543490869E-2</v>
      </c>
      <c r="E240" s="14">
        <f>ABS(MIN(D$3:D240))</f>
        <v>6.5091796122740964E-2</v>
      </c>
      <c r="F240" s="25">
        <f t="shared" si="23"/>
        <v>7</v>
      </c>
      <c r="G240" s="25">
        <f>MAX(F$3:F240)</f>
        <v>101</v>
      </c>
      <c r="H240" s="14" t="str">
        <f>IF(J240&lt;AVERAGE(J$3:J240),J240,"")</f>
        <v/>
      </c>
      <c r="I240" s="14">
        <f>STDEV(H$4:H240)</f>
        <v>8.7002163505759175E-3</v>
      </c>
      <c r="J240" s="14">
        <f t="shared" si="24"/>
        <v>5.2079716686312949E-3</v>
      </c>
      <c r="K240" s="14">
        <f>STDEV($J$4:J240)*SQRT(252)</f>
        <v>0.19583428413659942</v>
      </c>
      <c r="L240" s="14">
        <f t="shared" si="21"/>
        <v>0.70564473785980497</v>
      </c>
      <c r="M240" s="14">
        <f>COUNTIF(J$3:J240,"&gt;0")/COUNT(J$3:J240)</f>
        <v>0.5864978902953587</v>
      </c>
      <c r="N240" s="15">
        <f t="shared" si="25"/>
        <v>10.840763043766671</v>
      </c>
      <c r="O240" s="15">
        <f t="shared" si="27"/>
        <v>81.106573609872854</v>
      </c>
      <c r="P240" s="15">
        <f t="shared" si="26"/>
        <v>3.6032747839372177</v>
      </c>
      <c r="S240" s="14"/>
    </row>
    <row r="241" spans="1:19">
      <c r="A241" s="17">
        <v>43698</v>
      </c>
      <c r="B241" s="44">
        <v>1.62250196364135</v>
      </c>
      <c r="C241" s="13">
        <f>MAX(B$3:B241)</f>
        <v>1.6594070404654799</v>
      </c>
      <c r="D241" s="14">
        <f t="shared" si="22"/>
        <v>-2.2239918190161245E-2</v>
      </c>
      <c r="E241" s="14">
        <f>ABS(MIN(D$3:D241))</f>
        <v>6.5091796122740964E-2</v>
      </c>
      <c r="F241" s="25">
        <f t="shared" si="23"/>
        <v>8</v>
      </c>
      <c r="G241" s="25">
        <f>MAX(F$3:F241)</f>
        <v>101</v>
      </c>
      <c r="H241" s="14" t="str">
        <f>IF(J241&lt;AVERAGE(J$3:J241),J241,"")</f>
        <v/>
      </c>
      <c r="I241" s="14">
        <f>STDEV(H$4:H241)</f>
        <v>8.7002163505759175E-3</v>
      </c>
      <c r="J241" s="14">
        <f t="shared" si="24"/>
        <v>2.493782812931733E-2</v>
      </c>
      <c r="K241" s="14">
        <f>STDEV($J$4:J241)*SQRT(252)</f>
        <v>0.19683908454592941</v>
      </c>
      <c r="L241" s="14">
        <f t="shared" si="21"/>
        <v>0.75205593142931182</v>
      </c>
      <c r="M241" s="14">
        <f>COUNTIF(J$3:J241,"&gt;0")/COUNT(J$3:J241)</f>
        <v>0.58823529411764708</v>
      </c>
      <c r="N241" s="15">
        <f t="shared" si="25"/>
        <v>11.55377445740152</v>
      </c>
      <c r="O241" s="15">
        <f t="shared" si="27"/>
        <v>86.441060902988795</v>
      </c>
      <c r="P241" s="15">
        <f t="shared" si="26"/>
        <v>3.8206636307223376</v>
      </c>
      <c r="S241" s="14"/>
    </row>
    <row r="242" spans="1:19">
      <c r="A242" s="17">
        <v>43699</v>
      </c>
      <c r="B242" s="44">
        <v>1.6339842515824701</v>
      </c>
      <c r="C242" s="13">
        <f>MAX(B$3:B242)</f>
        <v>1.6594070404654799</v>
      </c>
      <c r="D242" s="14">
        <f t="shared" si="22"/>
        <v>-1.5320405580464769E-2</v>
      </c>
      <c r="E242" s="14">
        <f>ABS(MIN(D$3:D242))</f>
        <v>6.5091796122740964E-2</v>
      </c>
      <c r="F242" s="25">
        <f t="shared" si="23"/>
        <v>9</v>
      </c>
      <c r="G242" s="25">
        <f>MAX(F$3:F242)</f>
        <v>101</v>
      </c>
      <c r="H242" s="14" t="str">
        <f>IF(J242&lt;AVERAGE(J$3:J242),J242,"")</f>
        <v/>
      </c>
      <c r="I242" s="14">
        <f>STDEV(H$4:H242)</f>
        <v>8.7002163505759175E-3</v>
      </c>
      <c r="J242" s="14">
        <f t="shared" si="24"/>
        <v>7.0769023387500241E-3</v>
      </c>
      <c r="K242" s="14">
        <f>STDEV($J$4:J242)*SQRT(252)</f>
        <v>0.19649129567631093</v>
      </c>
      <c r="L242" s="14">
        <f t="shared" si="21"/>
        <v>0.76325361323740926</v>
      </c>
      <c r="M242" s="14">
        <f>COUNTIF(J$3:J242,"&gt;0")/COUNT(J$3:J242)</f>
        <v>0.58995815899581594</v>
      </c>
      <c r="N242" s="15">
        <f t="shared" si="25"/>
        <v>11.725803537486856</v>
      </c>
      <c r="O242" s="15">
        <f t="shared" si="27"/>
        <v>87.728118759585229</v>
      </c>
      <c r="P242" s="15">
        <f t="shared" si="26"/>
        <v>3.8844143737275352</v>
      </c>
      <c r="Q242" s="14">
        <f>B242/B237-1</f>
        <v>3.2048625500760375E-2</v>
      </c>
      <c r="S242" s="14"/>
    </row>
    <row r="243" spans="1:19">
      <c r="A243" s="17">
        <v>43700</v>
      </c>
      <c r="B243" s="44">
        <v>1.6348590925684601</v>
      </c>
      <c r="C243" s="13">
        <f>MAX(B$3:B243)</f>
        <v>1.6594070404654799</v>
      </c>
      <c r="D243" s="14">
        <f t="shared" si="22"/>
        <v>-1.4793204619725997E-2</v>
      </c>
      <c r="E243" s="14">
        <f>ABS(MIN(D$3:D243))</f>
        <v>6.5091796122740964E-2</v>
      </c>
      <c r="F243" s="25">
        <f t="shared" si="23"/>
        <v>10</v>
      </c>
      <c r="G243" s="25">
        <f>MAX(F$3:F243)</f>
        <v>101</v>
      </c>
      <c r="H243" s="14">
        <f>IF(J243&lt;AVERAGE(J$3:J243),J243,"")</f>
        <v>5.3540356043368931E-4</v>
      </c>
      <c r="I243" s="14">
        <f>STDEV(H$4:H243)</f>
        <v>8.6817522065373333E-3</v>
      </c>
      <c r="J243" s="14">
        <f t="shared" si="24"/>
        <v>5.3540356043368931E-4</v>
      </c>
      <c r="K243" s="14">
        <f>STDEV($J$4:J243)*SQRT(252)</f>
        <v>0.19608661891712628</v>
      </c>
      <c r="L243" s="14">
        <f t="shared" si="21"/>
        <v>0.76118680854851073</v>
      </c>
      <c r="M243" s="14">
        <f>COUNTIF(J$3:J243,"&gt;0")/COUNT(J$3:J243)</f>
        <v>0.59166666666666667</v>
      </c>
      <c r="N243" s="15">
        <f t="shared" si="25"/>
        <v>11.694051384189363</v>
      </c>
      <c r="O243" s="15">
        <f t="shared" si="27"/>
        <v>87.676633753188597</v>
      </c>
      <c r="P243" s="15">
        <f t="shared" si="26"/>
        <v>3.881890629519281</v>
      </c>
    </row>
    <row r="244" spans="1:19">
      <c r="A244" s="17">
        <v>43703</v>
      </c>
      <c r="B244" s="44">
        <v>1.6393426526216499</v>
      </c>
      <c r="C244" s="13">
        <f>MAX(B$3:B244)</f>
        <v>1.6594070404654799</v>
      </c>
      <c r="D244" s="14">
        <f t="shared" si="22"/>
        <v>-1.2091299695945468E-2</v>
      </c>
      <c r="E244" s="14">
        <f>ABS(MIN(D$3:D244))</f>
        <v>6.5091796122740964E-2</v>
      </c>
      <c r="F244" s="25">
        <f t="shared" si="23"/>
        <v>11</v>
      </c>
      <c r="G244" s="25">
        <f>MAX(F$3:F244)</f>
        <v>101</v>
      </c>
      <c r="H244" s="14" t="str">
        <f>IF(J244&lt;AVERAGE(J$3:J244),J244,"")</f>
        <v/>
      </c>
      <c r="I244" s="14">
        <f>STDEV(H$4:H244)</f>
        <v>8.6817522065373333E-3</v>
      </c>
      <c r="J244" s="14">
        <f t="shared" si="24"/>
        <v>2.7424749163831308E-3</v>
      </c>
      <c r="K244" s="14">
        <f>STDEV($J$4:J244)*SQRT(252)</f>
        <v>0.1956786967705276</v>
      </c>
      <c r="L244" s="14">
        <f t="shared" si="21"/>
        <v>0.75734759161489529</v>
      </c>
      <c r="M244" s="14">
        <f>COUNTIF(J$3:J244,"&gt;0")/COUNT(J$3:J244)</f>
        <v>0.59336099585062241</v>
      </c>
      <c r="N244" s="15">
        <f t="shared" si="25"/>
        <v>11.635069804907451</v>
      </c>
      <c r="O244" s="15">
        <f t="shared" si="27"/>
        <v>87.234416923880275</v>
      </c>
      <c r="P244" s="15">
        <f t="shared" si="26"/>
        <v>3.8703630191437588</v>
      </c>
    </row>
    <row r="245" spans="1:19">
      <c r="A245" s="17">
        <v>43704</v>
      </c>
      <c r="B245" s="44">
        <v>1.68975536443932</v>
      </c>
      <c r="C245" s="13">
        <f>MAX(B$3:B245)</f>
        <v>1.68975536443932</v>
      </c>
      <c r="D245" s="14">
        <f t="shared" si="22"/>
        <v>0</v>
      </c>
      <c r="E245" s="14">
        <f>ABS(MIN(D$3:D245))</f>
        <v>6.5091796122740964E-2</v>
      </c>
      <c r="F245" s="25">
        <f t="shared" si="23"/>
        <v>0</v>
      </c>
      <c r="G245" s="25">
        <f>MAX(F$3:F245)</f>
        <v>101</v>
      </c>
      <c r="H245" s="14" t="str">
        <f>IF(J245&lt;AVERAGE(J$3:J245),J245,"")</f>
        <v/>
      </c>
      <c r="I245" s="14">
        <f>STDEV(H$4:H245)</f>
        <v>8.6817522065373333E-3</v>
      </c>
      <c r="J245" s="14">
        <f t="shared" si="24"/>
        <v>3.0751784403980187E-2</v>
      </c>
      <c r="K245" s="14">
        <f>STDEV($J$4:J245)*SQRT(252)</f>
        <v>0.19744483763609597</v>
      </c>
      <c r="L245" s="14">
        <f t="shared" si="21"/>
        <v>0.81573315138355218</v>
      </c>
      <c r="M245" s="14">
        <f>COUNTIF(J$3:J245,"&gt;0")/COUNT(J$3:J245)</f>
        <v>0.5950413223140496</v>
      </c>
      <c r="N245" s="15">
        <f t="shared" si="25"/>
        <v>12.53204243811858</v>
      </c>
      <c r="O245" s="15">
        <f t="shared" si="27"/>
        <v>93.959506327456296</v>
      </c>
      <c r="P245" s="15">
        <f t="shared" si="26"/>
        <v>4.1314483637551618</v>
      </c>
    </row>
    <row r="246" spans="1:19">
      <c r="A246" s="17">
        <v>43705</v>
      </c>
      <c r="B246" s="44">
        <v>1.7131573608145401</v>
      </c>
      <c r="C246" s="13">
        <f>MAX(B$3:B246)</f>
        <v>1.7131573608145401</v>
      </c>
      <c r="D246" s="14">
        <f t="shared" si="22"/>
        <v>0</v>
      </c>
      <c r="E246" s="14">
        <f>ABS(MIN(D$3:D246))</f>
        <v>6.5091796122740964E-2</v>
      </c>
      <c r="F246" s="25">
        <f t="shared" si="23"/>
        <v>0</v>
      </c>
      <c r="G246" s="25">
        <f>MAX(F$3:F246)</f>
        <v>101</v>
      </c>
      <c r="H246" s="14" t="str">
        <f>IF(J246&lt;AVERAGE(J$3:J246),J246,"")</f>
        <v/>
      </c>
      <c r="I246" s="14">
        <f>STDEV(H$4:H246)</f>
        <v>8.6817522065373333E-3</v>
      </c>
      <c r="J246" s="14">
        <f t="shared" si="24"/>
        <v>1.3849339891271795E-2</v>
      </c>
      <c r="K246" s="14">
        <f>STDEV($J$4:J246)*SQRT(252)</f>
        <v>0.19739046144212274</v>
      </c>
      <c r="L246" s="14">
        <f t="shared" si="21"/>
        <v>0.84085096440480078</v>
      </c>
      <c r="M246" s="14">
        <f>COUNTIF(J$3:J246,"&gt;0")/COUNT(J$3:J246)</f>
        <v>0.5967078189300411</v>
      </c>
      <c r="N246" s="15">
        <f t="shared" si="25"/>
        <v>12.917925368340461</v>
      </c>
      <c r="O246" s="15">
        <f t="shared" si="27"/>
        <v>96.852679551443842</v>
      </c>
      <c r="P246" s="15">
        <f t="shared" si="26"/>
        <v>4.2598358515482184</v>
      </c>
    </row>
    <row r="247" spans="1:19">
      <c r="A247" s="17">
        <v>43706</v>
      </c>
      <c r="B247" s="44">
        <v>1.7164380145120099</v>
      </c>
      <c r="C247" s="13">
        <f>MAX(B$3:B247)</f>
        <v>1.7164380145120099</v>
      </c>
      <c r="D247" s="14">
        <f t="shared" si="22"/>
        <v>0</v>
      </c>
      <c r="E247" s="14">
        <f>ABS(MIN(D$3:D247))</f>
        <v>6.5091796122740964E-2</v>
      </c>
      <c r="F247" s="25">
        <f t="shared" si="23"/>
        <v>0</v>
      </c>
      <c r="G247" s="25">
        <f>MAX(F$3:F247)</f>
        <v>101</v>
      </c>
      <c r="H247" s="14">
        <f>IF(J247&lt;AVERAGE(J$3:J247),J247,"")</f>
        <v>1.9149751053284536E-3</v>
      </c>
      <c r="I247" s="14">
        <f>STDEV(H$4:H247)</f>
        <v>8.6764860885772156E-3</v>
      </c>
      <c r="J247" s="14">
        <f t="shared" si="24"/>
        <v>1.9149751053284536E-3</v>
      </c>
      <c r="K247" s="14">
        <f>STDEV($J$4:J247)*SQRT(252)</f>
        <v>0.19698426569515234</v>
      </c>
      <c r="L247" s="14">
        <f t="shared" si="21"/>
        <v>0.84135296148643923</v>
      </c>
      <c r="M247" s="14">
        <f>COUNTIF(J$3:J247,"&gt;0")/COUNT(J$3:J247)</f>
        <v>0.59836065573770492</v>
      </c>
      <c r="N247" s="15">
        <f t="shared" si="25"/>
        <v>12.925637508910247</v>
      </c>
      <c r="O247" s="15">
        <f t="shared" si="27"/>
        <v>96.969320632473426</v>
      </c>
      <c r="P247" s="15">
        <f t="shared" si="26"/>
        <v>4.2711683520372885</v>
      </c>
    </row>
    <row r="248" spans="1:19">
      <c r="A248" s="17">
        <v>43707</v>
      </c>
      <c r="B248" s="44">
        <v>1.6939108591227701</v>
      </c>
      <c r="C248" s="13">
        <f>MAX(B$3:B248)</f>
        <v>1.7164380145120099</v>
      </c>
      <c r="D248" s="14">
        <f t="shared" si="22"/>
        <v>-1.3124362895006403E-2</v>
      </c>
      <c r="E248" s="14">
        <f>ABS(MIN(D$3:D248))</f>
        <v>6.5091796122740964E-2</v>
      </c>
      <c r="F248" s="25">
        <f t="shared" si="23"/>
        <v>1</v>
      </c>
      <c r="G248" s="25">
        <f>MAX(F$3:F248)</f>
        <v>101</v>
      </c>
      <c r="H248" s="14">
        <f>IF(J248&lt;AVERAGE(J$3:J248),J248,"")</f>
        <v>-1.3124362895006403E-2</v>
      </c>
      <c r="I248" s="14">
        <f>STDEV(H$4:H248)</f>
        <v>8.6580317897537017E-3</v>
      </c>
      <c r="J248" s="14">
        <f t="shared" si="24"/>
        <v>-1.3124362895006403E-2</v>
      </c>
      <c r="K248" s="14">
        <f>STDEV($J$4:J248)*SQRT(252)</f>
        <v>0.19720100189282652</v>
      </c>
      <c r="L248" s="14">
        <f t="shared" si="21"/>
        <v>0.81073583849645603</v>
      </c>
      <c r="M248" s="14">
        <f>COUNTIF(J$3:J248,"&gt;0")/COUNT(J$3:J248)</f>
        <v>0.59591836734693882</v>
      </c>
      <c r="N248" s="15">
        <f t="shared" si="25"/>
        <v>12.455269124356075</v>
      </c>
      <c r="O248" s="15">
        <f t="shared" si="27"/>
        <v>93.639739167499556</v>
      </c>
      <c r="P248" s="15">
        <f t="shared" si="26"/>
        <v>4.1112156161208011</v>
      </c>
    </row>
    <row r="249" spans="1:19">
      <c r="A249" s="17">
        <v>43708</v>
      </c>
      <c r="B249" s="44">
        <v>1.6939108591227701</v>
      </c>
      <c r="C249" s="13">
        <f>MAX(B$3:B249)</f>
        <v>1.7164380145120099</v>
      </c>
      <c r="D249" s="14">
        <f t="shared" si="22"/>
        <v>-1.3124362895006403E-2</v>
      </c>
      <c r="E249" s="14">
        <f>ABS(MIN(D$3:D249))</f>
        <v>6.5091796122740964E-2</v>
      </c>
      <c r="F249" s="25">
        <f t="shared" si="23"/>
        <v>2</v>
      </c>
      <c r="G249" s="25">
        <f>MAX(F$3:F249)</f>
        <v>101</v>
      </c>
      <c r="H249" s="14">
        <f>IF(J249&lt;AVERAGE(J$3:J249),J249,"")</f>
        <v>0</v>
      </c>
      <c r="I249" s="14">
        <f>STDEV(H$4:H249)</f>
        <v>8.6352548575069302E-3</v>
      </c>
      <c r="J249" s="14">
        <f t="shared" si="24"/>
        <v>0</v>
      </c>
      <c r="K249" s="14">
        <f>STDEV($J$4:J249)*SQRT(252)</f>
        <v>0.19681107360519676</v>
      </c>
      <c r="L249" s="14">
        <f t="shared" si="21"/>
        <v>0.80743087622285992</v>
      </c>
      <c r="M249" s="14">
        <f>COUNTIF(J$3:J249,"&gt;0")/COUNT(J$3:J249)</f>
        <v>0.5934959349593496</v>
      </c>
      <c r="N249" s="15">
        <f t="shared" si="25"/>
        <v>12.404495256212016</v>
      </c>
      <c r="O249" s="15">
        <f t="shared" si="27"/>
        <v>93.504000697898562</v>
      </c>
      <c r="P249" s="15">
        <f t="shared" si="26"/>
        <v>4.1025683231755909</v>
      </c>
      <c r="R249" s="14">
        <f>B249/B226-1</f>
        <v>0.18458813890531545</v>
      </c>
    </row>
    <row r="250" spans="1:19">
      <c r="A250" s="17">
        <v>43710</v>
      </c>
      <c r="B250" s="44">
        <v>1.7614923252904799</v>
      </c>
      <c r="C250" s="13">
        <f>MAX(B$3:B250)</f>
        <v>1.7614923252904799</v>
      </c>
      <c r="D250" s="14">
        <f t="shared" si="22"/>
        <v>0</v>
      </c>
      <c r="E250" s="14">
        <f>ABS(MIN(D$3:D250))</f>
        <v>6.5091796122740964E-2</v>
      </c>
      <c r="F250" s="25">
        <f t="shared" si="23"/>
        <v>0</v>
      </c>
      <c r="G250" s="25">
        <f>MAX(F$3:F250)</f>
        <v>101</v>
      </c>
      <c r="H250" s="14" t="str">
        <f>IF(J250&lt;AVERAGE(J$3:J250),J250,"")</f>
        <v/>
      </c>
      <c r="I250" s="14">
        <f>STDEV(H$4:H250)</f>
        <v>8.6352548575069302E-3</v>
      </c>
      <c r="J250" s="14">
        <f t="shared" si="24"/>
        <v>3.9896707553258359E-2</v>
      </c>
      <c r="K250" s="14">
        <f>STDEV($J$4:J250)*SQRT(252)</f>
        <v>0.20006346933280938</v>
      </c>
      <c r="L250" s="14">
        <f t="shared" si="21"/>
        <v>0.88128266667712563</v>
      </c>
      <c r="M250" s="14">
        <f>COUNTIF(J$3:J250,"&gt;0")/COUNT(J$3:J250)</f>
        <v>0.59514170040485825</v>
      </c>
      <c r="N250" s="15">
        <f t="shared" si="25"/>
        <v>13.539074340725314</v>
      </c>
      <c r="O250" s="15">
        <f t="shared" si="27"/>
        <v>102.05635863902681</v>
      </c>
      <c r="P250" s="15">
        <f t="shared" si="26"/>
        <v>4.4050154164381459</v>
      </c>
    </row>
    <row r="251" spans="1:19">
      <c r="A251" s="17">
        <v>43711</v>
      </c>
      <c r="B251" s="44">
        <v>1.84602383556175</v>
      </c>
      <c r="C251" s="13">
        <f>MAX(B$3:B251)</f>
        <v>1.84602383556175</v>
      </c>
      <c r="D251" s="14">
        <f t="shared" si="22"/>
        <v>0</v>
      </c>
      <c r="E251" s="14">
        <f>ABS(MIN(D$3:D251))</f>
        <v>6.5091796122740964E-2</v>
      </c>
      <c r="F251" s="25">
        <f t="shared" si="23"/>
        <v>0</v>
      </c>
      <c r="G251" s="25">
        <f>MAX(F$3:F251)</f>
        <v>101</v>
      </c>
      <c r="H251" s="14" t="str">
        <f>IF(J251&lt;AVERAGE(J$3:J251),J251,"")</f>
        <v/>
      </c>
      <c r="I251" s="14">
        <f>STDEV(H$4:H251)</f>
        <v>8.6352548575069302E-3</v>
      </c>
      <c r="J251" s="14">
        <f t="shared" si="24"/>
        <v>4.7988577104546959E-2</v>
      </c>
      <c r="K251" s="14">
        <f>STDEV($J$4:J251)*SQRT(252)</f>
        <v>0.20488462009987249</v>
      </c>
      <c r="L251" s="14">
        <f t="shared" si="21"/>
        <v>0.97819987874358638</v>
      </c>
      <c r="M251" s="14">
        <f>COUNTIF(J$3:J251,"&gt;0")/COUNT(J$3:J251)</f>
        <v>0.59677419354838712</v>
      </c>
      <c r="N251" s="15">
        <f t="shared" si="25"/>
        <v>15.028005632215686</v>
      </c>
      <c r="O251" s="15">
        <f t="shared" si="27"/>
        <v>113.27979253480896</v>
      </c>
      <c r="P251" s="15">
        <f t="shared" si="26"/>
        <v>4.7743938918731716</v>
      </c>
    </row>
    <row r="252" spans="1:19">
      <c r="A252" s="17">
        <v>43712</v>
      </c>
      <c r="B252" s="44">
        <v>1.86712937434875</v>
      </c>
      <c r="C252" s="13">
        <f>MAX(B$3:B252)</f>
        <v>1.86712937434875</v>
      </c>
      <c r="D252" s="14">
        <f t="shared" si="22"/>
        <v>0</v>
      </c>
      <c r="E252" s="14">
        <f>ABS(MIN(D$3:D252))</f>
        <v>6.5091796122740964E-2</v>
      </c>
      <c r="F252" s="25">
        <f t="shared" si="23"/>
        <v>0</v>
      </c>
      <c r="G252" s="25">
        <f>MAX(F$3:F252)</f>
        <v>101</v>
      </c>
      <c r="H252" s="14" t="str">
        <f>IF(J252&lt;AVERAGE(J$3:J252),J252,"")</f>
        <v/>
      </c>
      <c r="I252" s="14">
        <f>STDEV(H$4:H252)</f>
        <v>8.6352548575069302E-3</v>
      </c>
      <c r="J252" s="14">
        <f t="shared" si="24"/>
        <v>1.1432971980330775E-2</v>
      </c>
      <c r="K252" s="14">
        <f>STDEV($J$4:J252)*SQRT(252)</f>
        <v>0.20466601998024642</v>
      </c>
      <c r="L252" s="14">
        <f t="shared" si="21"/>
        <v>0.99915741202393016</v>
      </c>
      <c r="M252" s="14">
        <f>COUNTIF(J$3:J252,"&gt;0")/COUNT(J$3:J252)</f>
        <v>0.59839357429718876</v>
      </c>
      <c r="N252" s="15">
        <f t="shared" si="25"/>
        <v>15.34997452121093</v>
      </c>
      <c r="O252" s="15">
        <f t="shared" si="27"/>
        <v>115.70676586983735</v>
      </c>
      <c r="P252" s="15">
        <f t="shared" si="26"/>
        <v>4.8818920313218825</v>
      </c>
    </row>
    <row r="253" spans="1:19">
      <c r="A253" s="17">
        <v>43713</v>
      </c>
      <c r="B253" s="44">
        <v>1.8192318303658099</v>
      </c>
      <c r="C253" s="13">
        <f>MAX(B$3:B253)</f>
        <v>1.86712937434875</v>
      </c>
      <c r="D253" s="14">
        <f t="shared" si="22"/>
        <v>-2.5653039709498837E-2</v>
      </c>
      <c r="E253" s="14">
        <f>ABS(MIN(D$3:D253))</f>
        <v>6.5091796122740964E-2</v>
      </c>
      <c r="F253" s="25">
        <f t="shared" si="23"/>
        <v>1</v>
      </c>
      <c r="G253" s="25">
        <f>MAX(F$3:F253)</f>
        <v>101</v>
      </c>
      <c r="H253" s="14">
        <f>IF(J253&lt;AVERAGE(J$3:J253),J253,"")</f>
        <v>-2.5653039709498837E-2</v>
      </c>
      <c r="I253" s="14">
        <f>STDEV(H$4:H253)</f>
        <v>8.8226895505928368E-3</v>
      </c>
      <c r="J253" s="14">
        <f t="shared" si="24"/>
        <v>-2.5653039709498837E-2</v>
      </c>
      <c r="K253" s="14">
        <f>STDEV($J$4:J253)*SQRT(252)</f>
        <v>0.20621381979672981</v>
      </c>
      <c r="L253" s="14">
        <f t="shared" ref="L253:L269" si="28">POWER(B253,365/(A253-A$3))-1</f>
        <v>0.93843806648030204</v>
      </c>
      <c r="M253" s="14">
        <f>COUNTIF(J$3:J253,"&gt;0")/COUNT(J$3:J253)</f>
        <v>0.59599999999999997</v>
      </c>
      <c r="N253" s="15">
        <f t="shared" si="25"/>
        <v>14.417148125867158</v>
      </c>
      <c r="O253" s="15">
        <f t="shared" si="27"/>
        <v>106.36643861250271</v>
      </c>
      <c r="P253" s="15">
        <f t="shared" si="26"/>
        <v>4.5508010443012221</v>
      </c>
    </row>
    <row r="254" spans="1:19">
      <c r="A254" s="17">
        <v>43714</v>
      </c>
      <c r="B254" s="44">
        <v>1.8039221131109899</v>
      </c>
      <c r="C254" s="13">
        <f>MAX(B$3:B254)</f>
        <v>1.86712937434875</v>
      </c>
      <c r="D254" s="14">
        <f t="shared" si="22"/>
        <v>-3.385264144312794E-2</v>
      </c>
      <c r="E254" s="14">
        <f>ABS(MIN(D$3:D254))</f>
        <v>6.5091796122740964E-2</v>
      </c>
      <c r="F254" s="25">
        <f t="shared" si="23"/>
        <v>2</v>
      </c>
      <c r="G254" s="25">
        <f>MAX(F$3:F254)</f>
        <v>101</v>
      </c>
      <c r="H254" s="14">
        <f>IF(J254&lt;AVERAGE(J$3:J254),J254,"")</f>
        <v>-8.4154844914633431E-3</v>
      </c>
      <c r="I254" s="14">
        <f>STDEV(H$4:H254)</f>
        <v>8.7769468209463394E-3</v>
      </c>
      <c r="J254" s="14">
        <f t="shared" si="24"/>
        <v>-8.4154844914633431E-3</v>
      </c>
      <c r="K254" s="14">
        <f>STDEV($J$4:J254)*SQRT(252)</f>
        <v>0.20609030541001305</v>
      </c>
      <c r="L254" s="14">
        <f t="shared" si="28"/>
        <v>0.91662092463024969</v>
      </c>
      <c r="M254" s="14">
        <f>COUNTIF(J$3:J254,"&gt;0")/COUNT(J$3:J254)</f>
        <v>0.59362549800796816</v>
      </c>
      <c r="N254" s="15">
        <f t="shared" si="25"/>
        <v>14.081973139930181</v>
      </c>
      <c r="O254" s="15">
        <f t="shared" si="27"/>
        <v>104.43505507435884</v>
      </c>
      <c r="P254" s="15">
        <f t="shared" si="26"/>
        <v>4.4476663897733975</v>
      </c>
    </row>
    <row r="255" spans="1:19">
      <c r="A255" s="17">
        <v>43717</v>
      </c>
      <c r="B255" s="44">
        <v>1.8017350106460099</v>
      </c>
      <c r="C255" s="13">
        <f>MAX(B$3:B255)</f>
        <v>1.86712937434875</v>
      </c>
      <c r="D255" s="14">
        <f t="shared" si="22"/>
        <v>-3.5024013119363762E-2</v>
      </c>
      <c r="E255" s="14">
        <f>ABS(MIN(D$3:D255))</f>
        <v>6.5091796122740964E-2</v>
      </c>
      <c r="F255" s="25">
        <f t="shared" si="23"/>
        <v>3</v>
      </c>
      <c r="G255" s="25">
        <f>MAX(F$3:F255)</f>
        <v>101</v>
      </c>
      <c r="H255" s="14">
        <f>IF(J255&lt;AVERAGE(J$3:J255),J255,"")</f>
        <v>-1.2124151309438336E-3</v>
      </c>
      <c r="I255" s="14">
        <f>STDEV(H$4:H255)</f>
        <v>8.7465419426788083E-3</v>
      </c>
      <c r="J255" s="14">
        <f t="shared" si="24"/>
        <v>-1.2124151309438336E-3</v>
      </c>
      <c r="K255" s="14">
        <f>STDEV($J$4:J255)*SQRT(252)</f>
        <v>0.20571171276237696</v>
      </c>
      <c r="L255" s="14">
        <f t="shared" si="28"/>
        <v>0.90292954668894621</v>
      </c>
      <c r="M255" s="14">
        <f>COUNTIF(J$3:J255,"&gt;0")/COUNT(J$3:J255)</f>
        <v>0.59126984126984128</v>
      </c>
      <c r="N255" s="15">
        <f t="shared" si="25"/>
        <v>13.871633607810246</v>
      </c>
      <c r="O255" s="15">
        <f t="shared" si="27"/>
        <v>103.23274645069677</v>
      </c>
      <c r="P255" s="15">
        <f t="shared" si="26"/>
        <v>4.3892957506602652</v>
      </c>
    </row>
    <row r="256" spans="1:19">
      <c r="A256" s="17">
        <v>43718</v>
      </c>
      <c r="B256" s="44">
        <v>1.8160605317916001</v>
      </c>
      <c r="C256" s="13">
        <f>MAX(B$3:B256)</f>
        <v>1.86712937434875</v>
      </c>
      <c r="D256" s="14">
        <f t="shared" si="22"/>
        <v>-2.7351528640034761E-2</v>
      </c>
      <c r="E256" s="14">
        <f>ABS(MIN(D$3:D256))</f>
        <v>6.5091796122740964E-2</v>
      </c>
      <c r="F256" s="25">
        <f t="shared" si="23"/>
        <v>4</v>
      </c>
      <c r="G256" s="25">
        <f>MAX(F$3:F256)</f>
        <v>101</v>
      </c>
      <c r="H256" s="14" t="str">
        <f>IF(J256&lt;AVERAGE(J$3:J256),J256,"")</f>
        <v/>
      </c>
      <c r="I256" s="14">
        <f>STDEV(H$4:H256)</f>
        <v>8.7465419426788083E-3</v>
      </c>
      <c r="J256" s="14">
        <f t="shared" si="24"/>
        <v>7.9509589706279193E-3</v>
      </c>
      <c r="K256" s="14">
        <f>STDEV($J$4:J256)*SQRT(252)</f>
        <v>0.20537730400098031</v>
      </c>
      <c r="L256" s="14">
        <f t="shared" si="28"/>
        <v>0.91573758757282731</v>
      </c>
      <c r="M256" s="14">
        <f>COUNTIF(J$3:J256,"&gt;0")/COUNT(J$3:J256)</f>
        <v>0.59288537549407117</v>
      </c>
      <c r="N256" s="15">
        <f t="shared" si="25"/>
        <v>14.068402504150569</v>
      </c>
      <c r="O256" s="15">
        <f t="shared" si="27"/>
        <v>104.69710127433103</v>
      </c>
      <c r="P256" s="15">
        <f t="shared" si="26"/>
        <v>4.458806156927916</v>
      </c>
    </row>
    <row r="257" spans="1:19">
      <c r="A257" s="17">
        <v>43719</v>
      </c>
      <c r="B257" s="44">
        <v>1.8227311943097699</v>
      </c>
      <c r="C257" s="13">
        <f>MAX(B$3:B257)</f>
        <v>1.86712937434875</v>
      </c>
      <c r="D257" s="14">
        <f t="shared" si="22"/>
        <v>-2.3778845027525808E-2</v>
      </c>
      <c r="E257" s="14">
        <f>ABS(MIN(D$3:D257))</f>
        <v>6.5091796122740964E-2</v>
      </c>
      <c r="F257" s="25">
        <f t="shared" si="23"/>
        <v>5</v>
      </c>
      <c r="G257" s="25">
        <f>MAX(F$3:F257)</f>
        <v>101</v>
      </c>
      <c r="H257" s="14" t="str">
        <f>IF(J257&lt;AVERAGE(J$3:J257),J257,"")</f>
        <v/>
      </c>
      <c r="I257" s="14">
        <f>STDEV(H$4:H257)</f>
        <v>8.7465419426788083E-3</v>
      </c>
      <c r="J257" s="14">
        <f t="shared" si="24"/>
        <v>3.6731498765567583E-3</v>
      </c>
      <c r="K257" s="14">
        <f>STDEV($J$4:J257)*SQRT(252)</f>
        <v>0.20497467833652699</v>
      </c>
      <c r="L257" s="14">
        <f t="shared" si="28"/>
        <v>0.91966511110958971</v>
      </c>
      <c r="M257" s="14">
        <f>COUNTIF(J$3:J257,"&gt;0")/COUNT(J$3:J257)</f>
        <v>0.59448818897637801</v>
      </c>
      <c r="N257" s="15">
        <f t="shared" si="25"/>
        <v>14.128740730635462</v>
      </c>
      <c r="O257" s="15">
        <f t="shared" si="27"/>
        <v>105.14613856958461</v>
      </c>
      <c r="P257" s="15">
        <f t="shared" si="26"/>
        <v>4.4867254754252404</v>
      </c>
    </row>
    <row r="258" spans="1:19">
      <c r="A258" s="17">
        <v>43720</v>
      </c>
      <c r="B258" s="44">
        <v>1.80195372089251</v>
      </c>
      <c r="C258" s="13">
        <f>MAX(B$3:B258)</f>
        <v>1.86712937434875</v>
      </c>
      <c r="D258" s="14">
        <f t="shared" si="22"/>
        <v>-3.4906875951739025E-2</v>
      </c>
      <c r="E258" s="14">
        <f>ABS(MIN(D$3:D258))</f>
        <v>6.5091796122740964E-2</v>
      </c>
      <c r="F258" s="25">
        <f t="shared" si="23"/>
        <v>6</v>
      </c>
      <c r="G258" s="25">
        <f>MAX(F$3:F258)</f>
        <v>101</v>
      </c>
      <c r="H258" s="14">
        <f>IF(J258&lt;AVERAGE(J$3:J258),J258,"")</f>
        <v>-1.1399088072955199E-2</v>
      </c>
      <c r="I258" s="14">
        <f>STDEV(H$4:H258)</f>
        <v>8.71483627936619E-3</v>
      </c>
      <c r="J258" s="14">
        <f t="shared" si="24"/>
        <v>-1.1399088072955199E-2</v>
      </c>
      <c r="K258" s="14">
        <f>STDEV($J$4:J258)*SQRT(252)</f>
        <v>0.20503340789659991</v>
      </c>
      <c r="L258" s="14">
        <f t="shared" si="28"/>
        <v>0.89231033827133954</v>
      </c>
      <c r="M258" s="14">
        <f>COUNTIF(J$3:J258,"&gt;0")/COUNT(J$3:J258)</f>
        <v>0.59215686274509804</v>
      </c>
      <c r="N258" s="15">
        <f t="shared" si="25"/>
        <v>13.708491567643119</v>
      </c>
      <c r="O258" s="15">
        <f t="shared" si="27"/>
        <v>102.38979937971195</v>
      </c>
      <c r="P258" s="15">
        <f t="shared" si="26"/>
        <v>4.3520241282890799</v>
      </c>
    </row>
    <row r="259" spans="1:19">
      <c r="A259" s="17">
        <v>43724</v>
      </c>
      <c r="B259" s="44">
        <v>1.7733682914586999</v>
      </c>
      <c r="C259" s="13">
        <f>MAX(B$3:B259)</f>
        <v>1.86712937434875</v>
      </c>
      <c r="D259" s="14">
        <f t="shared" si="22"/>
        <v>-5.0216703876105995E-2</v>
      </c>
      <c r="E259" s="14">
        <f>ABS(MIN(D$3:D259))</f>
        <v>6.5091796122740964E-2</v>
      </c>
      <c r="F259" s="25">
        <f t="shared" si="23"/>
        <v>7</v>
      </c>
      <c r="G259" s="25">
        <f>MAX(F$3:F259)</f>
        <v>101</v>
      </c>
      <c r="H259" s="14">
        <f>IF(J259&lt;AVERAGE(J$3:J259),J259,"")</f>
        <v>-1.586357579685882E-2</v>
      </c>
      <c r="I259" s="14">
        <f>STDEV(H$4:H259)</f>
        <v>8.7215964418622411E-3</v>
      </c>
      <c r="J259" s="14">
        <f t="shared" si="24"/>
        <v>-1.586357579685882E-2</v>
      </c>
      <c r="K259" s="14">
        <f>STDEV($J$4:J259)*SQRT(252)</f>
        <v>0.20543117481361747</v>
      </c>
      <c r="L259" s="14">
        <f t="shared" si="28"/>
        <v>0.8463316505022318</v>
      </c>
      <c r="M259" s="14">
        <f>COUNTIF(J$3:J259,"&gt;0")/COUNT(J$3:J259)</f>
        <v>0.58984375</v>
      </c>
      <c r="N259" s="15">
        <f t="shared" si="25"/>
        <v>13.002124705643988</v>
      </c>
      <c r="O259" s="15">
        <f t="shared" si="27"/>
        <v>97.038616283594351</v>
      </c>
      <c r="P259" s="15">
        <f t="shared" si="26"/>
        <v>4.1197819720891298</v>
      </c>
    </row>
    <row r="260" spans="1:19">
      <c r="A260" s="17">
        <v>43725</v>
      </c>
      <c r="B260" s="44">
        <v>1.8131514606413299</v>
      </c>
      <c r="C260" s="13">
        <f>MAX(B$3:B260)</f>
        <v>1.86712937434875</v>
      </c>
      <c r="D260" s="14">
        <f t="shared" ref="D260:D269" si="29">B260/C260-1</f>
        <v>-2.8909573406635247E-2</v>
      </c>
      <c r="E260" s="14">
        <f>ABS(MIN(D$3:D260))</f>
        <v>6.5091796122740964E-2</v>
      </c>
      <c r="F260" s="25">
        <f t="shared" si="23"/>
        <v>8</v>
      </c>
      <c r="G260" s="25">
        <f>MAX(F$3:F260)</f>
        <v>101</v>
      </c>
      <c r="H260" s="14" t="str">
        <f>IF(J260&lt;AVERAGE(J$3:J260),J260,"")</f>
        <v/>
      </c>
      <c r="I260" s="14">
        <f>STDEV(H$4:H260)</f>
        <v>8.7215964418622411E-3</v>
      </c>
      <c r="J260" s="14">
        <f t="shared" si="24"/>
        <v>2.243367571995214E-2</v>
      </c>
      <c r="K260" s="14">
        <f>STDEV($J$4:J260)*SQRT(252)</f>
        <v>0.20599442627497935</v>
      </c>
      <c r="L260" s="14">
        <f t="shared" si="28"/>
        <v>0.88718360160041509</v>
      </c>
      <c r="M260" s="14">
        <f>COUNTIF(J$3:J260,"&gt;0")/COUNT(J$3:J260)</f>
        <v>0.59143968871595332</v>
      </c>
      <c r="N260" s="15">
        <f t="shared" si="25"/>
        <v>13.629729926755884</v>
      </c>
      <c r="O260" s="15">
        <f t="shared" si="27"/>
        <v>101.72261552278187</v>
      </c>
      <c r="P260" s="15">
        <f t="shared" si="26"/>
        <v>4.3068330422500116</v>
      </c>
    </row>
    <row r="261" spans="1:19">
      <c r="A261" s="17">
        <v>43726</v>
      </c>
      <c r="B261" s="44">
        <v>1.7702392781522001</v>
      </c>
      <c r="C261" s="13">
        <f>MAX(B$3:B261)</f>
        <v>1.86712937434875</v>
      </c>
      <c r="D261" s="14">
        <f t="shared" si="29"/>
        <v>-5.1892545598424267E-2</v>
      </c>
      <c r="E261" s="14">
        <f>ABS(MIN(D$3:D261))</f>
        <v>6.5091796122740964E-2</v>
      </c>
      <c r="F261" s="25">
        <f t="shared" si="23"/>
        <v>9</v>
      </c>
      <c r="G261" s="25">
        <f>MAX(F$3:F261)</f>
        <v>101</v>
      </c>
      <c r="H261" s="14">
        <f>IF(J261&lt;AVERAGE(J$3:J261),J261,"")</f>
        <v>-2.3667180277345046E-2</v>
      </c>
      <c r="I261" s="14">
        <f>STDEV(H$4:H261)</f>
        <v>8.8478769044337928E-3</v>
      </c>
      <c r="J261" s="14">
        <f t="shared" si="24"/>
        <v>-2.3667180277345046E-2</v>
      </c>
      <c r="K261" s="14">
        <f>STDEV($J$4:J261)*SQRT(252)</f>
        <v>0.20720118204912774</v>
      </c>
      <c r="L261" s="14">
        <f t="shared" si="28"/>
        <v>0.83628771579073469</v>
      </c>
      <c r="M261" s="14">
        <f>COUNTIF(J$3:J261,"&gt;0")/COUNT(J$3:J261)</f>
        <v>0.58914728682170547</v>
      </c>
      <c r="N261" s="15">
        <f t="shared" si="25"/>
        <v>12.847820548902673</v>
      </c>
      <c r="O261" s="15">
        <f t="shared" si="27"/>
        <v>94.518461866446103</v>
      </c>
      <c r="P261" s="15">
        <f t="shared" si="26"/>
        <v>4.0361145989623237</v>
      </c>
    </row>
    <row r="262" spans="1:19">
      <c r="A262" s="17">
        <v>43727</v>
      </c>
      <c r="B262" s="44">
        <v>1.7676690172218601</v>
      </c>
      <c r="C262" s="13">
        <f>MAX(B$3:B262)</f>
        <v>1.86712937434875</v>
      </c>
      <c r="D262" s="14">
        <f t="shared" si="29"/>
        <v>-5.3269129870329168E-2</v>
      </c>
      <c r="E262" s="14">
        <f>ABS(MIN(D$3:D262))</f>
        <v>6.5091796122740964E-2</v>
      </c>
      <c r="F262" s="25">
        <f t="shared" ref="F262:F269" si="30">IF(B262&lt;C262,F261+1,0)</f>
        <v>10</v>
      </c>
      <c r="G262" s="25">
        <f>MAX(F$3:F262)</f>
        <v>101</v>
      </c>
      <c r="H262" s="14">
        <f>IF(J262&lt;AVERAGE(J$3:J262),J262,"")</f>
        <v>-1.4519285398654214E-3</v>
      </c>
      <c r="I262" s="14">
        <f>STDEV(H$4:H262)</f>
        <v>8.8184264289303156E-3</v>
      </c>
      <c r="J262" s="14">
        <f t="shared" ref="J262:J269" si="31">B262/B261-1</f>
        <v>-1.4519285398654214E-3</v>
      </c>
      <c r="K262" s="14">
        <f>STDEV($J$4:J262)*SQRT(252)</f>
        <v>0.20683234864883682</v>
      </c>
      <c r="L262" s="14">
        <f t="shared" si="28"/>
        <v>0.83022260443716012</v>
      </c>
      <c r="M262" s="14">
        <f>COUNTIF(J$3:J262,"&gt;0")/COUNT(J$3:J262)</f>
        <v>0.58687258687258692</v>
      </c>
      <c r="N262" s="15">
        <f t="shared" si="25"/>
        <v>12.754642733650227</v>
      </c>
      <c r="O262" s="15">
        <f t="shared" si="27"/>
        <v>94.14634358273679</v>
      </c>
      <c r="P262" s="15">
        <f t="shared" si="26"/>
        <v>4.0139881883115152</v>
      </c>
    </row>
    <row r="263" spans="1:19">
      <c r="A263" s="17">
        <v>43728</v>
      </c>
      <c r="B263" s="44">
        <v>1.7657692591429099</v>
      </c>
      <c r="C263" s="13">
        <f>MAX(B$3:B263)</f>
        <v>1.86712937434875</v>
      </c>
      <c r="D263" s="14">
        <f t="shared" si="29"/>
        <v>-5.428660520173878E-2</v>
      </c>
      <c r="E263" s="14">
        <f>ABS(MIN(D$3:D263))</f>
        <v>6.5091796122740964E-2</v>
      </c>
      <c r="F263" s="25">
        <f t="shared" si="30"/>
        <v>11</v>
      </c>
      <c r="G263" s="25">
        <f>MAX(F$3:F263)</f>
        <v>101</v>
      </c>
      <c r="H263" s="14">
        <f>IF(J263&lt;AVERAGE(J$3:J263),J263,"")</f>
        <v>-1.0747249968412476E-3</v>
      </c>
      <c r="I263" s="14">
        <f>STDEV(H$4:H263)</f>
        <v>8.791511247688448E-3</v>
      </c>
      <c r="J263" s="14">
        <f t="shared" si="31"/>
        <v>-1.0747249968412476E-3</v>
      </c>
      <c r="K263" s="14">
        <f>STDEV($J$4:J263)*SQRT(252)</f>
        <v>0.20645917416208329</v>
      </c>
      <c r="L263" s="14">
        <f t="shared" si="28"/>
        <v>0.82494156774517369</v>
      </c>
      <c r="M263" s="14">
        <f>COUNTIF(J$3:J263,"&gt;0")/COUNT(J$3:J263)</f>
        <v>0.58461538461538465</v>
      </c>
      <c r="N263" s="15">
        <f t="shared" si="25"/>
        <v>12.673510594017328</v>
      </c>
      <c r="O263" s="15">
        <f t="shared" si="27"/>
        <v>93.833875030538749</v>
      </c>
      <c r="P263" s="15">
        <f t="shared" si="26"/>
        <v>3.9956643781668104</v>
      </c>
    </row>
    <row r="264" spans="1:19">
      <c r="A264" s="17">
        <v>43731</v>
      </c>
      <c r="B264" s="44">
        <v>1.8006354074153399</v>
      </c>
      <c r="C264" s="13">
        <f>MAX(B$3:B264)</f>
        <v>1.86712937434875</v>
      </c>
      <c r="D264" s="14">
        <f t="shared" si="29"/>
        <v>-3.5612940295903783E-2</v>
      </c>
      <c r="E264" s="14">
        <f>ABS(MIN(D$3:D264))</f>
        <v>6.5091796122740964E-2</v>
      </c>
      <c r="F264" s="25">
        <f t="shared" si="30"/>
        <v>12</v>
      </c>
      <c r="G264" s="25">
        <f>MAX(F$3:F264)</f>
        <v>101</v>
      </c>
      <c r="H264" s="14" t="str">
        <f>IF(J264&lt;AVERAGE(J$3:J264),J264,"")</f>
        <v/>
      </c>
      <c r="I264" s="14">
        <f>STDEV(H$4:H264)</f>
        <v>8.791511247688448E-3</v>
      </c>
      <c r="J264" s="14">
        <f t="shared" si="31"/>
        <v>1.9745585722425352E-2</v>
      </c>
      <c r="K264" s="14">
        <f>STDEV($J$4:J264)*SQRT(252)</f>
        <v>0.20677580029291073</v>
      </c>
      <c r="L264" s="14">
        <f t="shared" si="28"/>
        <v>0.85311973959073817</v>
      </c>
      <c r="M264" s="14">
        <f>COUNTIF(J$3:J264,"&gt;0")/COUNT(J$3:J264)</f>
        <v>0.58620689655172409</v>
      </c>
      <c r="N264" s="15">
        <f t="shared" si="25"/>
        <v>13.106409569372534</v>
      </c>
      <c r="O264" s="15">
        <f t="shared" si="27"/>
        <v>97.039031806397219</v>
      </c>
      <c r="P264" s="15">
        <f t="shared" si="26"/>
        <v>4.1258200349472292</v>
      </c>
    </row>
    <row r="265" spans="1:19">
      <c r="A265" s="17">
        <v>43732</v>
      </c>
      <c r="B265" s="44">
        <v>1.8439945918053999</v>
      </c>
      <c r="C265" s="13">
        <f>MAX(B$3:B265)</f>
        <v>1.86712937434875</v>
      </c>
      <c r="D265" s="14">
        <f t="shared" si="29"/>
        <v>-1.2390562143782646E-2</v>
      </c>
      <c r="E265" s="14">
        <f>ABS(MIN(D$3:D265))</f>
        <v>6.5091796122740964E-2</v>
      </c>
      <c r="F265" s="25">
        <f t="shared" si="30"/>
        <v>13</v>
      </c>
      <c r="G265" s="25">
        <f>MAX(F$3:F265)</f>
        <v>101</v>
      </c>
      <c r="H265" s="14" t="str">
        <f>IF(J265&lt;AVERAGE(J$3:J265),J265,"")</f>
        <v/>
      </c>
      <c r="I265" s="14">
        <f>STDEV(H$4:H265)</f>
        <v>8.791511247688448E-3</v>
      </c>
      <c r="J265" s="14">
        <f t="shared" si="31"/>
        <v>2.4079935455839196E-2</v>
      </c>
      <c r="K265" s="14">
        <f>STDEV($J$4:J265)*SQRT(252)</f>
        <v>0.2074777778959449</v>
      </c>
      <c r="L265" s="14">
        <f t="shared" si="28"/>
        <v>0.89645903554899342</v>
      </c>
      <c r="M265" s="14">
        <f>COUNTIF(J$3:J265,"&gt;0")/COUNT(J$3:J265)</f>
        <v>0.58778625954198471</v>
      </c>
      <c r="N265" s="15">
        <f t="shared" ref="N265:N269" si="32">L265/E265</f>
        <v>13.772227668423483</v>
      </c>
      <c r="O265" s="15">
        <f t="shared" si="27"/>
        <v>101.96870711900635</v>
      </c>
      <c r="P265" s="15">
        <f t="shared" ref="P265:P269" si="33">L265/K265</f>
        <v>4.3207472368370414</v>
      </c>
    </row>
    <row r="266" spans="1:19">
      <c r="A266" s="17">
        <v>43733</v>
      </c>
      <c r="B266" s="44">
        <v>1.8587456545360399</v>
      </c>
      <c r="C266" s="13">
        <f>MAX(B$3:B266)</f>
        <v>1.86712937434875</v>
      </c>
      <c r="D266" s="14">
        <f t="shared" si="29"/>
        <v>-4.4901654528543E-3</v>
      </c>
      <c r="E266" s="14">
        <f>ABS(MIN(D$3:D266))</f>
        <v>6.5091796122740964E-2</v>
      </c>
      <c r="F266" s="25">
        <f t="shared" si="30"/>
        <v>14</v>
      </c>
      <c r="G266" s="25">
        <f>MAX(F$3:F266)</f>
        <v>101</v>
      </c>
      <c r="H266" s="14" t="str">
        <f>IF(J266&lt;AVERAGE(J$3:J266),J266,"")</f>
        <v/>
      </c>
      <c r="I266" s="14">
        <f>STDEV(H$4:H266)</f>
        <v>8.791511247688448E-3</v>
      </c>
      <c r="J266" s="14">
        <f t="shared" si="31"/>
        <v>7.9995151808973652E-3</v>
      </c>
      <c r="K266" s="14">
        <f>STDEV($J$4:J266)*SQRT(252)</f>
        <v>0.20715339952452347</v>
      </c>
      <c r="L266" s="14">
        <f t="shared" si="28"/>
        <v>0.90878918105739492</v>
      </c>
      <c r="M266" s="14">
        <f>COUNTIF(J$3:J266,"&gt;0")/COUNT(J$3:J266)</f>
        <v>0.58935361216730042</v>
      </c>
      <c r="N266" s="15">
        <f t="shared" si="32"/>
        <v>13.961654696756684</v>
      </c>
      <c r="O266" s="15">
        <f t="shared" si="27"/>
        <v>103.37121291818205</v>
      </c>
      <c r="P266" s="15">
        <f t="shared" si="33"/>
        <v>4.3870348405738309</v>
      </c>
    </row>
    <row r="267" spans="1:19">
      <c r="A267" s="17">
        <v>43734</v>
      </c>
      <c r="B267" s="44">
        <v>1.84846461081469</v>
      </c>
      <c r="C267" s="13">
        <f>MAX(B$3:B267)</f>
        <v>1.86712937434875</v>
      </c>
      <c r="D267" s="14">
        <f t="shared" si="29"/>
        <v>-9.9965025404681329E-3</v>
      </c>
      <c r="E267" s="14">
        <f>ABS(MIN(D$3:D267))</f>
        <v>6.5091796122740964E-2</v>
      </c>
      <c r="F267" s="25">
        <f t="shared" si="30"/>
        <v>15</v>
      </c>
      <c r="G267" s="25">
        <f>MAX(F$3:F267)</f>
        <v>101</v>
      </c>
      <c r="H267" s="14">
        <f>IF(J267&lt;AVERAGE(J$3:J267),J267,"")</f>
        <v>-5.5311729693948708E-3</v>
      </c>
      <c r="I267" s="14">
        <f>STDEV(H$4:H267)</f>
        <v>8.7477027871351726E-3</v>
      </c>
      <c r="J267" s="14">
        <f t="shared" si="31"/>
        <v>-5.5311729693948708E-3</v>
      </c>
      <c r="K267" s="14">
        <f>STDEV($J$4:J267)*SQRT(252)</f>
        <v>0.20690594567951048</v>
      </c>
      <c r="L267" s="14">
        <f t="shared" si="28"/>
        <v>0.89431928296734498</v>
      </c>
      <c r="M267" s="14">
        <f>COUNTIF(J$3:J267,"&gt;0")/COUNT(J$3:J267)</f>
        <v>0.58712121212121215</v>
      </c>
      <c r="N267" s="15">
        <f t="shared" si="32"/>
        <v>13.73935482254881</v>
      </c>
      <c r="O267" s="15">
        <f t="shared" si="27"/>
        <v>102.23475862515328</v>
      </c>
      <c r="P267" s="15">
        <f t="shared" si="33"/>
        <v>4.3223469486595221</v>
      </c>
    </row>
    <row r="268" spans="1:19">
      <c r="A268" s="17">
        <v>43735</v>
      </c>
      <c r="B268" s="44">
        <v>1.87651398009795</v>
      </c>
      <c r="C268" s="13">
        <f>MAX(B$3:B268)</f>
        <v>1.87651398009795</v>
      </c>
      <c r="D268" s="14">
        <f t="shared" si="29"/>
        <v>0</v>
      </c>
      <c r="E268" s="14">
        <f>ABS(MIN(D$3:D268))</f>
        <v>6.5091796122740964E-2</v>
      </c>
      <c r="F268" s="25">
        <f t="shared" si="30"/>
        <v>0</v>
      </c>
      <c r="G268" s="25">
        <f>MAX(F$3:F268)</f>
        <v>101</v>
      </c>
      <c r="H268" s="14" t="str">
        <f>IF(J268&lt;AVERAGE(J$3:J268),J268,"")</f>
        <v/>
      </c>
      <c r="I268" s="14">
        <f>STDEV(H$4:H268)</f>
        <v>8.7477027871351726E-3</v>
      </c>
      <c r="J268" s="14">
        <f t="shared" si="31"/>
        <v>1.5174415089774129E-2</v>
      </c>
      <c r="K268" s="14">
        <f>STDEV($J$4:J268)*SQRT(252)</f>
        <v>0.20688829882040069</v>
      </c>
      <c r="L268" s="14">
        <f t="shared" si="28"/>
        <v>0.92064536883382808</v>
      </c>
      <c r="M268" s="14">
        <f>COUNTIF(J$3:J268,"&gt;0")/COUNT(J$3:J268)</f>
        <v>0.58867924528301885</v>
      </c>
      <c r="N268" s="15">
        <f t="shared" si="32"/>
        <v>14.1438003507816</v>
      </c>
      <c r="O268" s="15">
        <f t="shared" si="27"/>
        <v>105.24424425893585</v>
      </c>
      <c r="P268" s="15">
        <f t="shared" si="33"/>
        <v>4.4499634541102706</v>
      </c>
      <c r="Q268" s="14">
        <f>B268/B263-1</f>
        <v>6.2717549522180782E-2</v>
      </c>
      <c r="S268" s="14"/>
    </row>
    <row r="269" spans="1:19" ht="12.75" customHeight="1">
      <c r="A269" s="17">
        <v>43738</v>
      </c>
      <c r="B269" s="44">
        <v>1.9036</v>
      </c>
      <c r="C269" s="13">
        <f>MAX(B$3:B269)</f>
        <v>1.9036</v>
      </c>
      <c r="D269" s="14">
        <f t="shared" si="29"/>
        <v>0</v>
      </c>
      <c r="E269" s="14">
        <f>ABS(MIN(D$3:D269))</f>
        <v>6.5091796122740964E-2</v>
      </c>
      <c r="F269" s="25">
        <f t="shared" si="30"/>
        <v>0</v>
      </c>
      <c r="G269" s="25">
        <f>MAX(F$3:F269)</f>
        <v>101</v>
      </c>
      <c r="H269" s="14" t="str">
        <f>IF(J269&lt;AVERAGE(J$3:J269),J269,"")</f>
        <v/>
      </c>
      <c r="I269" s="14">
        <f>STDEV(H$4:H269)</f>
        <v>8.7477027871351726E-3</v>
      </c>
      <c r="J269" s="14">
        <f t="shared" si="31"/>
        <v>1.4434222280953257E-2</v>
      </c>
      <c r="K269" s="14">
        <f>STDEV($J$4:J269)*SQRT(252)</f>
        <v>0.20682613638738287</v>
      </c>
      <c r="L269" s="14">
        <f t="shared" si="28"/>
        <v>0.93843421940686222</v>
      </c>
      <c r="M269" s="14">
        <f>COUNTIF(J$3:J269,"&gt;0")/COUNT(J$3:J269)</f>
        <v>0.59022556390977443</v>
      </c>
      <c r="N269" s="15">
        <f t="shared" si="32"/>
        <v>14.417089023589007</v>
      </c>
      <c r="O269" s="15">
        <f t="shared" si="27"/>
        <v>107.27778963718023</v>
      </c>
      <c r="P269" s="15">
        <f t="shared" si="33"/>
        <v>4.5373096253617877</v>
      </c>
      <c r="R269" s="14">
        <f>B269/B249-1</f>
        <v>0.12378995019007211</v>
      </c>
      <c r="S269" s="14">
        <f>B269/B$83-1</f>
        <v>0.9641613588223561</v>
      </c>
    </row>
  </sheetData>
  <mergeCells count="7">
    <mergeCell ref="Q1:S1"/>
    <mergeCell ref="A1:A2"/>
    <mergeCell ref="B1:B2"/>
    <mergeCell ref="C1:C2"/>
    <mergeCell ref="D1:I1"/>
    <mergeCell ref="J1:M1"/>
    <mergeCell ref="N1:P1"/>
  </mergeCells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workbookViewId="0">
      <pane xSplit="2" ySplit="2" topLeftCell="C174" activePane="bottomRight" state="frozenSplit"/>
      <selection pane="topRight" activeCell="C1" sqref="C1"/>
      <selection pane="bottomLeft" activeCell="A3" sqref="A3"/>
      <selection pane="bottomRight" activeCell="A177" sqref="A177:S205"/>
    </sheetView>
  </sheetViews>
  <sheetFormatPr defaultColWidth="9" defaultRowHeight="13.5"/>
  <cols>
    <col min="1" max="1" width="10.25" style="16" customWidth="1"/>
    <col min="2" max="2" width="8" style="45" customWidth="1"/>
    <col min="3" max="3" width="7.5" style="13" customWidth="1"/>
    <col min="4" max="4" width="12.25" style="13" customWidth="1"/>
    <col min="5" max="6" width="7.125" style="13" customWidth="1"/>
    <col min="7" max="7" width="10.25" style="13" customWidth="1"/>
    <col min="8" max="8" width="7.125" style="13" customWidth="1"/>
    <col min="9" max="9" width="8.75" customWidth="1"/>
    <col min="10" max="10" width="7.375" style="14" customWidth="1"/>
    <col min="11" max="11" width="8.75" style="14" customWidth="1"/>
    <col min="12" max="12" width="7.625" style="14" customWidth="1"/>
    <col min="13" max="13" width="8.75" style="14" customWidth="1"/>
    <col min="14" max="14" width="9.125" style="15" customWidth="1"/>
    <col min="15" max="15" width="8.875" style="15" customWidth="1"/>
    <col min="16" max="16" width="8.5" style="15" customWidth="1"/>
    <col min="17" max="17" width="7.125" style="14" customWidth="1"/>
    <col min="18" max="18" width="7.5" style="14" customWidth="1"/>
    <col min="19" max="19" width="7.5" style="13" customWidth="1"/>
  </cols>
  <sheetData>
    <row r="1" spans="1:20" ht="13.5" customHeight="1">
      <c r="A1" s="42" t="s">
        <v>0</v>
      </c>
      <c r="B1" s="43" t="s">
        <v>31</v>
      </c>
      <c r="C1" s="39" t="s">
        <v>2</v>
      </c>
      <c r="D1" s="40" t="s">
        <v>16</v>
      </c>
      <c r="E1" s="40"/>
      <c r="F1" s="40"/>
      <c r="G1" s="40"/>
      <c r="H1" s="40"/>
      <c r="I1" s="40"/>
      <c r="J1" s="36" t="s">
        <v>18</v>
      </c>
      <c r="K1" s="36"/>
      <c r="L1" s="36"/>
      <c r="M1" s="36"/>
      <c r="N1" s="41" t="s">
        <v>14</v>
      </c>
      <c r="O1" s="41"/>
      <c r="P1" s="41"/>
      <c r="Q1" s="36" t="s">
        <v>19</v>
      </c>
      <c r="R1" s="36"/>
      <c r="S1" s="36"/>
    </row>
    <row r="2" spans="1:20" s="18" customFormat="1" ht="13.5" customHeight="1">
      <c r="A2" s="42"/>
      <c r="B2" s="43"/>
      <c r="C2" s="39"/>
      <c r="D2" s="19" t="s">
        <v>20</v>
      </c>
      <c r="E2" s="19" t="s">
        <v>4</v>
      </c>
      <c r="F2" s="24" t="s">
        <v>25</v>
      </c>
      <c r="G2" s="24" t="s">
        <v>22</v>
      </c>
      <c r="H2" s="19" t="s">
        <v>21</v>
      </c>
      <c r="I2" s="19" t="s">
        <v>15</v>
      </c>
      <c r="J2" s="20" t="s">
        <v>6</v>
      </c>
      <c r="K2" s="20" t="s">
        <v>7</v>
      </c>
      <c r="L2" s="20" t="s">
        <v>5</v>
      </c>
      <c r="M2" s="20" t="s">
        <v>17</v>
      </c>
      <c r="N2" s="21" t="s">
        <v>12</v>
      </c>
      <c r="O2" s="21" t="s">
        <v>13</v>
      </c>
      <c r="P2" s="21" t="s">
        <v>8</v>
      </c>
      <c r="Q2" s="22" t="s">
        <v>11</v>
      </c>
      <c r="R2" s="20" t="s">
        <v>9</v>
      </c>
      <c r="S2" s="20" t="s">
        <v>10</v>
      </c>
    </row>
    <row r="3" spans="1:20">
      <c r="A3" s="17">
        <v>43441</v>
      </c>
      <c r="B3" s="44">
        <v>1</v>
      </c>
      <c r="C3" s="13">
        <f>MAX(B$3:B3)</f>
        <v>1</v>
      </c>
      <c r="F3" s="25">
        <f>IF(B3&lt;C3,F2+1,0)</f>
        <v>0</v>
      </c>
      <c r="G3" s="25"/>
    </row>
    <row r="4" spans="1:20">
      <c r="A4" s="17">
        <v>43444</v>
      </c>
      <c r="B4" s="44">
        <v>1.0001</v>
      </c>
      <c r="C4" s="13">
        <f>MAX(B$3:B4)</f>
        <v>1.0001</v>
      </c>
      <c r="D4" s="14">
        <f t="shared" ref="D4:D67" si="0">B4/C4-1</f>
        <v>0</v>
      </c>
      <c r="E4" s="14">
        <f>ABS(MIN(D$3:D4))</f>
        <v>0</v>
      </c>
      <c r="F4" s="25">
        <f>IF(B4&lt;C4,#REF!+1,0)</f>
        <v>0</v>
      </c>
      <c r="G4" s="25">
        <f>MAX(F$3:F4)</f>
        <v>0</v>
      </c>
      <c r="H4" s="14" t="str">
        <f>IF(J4&lt;AVERAGE(J$3:J4),J4,"")</f>
        <v/>
      </c>
      <c r="I4" s="14"/>
      <c r="J4" s="14">
        <f>B4/B3-1</f>
        <v>9.9999999999988987E-5</v>
      </c>
      <c r="L4" s="14">
        <f t="shared" ref="L4:L75" si="1">POWER(B4,365/(A4-A$3))-1</f>
        <v>1.224036589953359E-2</v>
      </c>
      <c r="M4" s="14">
        <f>COUNTIF(J$3:J4,"&gt;0")/COUNT(J$3:J4)</f>
        <v>1</v>
      </c>
      <c r="N4" s="26"/>
      <c r="P4" s="26"/>
    </row>
    <row r="5" spans="1:20">
      <c r="A5" s="17">
        <v>43445</v>
      </c>
      <c r="B5" s="44">
        <v>1.0001</v>
      </c>
      <c r="C5" s="13">
        <f>MAX(B$3:B5)</f>
        <v>1.0001</v>
      </c>
      <c r="D5" s="14">
        <f t="shared" si="0"/>
        <v>0</v>
      </c>
      <c r="E5" s="14">
        <f>ABS(MIN(D$3:D5))</f>
        <v>0</v>
      </c>
      <c r="F5" s="25">
        <f t="shared" ref="F5:F68" si="2">IF(B5&lt;C5,F4+1,0)</f>
        <v>0</v>
      </c>
      <c r="G5" s="25">
        <f>MAX(F$3:F5)</f>
        <v>0</v>
      </c>
      <c r="H5" s="14">
        <f>IF(J5&lt;AVERAGE(J$3:J5),J5,"")</f>
        <v>0</v>
      </c>
      <c r="I5" s="14"/>
      <c r="J5" s="14">
        <f t="shared" ref="J5:J68" si="3">B5/B4-1</f>
        <v>0</v>
      </c>
      <c r="K5" s="14">
        <f>STDEV($J$4:J5)*SQRT(252)</f>
        <v>1.1224972160320589E-3</v>
      </c>
      <c r="L5" s="14">
        <f t="shared" si="1"/>
        <v>9.1662993335108744E-3</v>
      </c>
      <c r="M5" s="14">
        <f>COUNTIF(J$3:J5,"&gt;0")/COUNT(J$3:J5)</f>
        <v>0.5</v>
      </c>
      <c r="P5" s="15">
        <f>L5/K5</f>
        <v>8.165988478718047</v>
      </c>
    </row>
    <row r="6" spans="1:20" ht="12.75" customHeight="1">
      <c r="A6" s="17">
        <v>43446</v>
      </c>
      <c r="B6" s="44">
        <v>1.0001</v>
      </c>
      <c r="C6" s="13">
        <f>MAX(B$3:B6)</f>
        <v>1.0001</v>
      </c>
      <c r="D6" s="14">
        <f t="shared" si="0"/>
        <v>0</v>
      </c>
      <c r="E6" s="14">
        <f>ABS(MIN(D$3:D6))</f>
        <v>0</v>
      </c>
      <c r="F6" s="25">
        <f t="shared" si="2"/>
        <v>0</v>
      </c>
      <c r="G6" s="25">
        <f>MAX(F$3:F6)</f>
        <v>0</v>
      </c>
      <c r="H6" s="14">
        <f>IF(J6&lt;AVERAGE(J$3:J6),J6,"")</f>
        <v>0</v>
      </c>
      <c r="I6" s="14">
        <f>STDEV(H$4:H6)</f>
        <v>0</v>
      </c>
      <c r="J6" s="14">
        <f t="shared" si="3"/>
        <v>0</v>
      </c>
      <c r="K6" s="14">
        <f>STDEV($J$4:J6)*SQRT(252)</f>
        <v>9.1651513899106715E-4</v>
      </c>
      <c r="L6" s="14">
        <f t="shared" si="1"/>
        <v>7.3263423049909626E-3</v>
      </c>
      <c r="M6" s="14">
        <f>COUNTIF(J$3:J6,"&gt;0")/COUNT(J$3:J6)</f>
        <v>0.33333333333333331</v>
      </c>
      <c r="N6" s="26"/>
      <c r="O6" s="26"/>
      <c r="P6" s="15">
        <f t="shared" ref="P6:P69" si="4">L6/K6</f>
        <v>7.9936948047100058</v>
      </c>
    </row>
    <row r="7" spans="1:20">
      <c r="A7" s="17">
        <v>43447</v>
      </c>
      <c r="B7" s="44">
        <v>1.0001</v>
      </c>
      <c r="C7" s="13">
        <f>MAX(B$3:B7)</f>
        <v>1.0001</v>
      </c>
      <c r="D7" s="14">
        <f t="shared" si="0"/>
        <v>0</v>
      </c>
      <c r="E7" s="14">
        <f>ABS(MIN(D$3:D7))</f>
        <v>0</v>
      </c>
      <c r="F7" s="25">
        <f t="shared" si="2"/>
        <v>0</v>
      </c>
      <c r="G7" s="25">
        <f>MAX(F$3:F7)</f>
        <v>0</v>
      </c>
      <c r="H7" s="14">
        <f>IF(J7&lt;AVERAGE(J$3:J7),J7,"")</f>
        <v>0</v>
      </c>
      <c r="I7" s="14">
        <f>STDEV(H$4:H7)</f>
        <v>0</v>
      </c>
      <c r="J7" s="14">
        <f t="shared" si="3"/>
        <v>0</v>
      </c>
      <c r="K7" s="14">
        <f>STDEV($J$4:J7)*SQRT(252)</f>
        <v>7.937253933192898E-4</v>
      </c>
      <c r="L7" s="14">
        <f t="shared" si="1"/>
        <v>6.1015683814102939E-3</v>
      </c>
      <c r="M7" s="14">
        <f>COUNTIF(J$3:J7,"&gt;0")/COUNT(J$3:J7)</f>
        <v>0.25</v>
      </c>
      <c r="P7" s="15">
        <f t="shared" si="4"/>
        <v>7.6872535926991974</v>
      </c>
    </row>
    <row r="8" spans="1:20">
      <c r="A8" s="17">
        <v>43448</v>
      </c>
      <c r="B8" s="44">
        <v>1.0001</v>
      </c>
      <c r="C8" s="13">
        <f>MAX(B$3:B8)</f>
        <v>1.0001</v>
      </c>
      <c r="D8" s="14">
        <f t="shared" si="0"/>
        <v>0</v>
      </c>
      <c r="E8" s="14">
        <f>ABS(MIN(D$3:D8))</f>
        <v>0</v>
      </c>
      <c r="F8" s="25">
        <f t="shared" si="2"/>
        <v>0</v>
      </c>
      <c r="G8" s="25">
        <f>MAX(F$3:F8)</f>
        <v>0</v>
      </c>
      <c r="H8" s="14">
        <f>IF(J8&lt;AVERAGE(J$3:J8),J8,"")</f>
        <v>0</v>
      </c>
      <c r="I8" s="14">
        <f>STDEV(H$4:H8)</f>
        <v>0</v>
      </c>
      <c r="J8" s="14">
        <f t="shared" si="3"/>
        <v>0</v>
      </c>
      <c r="K8" s="14">
        <f>STDEV($J$4:J8)*SQRT(252)</f>
        <v>7.0992957397187576E-4</v>
      </c>
      <c r="L8" s="14">
        <f t="shared" si="1"/>
        <v>5.2276417014440746E-3</v>
      </c>
      <c r="M8" s="14">
        <f>COUNTIF(J$3:J8,"&gt;0")/COUNT(J$3:J8)</f>
        <v>0.2</v>
      </c>
      <c r="P8" s="15">
        <f t="shared" si="4"/>
        <v>7.3636060436202797</v>
      </c>
      <c r="Q8" s="14">
        <f>B8/B$3-1</f>
        <v>9.9999999999988987E-5</v>
      </c>
    </row>
    <row r="9" spans="1:20">
      <c r="A9" s="17">
        <v>43451</v>
      </c>
      <c r="B9" s="44">
        <v>1.0002</v>
      </c>
      <c r="C9" s="13">
        <f>MAX(B$3:B9)</f>
        <v>1.0002</v>
      </c>
      <c r="D9" s="14">
        <f t="shared" si="0"/>
        <v>0</v>
      </c>
      <c r="E9" s="14">
        <f>ABS(MIN(D$3:D9))</f>
        <v>0</v>
      </c>
      <c r="F9" s="25">
        <f>IF(B9&lt;C9,#REF!+1,0)</f>
        <v>0</v>
      </c>
      <c r="G9" s="25">
        <f>MAX(F$3:F9)</f>
        <v>0</v>
      </c>
      <c r="H9" s="14" t="str">
        <f>IF(J9&lt;AVERAGE(J$3:J9),J9,"")</f>
        <v/>
      </c>
      <c r="I9" s="14">
        <f>STDEV(H$4:H9)</f>
        <v>0</v>
      </c>
      <c r="J9" s="14">
        <f t="shared" si="3"/>
        <v>9.9990000999916617E-5</v>
      </c>
      <c r="K9" s="14">
        <f>STDEV($J$4:J9)*SQRT(252)</f>
        <v>8.1971507910890958E-4</v>
      </c>
      <c r="L9" s="14">
        <f t="shared" si="1"/>
        <v>7.3259747044667201E-3</v>
      </c>
      <c r="M9" s="14">
        <f>COUNTIF(J$3:J9,"&gt;0")/COUNT(J$3:J9)</f>
        <v>0.33333333333333331</v>
      </c>
      <c r="N9" s="26"/>
      <c r="P9" s="15">
        <f t="shared" si="4"/>
        <v>8.9372208602415757</v>
      </c>
    </row>
    <row r="10" spans="1:20">
      <c r="A10" s="17">
        <v>43452</v>
      </c>
      <c r="B10" s="44">
        <v>1.0002</v>
      </c>
      <c r="C10" s="13">
        <f>MAX(B$3:B10)</f>
        <v>1.0002</v>
      </c>
      <c r="D10" s="14">
        <f t="shared" si="0"/>
        <v>0</v>
      </c>
      <c r="E10" s="14">
        <f>ABS(MIN(D$3:D10))</f>
        <v>0</v>
      </c>
      <c r="F10" s="25">
        <f t="shared" si="2"/>
        <v>0</v>
      </c>
      <c r="G10" s="25">
        <f>MAX(F$3:F10)</f>
        <v>0</v>
      </c>
      <c r="H10" s="14">
        <f>IF(J10&lt;AVERAGE(J$3:J10),J10,"")</f>
        <v>0</v>
      </c>
      <c r="I10" s="14">
        <f>STDEV(H$4:H10)</f>
        <v>0</v>
      </c>
      <c r="J10" s="14">
        <f t="shared" si="3"/>
        <v>0</v>
      </c>
      <c r="K10" s="14">
        <f>STDEV($J$4:J10)*SQRT(252)</f>
        <v>7.7455794463597994E-4</v>
      </c>
      <c r="L10" s="14">
        <f t="shared" si="1"/>
        <v>6.6577651249575265E-3</v>
      </c>
      <c r="M10" s="14">
        <f>COUNTIF(J$3:J10,"&gt;0")/COUNT(J$3:J10)</f>
        <v>0.2857142857142857</v>
      </c>
      <c r="O10" s="26"/>
      <c r="P10" s="15">
        <f t="shared" si="4"/>
        <v>8.5955675376701297</v>
      </c>
    </row>
    <row r="11" spans="1:20">
      <c r="A11" s="17">
        <v>43453</v>
      </c>
      <c r="B11" s="44">
        <v>1.0002</v>
      </c>
      <c r="C11" s="13">
        <f>MAX(B$3:B11)</f>
        <v>1.0002</v>
      </c>
      <c r="D11" s="14">
        <f t="shared" si="0"/>
        <v>0</v>
      </c>
      <c r="E11" s="14">
        <f>ABS(MIN(D$3:D11))</f>
        <v>0</v>
      </c>
      <c r="F11" s="25">
        <f t="shared" si="2"/>
        <v>0</v>
      </c>
      <c r="G11" s="25">
        <f>MAX(F$3:F11)</f>
        <v>0</v>
      </c>
      <c r="H11" s="14">
        <f>IF(J11&lt;AVERAGE(J$3:J11),J11,"")</f>
        <v>0</v>
      </c>
      <c r="I11" s="14">
        <f>STDEV(H$4:H11)</f>
        <v>0</v>
      </c>
      <c r="J11" s="14">
        <f t="shared" si="3"/>
        <v>0</v>
      </c>
      <c r="K11" s="14">
        <f>STDEV($J$4:J11)*SQRT(252)</f>
        <v>7.3481018538726079E-4</v>
      </c>
      <c r="L11" s="14">
        <f t="shared" si="1"/>
        <v>6.1012624200902366E-3</v>
      </c>
      <c r="M11" s="14">
        <f>COUNTIF(J$3:J11,"&gt;0")/COUNT(J$3:J11)</f>
        <v>0.25</v>
      </c>
      <c r="P11" s="15">
        <f t="shared" si="4"/>
        <v>8.3031816126429163</v>
      </c>
    </row>
    <row r="12" spans="1:20">
      <c r="A12" s="17">
        <v>43454</v>
      </c>
      <c r="B12" s="44">
        <v>1.0002</v>
      </c>
      <c r="C12" s="13">
        <f>MAX(B$3:B12)</f>
        <v>1.0002</v>
      </c>
      <c r="D12" s="14">
        <f t="shared" si="0"/>
        <v>0</v>
      </c>
      <c r="E12" s="14">
        <f>ABS(MIN(D$3:D12))</f>
        <v>0</v>
      </c>
      <c r="F12" s="25">
        <f t="shared" si="2"/>
        <v>0</v>
      </c>
      <c r="G12" s="25">
        <f>MAX(F$3:F12)</f>
        <v>0</v>
      </c>
      <c r="H12" s="14">
        <f>IF(J12&lt;AVERAGE(J$3:J12),J12,"")</f>
        <v>0</v>
      </c>
      <c r="I12" s="14">
        <f>STDEV(H$4:H12)</f>
        <v>0</v>
      </c>
      <c r="J12" s="14">
        <f t="shared" si="3"/>
        <v>0</v>
      </c>
      <c r="K12" s="14">
        <f>STDEV($J$4:J12)*SQRT(252)</f>
        <v>6.9996500462450096E-4</v>
      </c>
      <c r="L12" s="14">
        <f t="shared" si="1"/>
        <v>5.6306158151313568E-3</v>
      </c>
      <c r="M12" s="14">
        <f>COUNTIF(J$3:J12,"&gt;0")/COUNT(J$3:J12)</f>
        <v>0.22222222222222221</v>
      </c>
      <c r="O12" s="26"/>
      <c r="P12" s="15">
        <f t="shared" si="4"/>
        <v>8.0441390325676689</v>
      </c>
    </row>
    <row r="13" spans="1:20">
      <c r="A13" s="17">
        <v>43455</v>
      </c>
      <c r="B13" s="44">
        <v>1.0002</v>
      </c>
      <c r="C13" s="13">
        <f>MAX(B$3:B13)</f>
        <v>1.0002</v>
      </c>
      <c r="D13" s="14">
        <f t="shared" si="0"/>
        <v>0</v>
      </c>
      <c r="E13" s="14">
        <f>ABS(MIN(D$3:D13))</f>
        <v>0</v>
      </c>
      <c r="F13" s="25">
        <f t="shared" si="2"/>
        <v>0</v>
      </c>
      <c r="G13" s="25">
        <f>MAX(F$3:F13)</f>
        <v>0</v>
      </c>
      <c r="H13" s="14">
        <f>IF(J13&lt;AVERAGE(J$3:J13),J13,"")</f>
        <v>0</v>
      </c>
      <c r="I13" s="14">
        <f>STDEV(H$4:H13)</f>
        <v>0</v>
      </c>
      <c r="J13" s="14">
        <f t="shared" si="3"/>
        <v>0</v>
      </c>
      <c r="K13" s="14">
        <f>STDEV($J$4:J13)*SQRT(252)</f>
        <v>6.6929455921819158E-4</v>
      </c>
      <c r="L13" s="14">
        <f t="shared" si="1"/>
        <v>5.2273796766777458E-3</v>
      </c>
      <c r="M13" s="14">
        <f>COUNTIF(J$3:J13,"&gt;0")/COUNT(J$3:J13)</f>
        <v>0.2</v>
      </c>
      <c r="P13" s="15">
        <f t="shared" si="4"/>
        <v>7.8102826396555365</v>
      </c>
      <c r="Q13" s="14">
        <f>B13/B$8-1</f>
        <v>9.9990000999916617E-5</v>
      </c>
    </row>
    <row r="14" spans="1:20">
      <c r="A14" s="23">
        <v>43458</v>
      </c>
      <c r="B14" s="44">
        <v>0.99929999999999997</v>
      </c>
      <c r="C14" s="13">
        <f>MAX(B$3:B14)</f>
        <v>1.0002</v>
      </c>
      <c r="D14" s="14">
        <f t="shared" si="0"/>
        <v>-8.9982003599275995E-4</v>
      </c>
      <c r="E14" s="14">
        <f>ABS(MIN(D$3:D14))</f>
        <v>8.9982003599275995E-4</v>
      </c>
      <c r="F14" s="25">
        <f t="shared" si="2"/>
        <v>1</v>
      </c>
      <c r="G14" s="25">
        <f>MAX(F$3:F14)</f>
        <v>1</v>
      </c>
      <c r="H14" s="14">
        <f>IF(J14&lt;AVERAGE(J$3:J14),J14,"")</f>
        <v>-8.9982003599275995E-4</v>
      </c>
      <c r="I14" s="14">
        <f>STDEV(H$4:H14)</f>
        <v>2.9994001199758663E-4</v>
      </c>
      <c r="J14" s="14">
        <f t="shared" si="3"/>
        <v>-8.9982003599275995E-4</v>
      </c>
      <c r="K14" s="14">
        <f>STDEV($J$4:J14)*SQRT(252)</f>
        <v>4.448121722676961E-3</v>
      </c>
      <c r="L14" s="14">
        <f t="shared" si="1"/>
        <v>-1.492221808337868E-2</v>
      </c>
      <c r="M14" s="14">
        <f>COUNTIF(J$3:J14,"&gt;0")/COUNT(J$3:J14)</f>
        <v>0.18181818181818182</v>
      </c>
      <c r="N14" s="15">
        <f t="shared" ref="N14:N78" si="5">L14/E14</f>
        <v>-16.583558363328937</v>
      </c>
      <c r="O14" s="26">
        <f t="shared" ref="O14:O78" si="6">L14/I14</f>
        <v>-49.750675089986814</v>
      </c>
      <c r="P14" s="15">
        <f t="shared" si="4"/>
        <v>-3.3547234121997489</v>
      </c>
    </row>
    <row r="15" spans="1:20">
      <c r="A15" s="23">
        <v>43459</v>
      </c>
      <c r="B15" s="44">
        <v>0.99950000000000006</v>
      </c>
      <c r="C15" s="13">
        <f>MAX(B$3:B15)</f>
        <v>1.0002</v>
      </c>
      <c r="D15" s="14">
        <f t="shared" si="0"/>
        <v>-6.9986002799427016E-4</v>
      </c>
      <c r="E15" s="14">
        <f>ABS(MIN(D$3:D15))</f>
        <v>8.9982003599275995E-4</v>
      </c>
      <c r="F15" s="25">
        <f t="shared" si="2"/>
        <v>2</v>
      </c>
      <c r="G15" s="25">
        <f>MAX(F$3:F15)</f>
        <v>2</v>
      </c>
      <c r="H15" s="14" t="str">
        <f>IF(J15&lt;AVERAGE(J$3:J15),J15,"")</f>
        <v/>
      </c>
      <c r="I15" s="14">
        <f>STDEV(H$4:H15)</f>
        <v>2.9994001199758663E-4</v>
      </c>
      <c r="J15" s="14">
        <f t="shared" si="3"/>
        <v>2.0014009806867961E-4</v>
      </c>
      <c r="K15" s="14">
        <f>STDEV($J$4:J15)*SQRT(252)</f>
        <v>4.4099939053818659E-3</v>
      </c>
      <c r="L15" s="14">
        <f t="shared" si="1"/>
        <v>-1.0090173609848208E-2</v>
      </c>
      <c r="M15" s="14">
        <f>COUNTIF(J$3:J15,"&gt;0")/COUNT(J$3:J15)</f>
        <v>0.25</v>
      </c>
      <c r="N15" s="15">
        <f t="shared" si="5"/>
        <v>-11.213546271745159</v>
      </c>
      <c r="O15" s="15">
        <f t="shared" si="6"/>
        <v>-33.640638815235476</v>
      </c>
      <c r="P15" s="15">
        <f t="shared" si="4"/>
        <v>-2.2880243887716869</v>
      </c>
    </row>
    <row r="16" spans="1:20" s="35" customFormat="1">
      <c r="A16" s="27">
        <v>43460</v>
      </c>
      <c r="B16" s="44">
        <v>0.99950000000000006</v>
      </c>
      <c r="C16" s="34">
        <f>MAX(B$3:B16)</f>
        <v>1.0002</v>
      </c>
      <c r="D16" s="14">
        <f t="shared" si="0"/>
        <v>-6.9986002799427016E-4</v>
      </c>
      <c r="E16" s="14">
        <f>ABS(MIN(D$3:D16))</f>
        <v>8.9982003599275995E-4</v>
      </c>
      <c r="F16" s="25">
        <f t="shared" si="2"/>
        <v>3</v>
      </c>
      <c r="G16" s="25">
        <f>MAX(F$3:F16)</f>
        <v>3</v>
      </c>
      <c r="H16" s="14" t="str">
        <f>IF(J16&lt;AVERAGE(J$3:J16),J16,"")</f>
        <v/>
      </c>
      <c r="I16" s="14">
        <f>STDEV(H$4:H16)</f>
        <v>2.9994001199758663E-4</v>
      </c>
      <c r="J16" s="14">
        <f t="shared" si="3"/>
        <v>0</v>
      </c>
      <c r="K16" s="14">
        <f>STDEV($J$4:J16)*SQRT(252)</f>
        <v>4.2262261942401852E-3</v>
      </c>
      <c r="L16" s="14">
        <f t="shared" si="1"/>
        <v>-9.5616591135623263E-3</v>
      </c>
      <c r="M16" s="14">
        <f>COUNTIF(J$3:J16,"&gt;0")/COUNT(J$3:J16)</f>
        <v>0.23076923076923078</v>
      </c>
      <c r="N16" s="15">
        <f t="shared" si="5"/>
        <v>-10.626190494872755</v>
      </c>
      <c r="O16" s="26">
        <f t="shared" si="6"/>
        <v>-31.878571484618266</v>
      </c>
      <c r="P16" s="15">
        <f t="shared" si="4"/>
        <v>-2.2624579646479086</v>
      </c>
      <c r="Q16" s="14"/>
      <c r="R16" s="14"/>
      <c r="S16" s="13"/>
      <c r="T16"/>
    </row>
    <row r="17" spans="1:19">
      <c r="A17" s="23">
        <v>43461</v>
      </c>
      <c r="B17" s="44">
        <v>0.99702738420195702</v>
      </c>
      <c r="C17" s="13">
        <f>MAX(B$3:B17)</f>
        <v>1.0002</v>
      </c>
      <c r="D17" s="14">
        <f t="shared" si="0"/>
        <v>-3.1719814017625581E-3</v>
      </c>
      <c r="E17" s="14">
        <f>ABS(MIN(D$3:D17))</f>
        <v>3.1719814017625581E-3</v>
      </c>
      <c r="F17" s="25">
        <f t="shared" si="2"/>
        <v>4</v>
      </c>
      <c r="G17" s="25">
        <f>MAX(F$3:F17)</f>
        <v>4</v>
      </c>
      <c r="H17" s="14">
        <f>IF(J17&lt;AVERAGE(J$3:J17),J17,"")</f>
        <v>-2.4738527244052566E-3</v>
      </c>
      <c r="I17" s="14">
        <f>STDEV(H$4:H17)</f>
        <v>8.0218151241863E-4</v>
      </c>
      <c r="J17" s="14">
        <f t="shared" si="3"/>
        <v>-2.4738527244052566E-3</v>
      </c>
      <c r="K17" s="14">
        <f>STDEV($J$4:J17)*SQRT(252)</f>
        <v>1.1101779179148159E-2</v>
      </c>
      <c r="L17" s="14">
        <f t="shared" si="1"/>
        <v>-5.2881471012069636E-2</v>
      </c>
      <c r="M17" s="14">
        <f>COUNTIF(J$3:J17,"&gt;0")/COUNT(J$3:J17)</f>
        <v>0.21428571428571427</v>
      </c>
      <c r="N17" s="15">
        <f t="shared" si="5"/>
        <v>-16.671431611385007</v>
      </c>
      <c r="O17" s="15">
        <f t="shared" si="6"/>
        <v>-65.922076479459776</v>
      </c>
      <c r="P17" s="15">
        <f t="shared" si="4"/>
        <v>-4.7633329900304533</v>
      </c>
    </row>
    <row r="18" spans="1:19">
      <c r="A18" s="23">
        <v>43462</v>
      </c>
      <c r="B18" s="44">
        <v>0.99875474733439196</v>
      </c>
      <c r="C18" s="13">
        <f>MAX(B$3:B18)</f>
        <v>1.0002</v>
      </c>
      <c r="D18" s="14">
        <f t="shared" si="0"/>
        <v>-1.4449636728735005E-3</v>
      </c>
      <c r="E18" s="14">
        <f>ABS(MIN(D$3:D18))</f>
        <v>3.1719814017625581E-3</v>
      </c>
      <c r="F18" s="25">
        <f t="shared" si="2"/>
        <v>5</v>
      </c>
      <c r="G18" s="25">
        <f>MAX(F$3:F18)</f>
        <v>5</v>
      </c>
      <c r="H18" s="14" t="str">
        <f>IF(J18&lt;AVERAGE(J$3:J18),J18,"")</f>
        <v/>
      </c>
      <c r="I18" s="14">
        <f>STDEV(H$4:H18)</f>
        <v>8.0218151241863E-4</v>
      </c>
      <c r="J18" s="14">
        <f t="shared" si="3"/>
        <v>1.7325132286287737E-3</v>
      </c>
      <c r="K18" s="14">
        <f>STDEV($J$4:J18)*SQRT(252)</f>
        <v>1.3341470944393778E-2</v>
      </c>
      <c r="L18" s="14">
        <f t="shared" si="1"/>
        <v>-2.1424331879202452E-2</v>
      </c>
      <c r="M18" s="14">
        <f>COUNTIF(J$3:J18,"&gt;0")/COUNT(J$3:J18)</f>
        <v>0.26666666666666666</v>
      </c>
      <c r="N18" s="15">
        <f t="shared" si="5"/>
        <v>-6.7542425902301026</v>
      </c>
      <c r="O18" s="26">
        <f t="shared" si="6"/>
        <v>-26.707586185334392</v>
      </c>
      <c r="P18" s="15">
        <f t="shared" si="4"/>
        <v>-1.6058448104033967</v>
      </c>
      <c r="Q18" s="14">
        <f>B18/B$13-1</f>
        <v>-1.4449636728735005E-3</v>
      </c>
    </row>
    <row r="19" spans="1:19">
      <c r="A19" s="23">
        <v>43465</v>
      </c>
      <c r="B19" s="44">
        <v>0.99883683792747502</v>
      </c>
      <c r="C19" s="13">
        <f>MAX(B$3:B19)</f>
        <v>1.0002</v>
      </c>
      <c r="D19" s="14">
        <f t="shared" si="0"/>
        <v>-1.3628894946260406E-3</v>
      </c>
      <c r="E19" s="14">
        <f>ABS(MIN(D$3:D19))</f>
        <v>3.1719814017625581E-3</v>
      </c>
      <c r="F19" s="25">
        <f t="shared" si="2"/>
        <v>6</v>
      </c>
      <c r="G19" s="25">
        <f>MAX(F$3:F19)</f>
        <v>6</v>
      </c>
      <c r="H19" s="14" t="str">
        <f>IF(J19&lt;AVERAGE(J$3:J19),J19,"")</f>
        <v/>
      </c>
      <c r="I19" s="14">
        <f>STDEV(H$4:H19)</f>
        <v>8.0218151241863E-4</v>
      </c>
      <c r="J19" s="14">
        <f t="shared" si="3"/>
        <v>8.219294406575095E-5</v>
      </c>
      <c r="K19" s="14">
        <f>STDEV($J$4:J19)*SQRT(252)</f>
        <v>1.2905694273681984E-2</v>
      </c>
      <c r="L19" s="14">
        <f t="shared" si="1"/>
        <v>-1.7544326740006833E-2</v>
      </c>
      <c r="M19" s="14">
        <f>COUNTIF(J$3:J19,"&gt;0")/COUNT(J$3:J19)</f>
        <v>0.3125</v>
      </c>
      <c r="N19" s="15">
        <f t="shared" si="5"/>
        <v>-5.5310307715732723</v>
      </c>
      <c r="O19" s="15">
        <f t="shared" si="6"/>
        <v>-21.870769231653735</v>
      </c>
      <c r="P19" s="15">
        <f t="shared" si="4"/>
        <v>-1.3594252558565725</v>
      </c>
      <c r="R19" s="14">
        <f>B19/B3-1</f>
        <v>-1.1631620725249814E-3</v>
      </c>
      <c r="S19" s="14">
        <f>B19/B3-1</f>
        <v>-1.1631620725249814E-3</v>
      </c>
    </row>
    <row r="20" spans="1:19">
      <c r="A20" s="23">
        <v>43467</v>
      </c>
      <c r="B20" s="44">
        <v>0.99849151051326002</v>
      </c>
      <c r="C20" s="13">
        <f>MAX(B$3:B20)</f>
        <v>1.0002</v>
      </c>
      <c r="D20" s="14">
        <f t="shared" si="0"/>
        <v>-1.7081478571685516E-3</v>
      </c>
      <c r="E20" s="14">
        <f>ABS(MIN(D$3:D20))</f>
        <v>3.1719814017625581E-3</v>
      </c>
      <c r="F20" s="25">
        <f t="shared" si="2"/>
        <v>7</v>
      </c>
      <c r="G20" s="25">
        <f>MAX(F$3:F20)</f>
        <v>7</v>
      </c>
      <c r="H20" s="14">
        <f>IF(J20&lt;AVERAGE(J$3:J20),J20,"")</f>
        <v>-3.4572955371925396E-4</v>
      </c>
      <c r="I20" s="14">
        <f>STDEV(H$4:H20)</f>
        <v>7.6102037951828925E-4</v>
      </c>
      <c r="J20" s="14">
        <f t="shared" si="3"/>
        <v>-3.4572955371925396E-4</v>
      </c>
      <c r="K20" s="14">
        <f>STDEV($J$4:J20)*SQRT(252)</f>
        <v>1.2540110299086728E-2</v>
      </c>
      <c r="L20" s="14">
        <f t="shared" si="1"/>
        <v>-2.0969869650651951E-2</v>
      </c>
      <c r="M20" s="14">
        <f>COUNTIF(J$3:J20,"&gt;0")/COUNT(J$3:J20)</f>
        <v>0.29411764705882354</v>
      </c>
      <c r="N20" s="15">
        <f t="shared" si="5"/>
        <v>-6.6109686642550098</v>
      </c>
      <c r="O20" s="26">
        <f t="shared" si="6"/>
        <v>-27.554938363050752</v>
      </c>
      <c r="P20" s="15">
        <f t="shared" si="4"/>
        <v>-1.6722237006303802</v>
      </c>
    </row>
    <row r="21" spans="1:19">
      <c r="A21" s="23">
        <v>43468</v>
      </c>
      <c r="B21" s="44">
        <v>0.99931902042521803</v>
      </c>
      <c r="C21" s="13">
        <f>MAX(B$3:B21)</f>
        <v>1.0002</v>
      </c>
      <c r="D21" s="14">
        <f t="shared" si="0"/>
        <v>-8.8080341409912943E-4</v>
      </c>
      <c r="E21" s="14">
        <f>ABS(MIN(D$3:D21))</f>
        <v>3.1719814017625581E-3</v>
      </c>
      <c r="F21" s="25">
        <f t="shared" si="2"/>
        <v>8</v>
      </c>
      <c r="G21" s="25">
        <f>MAX(F$3:F21)</f>
        <v>8</v>
      </c>
      <c r="H21" s="14" t="str">
        <f>IF(J21&lt;AVERAGE(J$3:J21),J21,"")</f>
        <v/>
      </c>
      <c r="I21" s="14">
        <f>STDEV(H$4:H21)</f>
        <v>7.6102037951828925E-4</v>
      </c>
      <c r="J21" s="14">
        <f t="shared" si="3"/>
        <v>8.2876008783761002E-4</v>
      </c>
      <c r="K21" s="14">
        <f>STDEV($J$4:J21)*SQRT(252)</f>
        <v>1.2640543271925814E-2</v>
      </c>
      <c r="L21" s="14">
        <f t="shared" si="1"/>
        <v>-9.1666981986059382E-3</v>
      </c>
      <c r="M21" s="14">
        <f>COUNTIF(J$3:J21,"&gt;0")/COUNT(J$3:J21)</f>
        <v>0.33333333333333331</v>
      </c>
      <c r="N21" s="15">
        <f t="shared" si="5"/>
        <v>-2.8898965780544388</v>
      </c>
      <c r="O21" s="15">
        <f t="shared" si="6"/>
        <v>-12.04527295892953</v>
      </c>
      <c r="P21" s="15">
        <f t="shared" si="4"/>
        <v>-0.72518229647335175</v>
      </c>
      <c r="Q21" s="14">
        <f>B21/B$18-1</f>
        <v>5.6497662947996297E-4</v>
      </c>
    </row>
    <row r="22" spans="1:19">
      <c r="A22" s="23">
        <v>43469</v>
      </c>
      <c r="B22" s="44">
        <v>0.99904633386046005</v>
      </c>
      <c r="C22" s="13">
        <f>MAX(B$3:B22)</f>
        <v>1.0002</v>
      </c>
      <c r="D22" s="14">
        <f t="shared" si="0"/>
        <v>-1.1534354524493917E-3</v>
      </c>
      <c r="E22" s="14">
        <f>ABS(MIN(D$3:D22))</f>
        <v>3.1719814017625581E-3</v>
      </c>
      <c r="F22" s="25">
        <f t="shared" si="2"/>
        <v>9</v>
      </c>
      <c r="G22" s="25">
        <f>MAX(F$3:F22)</f>
        <v>9</v>
      </c>
      <c r="H22" s="14">
        <f>IF(J22&lt;AVERAGE(J$3:J22),J22,"")</f>
        <v>-2.7287238527884394E-4</v>
      </c>
      <c r="I22" s="14">
        <f>STDEV(H$4:H22)</f>
        <v>7.2584894220476101E-4</v>
      </c>
      <c r="J22" s="14">
        <f t="shared" si="3"/>
        <v>-2.7287238527884394E-4</v>
      </c>
      <c r="K22" s="14">
        <f>STDEV($J$4:J22)*SQRT(252)</f>
        <v>1.2314259370527032E-2</v>
      </c>
      <c r="L22" s="14">
        <f t="shared" si="1"/>
        <v>-1.2360623044299301E-2</v>
      </c>
      <c r="M22" s="14">
        <f>COUNTIF(J$3:J22,"&gt;0")/COUNT(J$3:J22)</f>
        <v>0.31578947368421051</v>
      </c>
      <c r="N22" s="15">
        <f t="shared" si="5"/>
        <v>-3.8968144760971613</v>
      </c>
      <c r="O22" s="15">
        <f t="shared" si="6"/>
        <v>-17.029194816698357</v>
      </c>
      <c r="P22" s="15">
        <f t="shared" si="4"/>
        <v>-1.0037650395673194</v>
      </c>
      <c r="S22" s="14"/>
    </row>
    <row r="23" spans="1:19">
      <c r="A23" s="23">
        <v>43472</v>
      </c>
      <c r="B23" s="44">
        <v>0.99962856801544997</v>
      </c>
      <c r="C23" s="13">
        <f>MAX(B$3:B23)</f>
        <v>1.0002</v>
      </c>
      <c r="D23" s="14">
        <f t="shared" si="0"/>
        <v>-5.7131772100582623E-4</v>
      </c>
      <c r="E23" s="14">
        <f>ABS(MIN(D$3:D23))</f>
        <v>3.1719814017625581E-3</v>
      </c>
      <c r="F23" s="25">
        <f t="shared" si="2"/>
        <v>10</v>
      </c>
      <c r="G23" s="25">
        <f>MAX(F$3:F23)</f>
        <v>10</v>
      </c>
      <c r="H23" s="14" t="str">
        <f>IF(J23&lt;AVERAGE(J$3:J23),J23,"")</f>
        <v/>
      </c>
      <c r="I23" s="14">
        <f>STDEV(H$4:H23)</f>
        <v>7.2584894220476101E-4</v>
      </c>
      <c r="J23" s="14">
        <f t="shared" si="3"/>
        <v>5.8278994202409784E-4</v>
      </c>
      <c r="K23" s="14">
        <f>STDEV($J$4:J23)*SQRT(252)</f>
        <v>1.2194429115207687E-2</v>
      </c>
      <c r="L23" s="14">
        <f t="shared" si="1"/>
        <v>-4.3645719219613799E-3</v>
      </c>
      <c r="M23" s="14">
        <f>COUNTIF(J$3:J23,"&gt;0")/COUNT(J$3:J23)</f>
        <v>0.35</v>
      </c>
      <c r="N23" s="15">
        <f t="shared" si="5"/>
        <v>-1.3759765172444396</v>
      </c>
      <c r="O23" s="15">
        <f t="shared" si="6"/>
        <v>-6.0130581835719479</v>
      </c>
      <c r="P23" s="15">
        <f t="shared" si="4"/>
        <v>-0.35791523167889155</v>
      </c>
      <c r="S23" s="14"/>
    </row>
    <row r="24" spans="1:19">
      <c r="A24" s="23">
        <v>43473</v>
      </c>
      <c r="B24" s="44">
        <v>1.00035618487663</v>
      </c>
      <c r="C24" s="13">
        <f>MAX(B$3:B24)</f>
        <v>1.00035618487663</v>
      </c>
      <c r="D24" s="14">
        <f t="shared" si="0"/>
        <v>0</v>
      </c>
      <c r="E24" s="14">
        <f>ABS(MIN(D$3:D24))</f>
        <v>3.1719814017625581E-3</v>
      </c>
      <c r="F24" s="25">
        <f t="shared" si="2"/>
        <v>0</v>
      </c>
      <c r="G24" s="25">
        <f>MAX(F$3:F24)</f>
        <v>10</v>
      </c>
      <c r="H24" s="14" t="str">
        <f>IF(J24&lt;AVERAGE(J$3:J24),J24,"")</f>
        <v/>
      </c>
      <c r="I24" s="14">
        <f>STDEV(H$4:H24)</f>
        <v>7.2584894220476101E-4</v>
      </c>
      <c r="J24" s="14">
        <f t="shared" si="3"/>
        <v>7.2788722177530296E-4</v>
      </c>
      <c r="K24" s="14">
        <f>STDEV($J$4:J24)*SQRT(252)</f>
        <v>1.2163483912177789E-2</v>
      </c>
      <c r="L24" s="14">
        <f t="shared" si="1"/>
        <v>4.0702715246567767E-3</v>
      </c>
      <c r="M24" s="14">
        <f>COUNTIF(J$3:J24,"&gt;0")/COUNT(J$3:J24)</f>
        <v>0.38095238095238093</v>
      </c>
      <c r="N24" s="15">
        <f t="shared" si="5"/>
        <v>1.2831952679152123</v>
      </c>
      <c r="O24" s="15">
        <f t="shared" si="6"/>
        <v>5.6076013726676459</v>
      </c>
      <c r="P24" s="15">
        <f t="shared" si="4"/>
        <v>0.33463040310200254</v>
      </c>
      <c r="S24" s="14"/>
    </row>
    <row r="25" spans="1:19">
      <c r="A25" s="23">
        <v>43474</v>
      </c>
      <c r="B25" s="44">
        <v>1.0000834854843399</v>
      </c>
      <c r="C25" s="13">
        <f>MAX(B$3:B25)</f>
        <v>1.00035618487663</v>
      </c>
      <c r="D25" s="14">
        <f t="shared" si="0"/>
        <v>-2.7260229547509951E-4</v>
      </c>
      <c r="E25" s="14">
        <f>ABS(MIN(D$3:D25))</f>
        <v>3.1719814017625581E-3</v>
      </c>
      <c r="F25" s="25">
        <f t="shared" si="2"/>
        <v>1</v>
      </c>
      <c r="G25" s="25">
        <f>MAX(F$3:F25)</f>
        <v>10</v>
      </c>
      <c r="H25" s="14">
        <f>IF(J25&lt;AVERAGE(J$3:J25),J25,"")</f>
        <v>-2.7260229547509951E-4</v>
      </c>
      <c r="I25" s="14">
        <f>STDEV(H$4:H25)</f>
        <v>6.9514724494669131E-4</v>
      </c>
      <c r="J25" s="14">
        <f t="shared" si="3"/>
        <v>-2.7260229547509951E-4</v>
      </c>
      <c r="K25" s="14">
        <f>STDEV($J$4:J25)*SQRT(252)</f>
        <v>1.1910808258079575E-2</v>
      </c>
      <c r="L25" s="14">
        <f t="shared" si="1"/>
        <v>9.2378794043668222E-4</v>
      </c>
      <c r="M25" s="14">
        <f>COUNTIF(J$3:J25,"&gt;0")/COUNT(J$3:J25)</f>
        <v>0.36363636363636365</v>
      </c>
      <c r="N25" s="15">
        <f t="shared" si="5"/>
        <v>0.29123371906385259</v>
      </c>
      <c r="O25" s="15">
        <f t="shared" si="6"/>
        <v>1.3289097340916953</v>
      </c>
      <c r="P25" s="15">
        <f t="shared" si="4"/>
        <v>7.7558795374784079E-2</v>
      </c>
      <c r="S25" s="14"/>
    </row>
    <row r="26" spans="1:19">
      <c r="A26" s="23">
        <v>43475</v>
      </c>
      <c r="B26" s="44">
        <v>1.00081115471473</v>
      </c>
      <c r="C26" s="13">
        <f>MAX(B$3:B26)</f>
        <v>1.00081115471473</v>
      </c>
      <c r="D26" s="14">
        <f t="shared" si="0"/>
        <v>0</v>
      </c>
      <c r="E26" s="14">
        <f>ABS(MIN(D$3:D26))</f>
        <v>3.1719814017625581E-3</v>
      </c>
      <c r="F26" s="25">
        <f t="shared" si="2"/>
        <v>0</v>
      </c>
      <c r="G26" s="25">
        <f>MAX(F$3:F26)</f>
        <v>10</v>
      </c>
      <c r="H26" s="14" t="str">
        <f>IF(J26&lt;AVERAGE(J$3:J26),J26,"")</f>
        <v/>
      </c>
      <c r="I26" s="14">
        <f>STDEV(H$4:H26)</f>
        <v>6.9514724494669131E-4</v>
      </c>
      <c r="J26" s="14">
        <f t="shared" si="3"/>
        <v>7.2760848564334957E-4</v>
      </c>
      <c r="K26" s="14">
        <f>STDEV($J$4:J26)*SQRT(252)</f>
        <v>1.1880857158625517E-2</v>
      </c>
      <c r="L26" s="14">
        <f t="shared" si="1"/>
        <v>8.7424485085298986E-3</v>
      </c>
      <c r="M26" s="14">
        <f>COUNTIF(J$3:J26,"&gt;0")/COUNT(J$3:J26)</f>
        <v>0.39130434782608697</v>
      </c>
      <c r="N26" s="15">
        <f t="shared" si="5"/>
        <v>2.7561474678483386</v>
      </c>
      <c r="O26" s="15">
        <f t="shared" si="6"/>
        <v>12.576398125839267</v>
      </c>
      <c r="P26" s="15">
        <f t="shared" si="4"/>
        <v>0.7358432469817946</v>
      </c>
      <c r="Q26" s="14">
        <f>B26/B$21-1</f>
        <v>1.4931510949096616E-3</v>
      </c>
      <c r="S26" s="14"/>
    </row>
    <row r="27" spans="1:19">
      <c r="A27" s="23">
        <v>43476</v>
      </c>
      <c r="B27" s="44">
        <v>1.0006384929882901</v>
      </c>
      <c r="C27" s="13">
        <f>MAX(B$3:B27)</f>
        <v>1.00081115471473</v>
      </c>
      <c r="D27" s="14">
        <f t="shared" si="0"/>
        <v>-1.7252178458093681E-4</v>
      </c>
      <c r="E27" s="14">
        <f>ABS(MIN(D$3:D27))</f>
        <v>3.1719814017625581E-3</v>
      </c>
      <c r="F27" s="25">
        <f t="shared" si="2"/>
        <v>1</v>
      </c>
      <c r="G27" s="25">
        <f>MAX(F$3:F27)</f>
        <v>10</v>
      </c>
      <c r="H27" s="14">
        <f>IF(J27&lt;AVERAGE(J$3:J27),J27,"")</f>
        <v>-1.7252178458093681E-4</v>
      </c>
      <c r="I27" s="14">
        <f>STDEV(H$4:H27)</f>
        <v>6.6916840399947237E-4</v>
      </c>
      <c r="J27" s="14">
        <f t="shared" si="3"/>
        <v>-1.7252178458093681E-4</v>
      </c>
      <c r="K27" s="14">
        <f>STDEV($J$4:J27)*SQRT(252)</f>
        <v>1.1639246802634583E-2</v>
      </c>
      <c r="L27" s="14">
        <f t="shared" si="1"/>
        <v>6.6786482816618697E-3</v>
      </c>
      <c r="M27" s="14">
        <f>COUNTIF(J$3:J27,"&gt;0")/COUNT(J$3:J27)</f>
        <v>0.375</v>
      </c>
      <c r="N27" s="15">
        <f t="shared" si="5"/>
        <v>2.1055130644684046</v>
      </c>
      <c r="O27" s="15">
        <f t="shared" si="6"/>
        <v>9.9805194652722058</v>
      </c>
      <c r="P27" s="15">
        <f t="shared" si="4"/>
        <v>0.5738041640417948</v>
      </c>
      <c r="S27" s="14"/>
    </row>
    <row r="28" spans="1:19">
      <c r="A28" s="23">
        <v>43479</v>
      </c>
      <c r="B28" s="44">
        <v>1.00172117705143</v>
      </c>
      <c r="C28" s="13">
        <f>MAX(B$3:B28)</f>
        <v>1.00172117705143</v>
      </c>
      <c r="D28" s="14">
        <f t="shared" si="0"/>
        <v>0</v>
      </c>
      <c r="E28" s="14">
        <f>ABS(MIN(D$3:D28))</f>
        <v>3.1719814017625581E-3</v>
      </c>
      <c r="F28" s="25">
        <f t="shared" si="2"/>
        <v>0</v>
      </c>
      <c r="G28" s="25">
        <f>MAX(F$3:F28)</f>
        <v>10</v>
      </c>
      <c r="H28" s="14" t="str">
        <f>IF(J28&lt;AVERAGE(J$3:J28),J28,"")</f>
        <v/>
      </c>
      <c r="I28" s="14">
        <f>STDEV(H$4:H28)</f>
        <v>6.6916840399947237E-4</v>
      </c>
      <c r="J28" s="14">
        <f t="shared" si="3"/>
        <v>1.0819932180567982E-3</v>
      </c>
      <c r="K28" s="14">
        <f>STDEV($J$4:J28)*SQRT(252)</f>
        <v>1.1876433017764726E-2</v>
      </c>
      <c r="L28" s="14">
        <f t="shared" si="1"/>
        <v>1.6655326133951931E-2</v>
      </c>
      <c r="M28" s="14">
        <f>COUNTIF(J$3:J28,"&gt;0")/COUNT(J$3:J28)</f>
        <v>0.4</v>
      </c>
      <c r="N28" s="15">
        <f t="shared" si="5"/>
        <v>5.2507641200850532</v>
      </c>
      <c r="O28" s="15">
        <f t="shared" si="6"/>
        <v>24.889588382246846</v>
      </c>
      <c r="P28" s="15">
        <f t="shared" si="4"/>
        <v>1.4023845466933509</v>
      </c>
      <c r="S28" s="14"/>
    </row>
    <row r="29" spans="1:19">
      <c r="A29" s="23">
        <v>43480</v>
      </c>
      <c r="B29" s="44">
        <v>1.0012483612648</v>
      </c>
      <c r="C29" s="13">
        <f>MAX(B$3:B29)</f>
        <v>1.00172117705143</v>
      </c>
      <c r="D29" s="14">
        <f t="shared" si="0"/>
        <v>-4.7200338523523122E-4</v>
      </c>
      <c r="E29" s="14">
        <f>ABS(MIN(D$3:D29))</f>
        <v>3.1719814017625581E-3</v>
      </c>
      <c r="F29" s="25">
        <f t="shared" si="2"/>
        <v>1</v>
      </c>
      <c r="G29" s="25">
        <f>MAX(F$3:F29)</f>
        <v>10</v>
      </c>
      <c r="H29" s="14">
        <f>IF(J29&lt;AVERAGE(J$3:J29),J29,"")</f>
        <v>-4.7200338523523122E-4</v>
      </c>
      <c r="I29" s="14">
        <f>STDEV(H$4:H29)</f>
        <v>6.4606829182748207E-4</v>
      </c>
      <c r="J29" s="14">
        <f t="shared" si="3"/>
        <v>-4.7200338523523122E-4</v>
      </c>
      <c r="K29" s="14">
        <f>STDEV($J$4:J29)*SQRT(252)</f>
        <v>1.1757766963498754E-2</v>
      </c>
      <c r="L29" s="14">
        <f t="shared" si="1"/>
        <v>1.1744526262613464E-2</v>
      </c>
      <c r="M29" s="14">
        <f>COUNTIF(J$3:J29,"&gt;0")/COUNT(J$3:J29)</f>
        <v>0.38461538461538464</v>
      </c>
      <c r="N29" s="15">
        <f t="shared" si="5"/>
        <v>3.7025835826425229</v>
      </c>
      <c r="O29" s="15">
        <f t="shared" si="6"/>
        <v>18.178459477391556</v>
      </c>
      <c r="P29" s="15">
        <f t="shared" si="4"/>
        <v>0.99887387622782497</v>
      </c>
      <c r="S29" s="14"/>
    </row>
    <row r="30" spans="1:19">
      <c r="A30" s="23">
        <v>43481</v>
      </c>
      <c r="B30" s="44">
        <v>1.0011757381989099</v>
      </c>
      <c r="C30" s="13">
        <f>MAX(B$3:B30)</f>
        <v>1.00172117705143</v>
      </c>
      <c r="D30" s="14">
        <f t="shared" si="0"/>
        <v>-5.4450166874342454E-4</v>
      </c>
      <c r="E30" s="14">
        <f>ABS(MIN(D$3:D30))</f>
        <v>3.1719814017625581E-3</v>
      </c>
      <c r="F30" s="25">
        <f t="shared" si="2"/>
        <v>2</v>
      </c>
      <c r="G30" s="25">
        <f>MAX(F$3:F30)</f>
        <v>10</v>
      </c>
      <c r="H30" s="14">
        <f>IF(J30&lt;AVERAGE(J$3:J30),J30,"")</f>
        <v>-7.2532519102774806E-5</v>
      </c>
      <c r="I30" s="14">
        <f>STDEV(H$4:H30)</f>
        <v>6.2740237101035579E-4</v>
      </c>
      <c r="J30" s="14">
        <f t="shared" si="3"/>
        <v>-7.2532519102774806E-5</v>
      </c>
      <c r="K30" s="14">
        <f>STDEV($J$4:J30)*SQRT(252)</f>
        <v>1.153534228256007E-2</v>
      </c>
      <c r="L30" s="14">
        <f t="shared" si="1"/>
        <v>1.0779998945856573E-2</v>
      </c>
      <c r="M30" s="14">
        <f>COUNTIF(J$3:J30,"&gt;0")/COUNT(J$3:J30)</f>
        <v>0.37037037037037035</v>
      </c>
      <c r="N30" s="15">
        <f t="shared" si="5"/>
        <v>3.3985063531162281</v>
      </c>
      <c r="O30" s="15">
        <f t="shared" si="6"/>
        <v>17.181954426625271</v>
      </c>
      <c r="P30" s="15">
        <f t="shared" si="4"/>
        <v>0.93451920903591412</v>
      </c>
      <c r="S30" s="14"/>
    </row>
    <row r="31" spans="1:19">
      <c r="A31" s="23">
        <v>43482</v>
      </c>
      <c r="B31" s="44">
        <v>1.0010030526015301</v>
      </c>
      <c r="C31" s="13">
        <f>MAX(B$3:B31)</f>
        <v>1.00172117705143</v>
      </c>
      <c r="D31" s="14">
        <f t="shared" si="0"/>
        <v>-7.1689055432944127E-4</v>
      </c>
      <c r="E31" s="14">
        <f>ABS(MIN(D$3:D31))</f>
        <v>3.1719814017625581E-3</v>
      </c>
      <c r="F31" s="25">
        <f t="shared" si="2"/>
        <v>3</v>
      </c>
      <c r="G31" s="25">
        <f>MAX(F$3:F31)</f>
        <v>10</v>
      </c>
      <c r="H31" s="14">
        <f>IF(J31&lt;AVERAGE(J$3:J31),J31,"")</f>
        <v>-1.7248280275994343E-4</v>
      </c>
      <c r="I31" s="14">
        <f>STDEV(H$4:H31)</f>
        <v>6.0841295778567197E-4</v>
      </c>
      <c r="J31" s="14">
        <f t="shared" si="3"/>
        <v>-1.7248280275994343E-4</v>
      </c>
      <c r="K31" s="14">
        <f>STDEV($J$4:J31)*SQRT(252)</f>
        <v>1.1338286023597915E-2</v>
      </c>
      <c r="L31" s="14">
        <f t="shared" si="1"/>
        <v>8.9650869921107379E-3</v>
      </c>
      <c r="M31" s="14">
        <f>COUNTIF(J$3:J31,"&gt;0")/COUNT(J$3:J31)</f>
        <v>0.35714285714285715</v>
      </c>
      <c r="N31" s="15">
        <f t="shared" si="5"/>
        <v>2.8263365564278389</v>
      </c>
      <c r="O31" s="15">
        <f t="shared" si="6"/>
        <v>14.735200618900862</v>
      </c>
      <c r="P31" s="15">
        <f t="shared" si="4"/>
        <v>0.79069155368386945</v>
      </c>
      <c r="Q31" s="14">
        <f>B31/B$26-1</f>
        <v>1.9174235408558893E-4</v>
      </c>
      <c r="S31" s="14"/>
    </row>
    <row r="32" spans="1:19">
      <c r="A32" s="23">
        <v>43483</v>
      </c>
      <c r="B32" s="44">
        <v>1.00293162167104</v>
      </c>
      <c r="C32" s="13">
        <f>MAX(B$3:B32)</f>
        <v>1.00293162167104</v>
      </c>
      <c r="D32" s="14">
        <f t="shared" si="0"/>
        <v>0</v>
      </c>
      <c r="E32" s="14">
        <f>ABS(MIN(D$3:D32))</f>
        <v>3.1719814017625581E-3</v>
      </c>
      <c r="F32" s="25">
        <f t="shared" si="2"/>
        <v>0</v>
      </c>
      <c r="G32" s="25">
        <f>MAX(F$3:F32)</f>
        <v>10</v>
      </c>
      <c r="H32" s="14" t="str">
        <f>IF(J32&lt;AVERAGE(J$3:J32),J32,"")</f>
        <v/>
      </c>
      <c r="I32" s="14">
        <f>STDEV(H$4:H32)</f>
        <v>6.0841295778567197E-4</v>
      </c>
      <c r="J32" s="14">
        <f t="shared" si="3"/>
        <v>1.9266365517045525E-3</v>
      </c>
      <c r="K32" s="14">
        <f>STDEV($J$4:J32)*SQRT(252)</f>
        <v>1.2450901053595091E-2</v>
      </c>
      <c r="L32" s="14">
        <f t="shared" si="1"/>
        <v>2.5766272708907634E-2</v>
      </c>
      <c r="M32" s="14">
        <f>COUNTIF(J$3:J32,"&gt;0")/COUNT(J$3:J32)</f>
        <v>0.37931034482758619</v>
      </c>
      <c r="N32" s="15">
        <f t="shared" si="5"/>
        <v>8.1230844211729067</v>
      </c>
      <c r="O32" s="15">
        <f t="shared" si="6"/>
        <v>42.349973614441687</v>
      </c>
      <c r="P32" s="15">
        <f t="shared" si="4"/>
        <v>2.0694303647580465</v>
      </c>
      <c r="S32" s="14"/>
    </row>
    <row r="33" spans="1:19">
      <c r="A33" s="23">
        <v>43486</v>
      </c>
      <c r="B33" s="44">
        <v>1.0025137336435901</v>
      </c>
      <c r="C33" s="13">
        <f>MAX(B$3:B33)</f>
        <v>1.00293162167104</v>
      </c>
      <c r="D33" s="14">
        <f t="shared" si="0"/>
        <v>-4.166665188536367E-4</v>
      </c>
      <c r="E33" s="14">
        <f>ABS(MIN(D$3:D33))</f>
        <v>3.1719814017625581E-3</v>
      </c>
      <c r="F33" s="25">
        <f t="shared" si="2"/>
        <v>1</v>
      </c>
      <c r="G33" s="25">
        <f>MAX(F$3:F33)</f>
        <v>10</v>
      </c>
      <c r="H33" s="14">
        <f>IF(J33&lt;AVERAGE(J$3:J33),J33,"")</f>
        <v>-4.166665188536367E-4</v>
      </c>
      <c r="I33" s="14">
        <f>STDEV(H$4:H33)</f>
        <v>5.9085284359249675E-4</v>
      </c>
      <c r="J33" s="14">
        <f t="shared" si="3"/>
        <v>-4.166665188536367E-4</v>
      </c>
      <c r="K33" s="14">
        <f>STDEV($J$4:J33)*SQRT(252)</f>
        <v>1.2326086078590851E-2</v>
      </c>
      <c r="L33" s="14">
        <f t="shared" si="1"/>
        <v>2.0572341735987543E-2</v>
      </c>
      <c r="M33" s="14">
        <f>COUNTIF(J$3:J33,"&gt;0")/COUNT(J$3:J33)</f>
        <v>0.36666666666666664</v>
      </c>
      <c r="N33" s="15">
        <f t="shared" si="5"/>
        <v>6.4856438705965358</v>
      </c>
      <c r="O33" s="15">
        <f t="shared" si="6"/>
        <v>34.818046420668509</v>
      </c>
      <c r="P33" s="15">
        <f t="shared" si="4"/>
        <v>1.6690084431358623</v>
      </c>
      <c r="S33" s="14"/>
    </row>
    <row r="34" spans="1:19">
      <c r="A34" s="23">
        <v>43487</v>
      </c>
      <c r="B34" s="44">
        <v>1.00334177087375</v>
      </c>
      <c r="C34" s="13">
        <f>MAX(B$3:B34)</f>
        <v>1.00334177087375</v>
      </c>
      <c r="D34" s="14">
        <f t="shared" si="0"/>
        <v>0</v>
      </c>
      <c r="E34" s="14">
        <f>ABS(MIN(D$3:D34))</f>
        <v>3.1719814017625581E-3</v>
      </c>
      <c r="F34" s="25">
        <f t="shared" si="2"/>
        <v>0</v>
      </c>
      <c r="G34" s="25">
        <f>MAX(F$3:F34)</f>
        <v>10</v>
      </c>
      <c r="H34" s="14" t="str">
        <f>IF(J34&lt;AVERAGE(J$3:J34),J34,"")</f>
        <v/>
      </c>
      <c r="I34" s="14">
        <f>STDEV(H$4:H34)</f>
        <v>5.9085284359249675E-4</v>
      </c>
      <c r="J34" s="14">
        <f t="shared" si="3"/>
        <v>8.2596098424558839E-4</v>
      </c>
      <c r="K34" s="14">
        <f>STDEV($J$4:J34)*SQRT(252)</f>
        <v>1.2302166341932871E-2</v>
      </c>
      <c r="L34" s="14">
        <f t="shared" si="1"/>
        <v>2.6825514531793271E-2</v>
      </c>
      <c r="M34" s="14">
        <f>COUNTIF(J$3:J34,"&gt;0")/COUNT(J$3:J34)</f>
        <v>0.38709677419354838</v>
      </c>
      <c r="N34" s="15">
        <f t="shared" si="5"/>
        <v>8.4570213800393912</v>
      </c>
      <c r="O34" s="15">
        <f t="shared" si="6"/>
        <v>45.401346245012689</v>
      </c>
      <c r="P34" s="15">
        <f t="shared" si="4"/>
        <v>2.1805520902734394</v>
      </c>
      <c r="S34" s="14"/>
    </row>
    <row r="35" spans="1:19">
      <c r="A35" s="23">
        <v>43488</v>
      </c>
      <c r="B35" s="44">
        <v>1.00236851856576</v>
      </c>
      <c r="C35" s="13">
        <f>MAX(B$3:B35)</f>
        <v>1.00334177087375</v>
      </c>
      <c r="D35" s="14">
        <f t="shared" si="0"/>
        <v>-9.7001075430402928E-4</v>
      </c>
      <c r="E35" s="14">
        <f>ABS(MIN(D$3:D35))</f>
        <v>3.1719814017625581E-3</v>
      </c>
      <c r="F35" s="25">
        <f t="shared" si="2"/>
        <v>1</v>
      </c>
      <c r="G35" s="25">
        <f>MAX(F$3:F35)</f>
        <v>10</v>
      </c>
      <c r="H35" s="14">
        <f>IF(J35&lt;AVERAGE(J$3:J35),J35,"")</f>
        <v>-9.7001075430402928E-4</v>
      </c>
      <c r="I35" s="14">
        <f>STDEV(H$4:H35)</f>
        <v>5.9386339664151068E-4</v>
      </c>
      <c r="J35" s="14">
        <f t="shared" si="3"/>
        <v>-9.7001075430402928E-4</v>
      </c>
      <c r="K35" s="14">
        <f>STDEV($J$4:J35)*SQRT(252)</f>
        <v>1.2474430602207274E-2</v>
      </c>
      <c r="L35" s="14">
        <f t="shared" si="1"/>
        <v>1.8541870375301084E-2</v>
      </c>
      <c r="M35" s="14">
        <f>COUNTIF(J$3:J35,"&gt;0")/COUNT(J$3:J35)</f>
        <v>0.375</v>
      </c>
      <c r="N35" s="15">
        <f t="shared" si="5"/>
        <v>5.8455167375817592</v>
      </c>
      <c r="O35" s="15">
        <f t="shared" si="6"/>
        <v>31.222450280925461</v>
      </c>
      <c r="P35" s="15">
        <f t="shared" si="4"/>
        <v>1.4863901180403549</v>
      </c>
      <c r="S35" s="14"/>
    </row>
    <row r="36" spans="1:19">
      <c r="A36" s="23">
        <v>43489</v>
      </c>
      <c r="B36" s="44">
        <v>1.0019956739175799</v>
      </c>
      <c r="C36" s="13">
        <f>MAX(B$3:B36)</f>
        <v>1.00334177087375</v>
      </c>
      <c r="D36" s="14">
        <f t="shared" si="0"/>
        <v>-1.3416135909479765E-3</v>
      </c>
      <c r="E36" s="14">
        <f>ABS(MIN(D$3:D36))</f>
        <v>3.1719814017625581E-3</v>
      </c>
      <c r="F36" s="25">
        <f t="shared" si="2"/>
        <v>2</v>
      </c>
      <c r="G36" s="25">
        <f>MAX(F$3:F36)</f>
        <v>10</v>
      </c>
      <c r="H36" s="14">
        <f>IF(J36&lt;AVERAGE(J$3:J36),J36,"")</f>
        <v>-3.7196364538027993E-4</v>
      </c>
      <c r="I36" s="14">
        <f>STDEV(H$4:H36)</f>
        <v>5.7805735912632263E-4</v>
      </c>
      <c r="J36" s="14">
        <f t="shared" si="3"/>
        <v>-3.7196364538027993E-4</v>
      </c>
      <c r="K36" s="14">
        <f>STDEV($J$4:J36)*SQRT(252)</f>
        <v>1.2339727715048083E-2</v>
      </c>
      <c r="L36" s="14">
        <f t="shared" si="1"/>
        <v>1.5275815091687184E-2</v>
      </c>
      <c r="M36" s="14">
        <f>COUNTIF(J$3:J36,"&gt;0")/COUNT(J$3:J36)</f>
        <v>0.36363636363636365</v>
      </c>
      <c r="N36" s="15">
        <f t="shared" si="5"/>
        <v>4.8158589716821645</v>
      </c>
      <c r="O36" s="15">
        <f t="shared" si="6"/>
        <v>26.426123377747651</v>
      </c>
      <c r="P36" s="15">
        <f t="shared" si="4"/>
        <v>1.2379377766219746</v>
      </c>
      <c r="Q36" s="14">
        <f>B36/B$31-1</f>
        <v>9.9162666234642316E-4</v>
      </c>
      <c r="S36" s="14"/>
    </row>
    <row r="37" spans="1:19">
      <c r="A37" s="23">
        <v>43490</v>
      </c>
      <c r="B37" s="44">
        <v>1.0023233653446799</v>
      </c>
      <c r="C37" s="13">
        <f>MAX(B$3:B37)</f>
        <v>1.00334177087375</v>
      </c>
      <c r="D37" s="14">
        <f t="shared" si="0"/>
        <v>-1.0150135862311283E-3</v>
      </c>
      <c r="E37" s="14">
        <f>ABS(MIN(D$3:D37))</f>
        <v>3.1719814017625581E-3</v>
      </c>
      <c r="F37" s="25">
        <f t="shared" si="2"/>
        <v>3</v>
      </c>
      <c r="G37" s="25">
        <f>MAX(F$3:F37)</f>
        <v>10</v>
      </c>
      <c r="H37" s="14" t="str">
        <f>IF(J37&lt;AVERAGE(J$3:J37),J37,"")</f>
        <v/>
      </c>
      <c r="I37" s="14">
        <f>STDEV(H$4:H37)</f>
        <v>5.7805735912632263E-4</v>
      </c>
      <c r="J37" s="14">
        <f t="shared" si="3"/>
        <v>3.2703876436790402E-4</v>
      </c>
      <c r="K37" s="14">
        <f>STDEV($J$4:J37)*SQRT(252)</f>
        <v>1.2172937091245157E-2</v>
      </c>
      <c r="L37" s="14">
        <f t="shared" si="1"/>
        <v>1.7436905656034618E-2</v>
      </c>
      <c r="M37" s="14">
        <f>COUNTIF(J$3:J37,"&gt;0")/COUNT(J$3:J37)</f>
        <v>0.38235294117647056</v>
      </c>
      <c r="N37" s="15">
        <f t="shared" si="5"/>
        <v>5.4971651619223065</v>
      </c>
      <c r="O37" s="15">
        <f t="shared" si="6"/>
        <v>30.164663386326925</v>
      </c>
      <c r="P37" s="15">
        <f t="shared" si="4"/>
        <v>1.4324320848232539</v>
      </c>
      <c r="S37" s="14"/>
    </row>
    <row r="38" spans="1:19">
      <c r="A38" s="23">
        <v>43493</v>
      </c>
      <c r="B38" s="44">
        <v>1.0016050864455801</v>
      </c>
      <c r="C38" s="13">
        <f>MAX(B$3:B38)</f>
        <v>1.00334177087375</v>
      </c>
      <c r="D38" s="14">
        <f t="shared" si="0"/>
        <v>-1.7309001564417281E-3</v>
      </c>
      <c r="E38" s="14">
        <f>ABS(MIN(D$3:D38))</f>
        <v>3.1719814017625581E-3</v>
      </c>
      <c r="F38" s="25">
        <f t="shared" si="2"/>
        <v>4</v>
      </c>
      <c r="G38" s="25">
        <f>MAX(F$3:F38)</f>
        <v>10</v>
      </c>
      <c r="H38" s="14">
        <f>IF(J38&lt;AVERAGE(J$3:J38),J38,"")</f>
        <v>-7.1661394309885385E-4</v>
      </c>
      <c r="I38" s="14">
        <f>STDEV(H$4:H38)</f>
        <v>5.6920624656704277E-4</v>
      </c>
      <c r="J38" s="14">
        <f t="shared" si="3"/>
        <v>-7.1661394309885385E-4</v>
      </c>
      <c r="K38" s="14">
        <f>STDEV($J$4:J38)*SQRT(252)</f>
        <v>1.2176236764872506E-2</v>
      </c>
      <c r="L38" s="14">
        <f t="shared" si="1"/>
        <v>1.1321043423028865E-2</v>
      </c>
      <c r="M38" s="14">
        <f>COUNTIF(J$3:J38,"&gt;0")/COUNT(J$3:J38)</f>
        <v>0.37142857142857144</v>
      </c>
      <c r="N38" s="15">
        <f t="shared" si="5"/>
        <v>3.5690762299987511</v>
      </c>
      <c r="O38" s="15">
        <f t="shared" si="6"/>
        <v>19.889176359724715</v>
      </c>
      <c r="P38" s="15">
        <f t="shared" si="4"/>
        <v>0.92976538167270151</v>
      </c>
      <c r="S38" s="14"/>
    </row>
    <row r="39" spans="1:19">
      <c r="A39" s="23">
        <v>43494</v>
      </c>
      <c r="B39" s="44">
        <v>1.0028336137953899</v>
      </c>
      <c r="C39" s="13">
        <f>MAX(B$3:B39)</f>
        <v>1.00334177087375</v>
      </c>
      <c r="D39" s="14">
        <f t="shared" si="0"/>
        <v>-5.0646458974545894E-4</v>
      </c>
      <c r="E39" s="14">
        <f>ABS(MIN(D$3:D39))</f>
        <v>3.1719814017625581E-3</v>
      </c>
      <c r="F39" s="25">
        <f t="shared" si="2"/>
        <v>5</v>
      </c>
      <c r="G39" s="25">
        <f>MAX(F$3:F39)</f>
        <v>10</v>
      </c>
      <c r="H39" s="14" t="str">
        <f>IF(J39&lt;AVERAGE(J$3:J39),J39,"")</f>
        <v/>
      </c>
      <c r="I39" s="14">
        <f>STDEV(H$4:H39)</f>
        <v>5.6920624656704277E-4</v>
      </c>
      <c r="J39" s="14">
        <f t="shared" si="3"/>
        <v>1.2265586171986698E-3</v>
      </c>
      <c r="K39" s="14">
        <f>STDEV($J$4:J39)*SQRT(252)</f>
        <v>1.2400763615016769E-2</v>
      </c>
      <c r="L39" s="14">
        <f t="shared" si="1"/>
        <v>1.9678023192083893E-2</v>
      </c>
      <c r="M39" s="14">
        <f>COUNTIF(J$3:J39,"&gt;0")/COUNT(J$3:J39)</f>
        <v>0.3888888888888889</v>
      </c>
      <c r="N39" s="15">
        <f t="shared" si="5"/>
        <v>6.2037006841053701</v>
      </c>
      <c r="O39" s="15">
        <f t="shared" si="6"/>
        <v>34.570989532818061</v>
      </c>
      <c r="P39" s="15">
        <f t="shared" si="4"/>
        <v>1.5868396336701951</v>
      </c>
      <c r="S39" s="14"/>
    </row>
    <row r="40" spans="1:19">
      <c r="A40" s="23">
        <v>43495</v>
      </c>
      <c r="B40" s="44">
        <v>1.0018601572453301</v>
      </c>
      <c r="C40" s="13">
        <f>MAX(B$3:B40)</f>
        <v>1.00334177087375</v>
      </c>
      <c r="D40" s="14">
        <f t="shared" si="0"/>
        <v>-1.4766789058624497E-3</v>
      </c>
      <c r="E40" s="14">
        <f>ABS(MIN(D$3:D40))</f>
        <v>3.1719814017625581E-3</v>
      </c>
      <c r="F40" s="25">
        <f t="shared" si="2"/>
        <v>6</v>
      </c>
      <c r="G40" s="25">
        <f>MAX(F$3:F40)</f>
        <v>10</v>
      </c>
      <c r="H40" s="14">
        <f>IF(J40&lt;AVERAGE(J$3:J40),J40,"")</f>
        <v>-9.7070594430481716E-4</v>
      </c>
      <c r="I40" s="14">
        <f>STDEV(H$4:H40)</f>
        <v>5.7038276010191915E-4</v>
      </c>
      <c r="J40" s="14">
        <f t="shared" si="3"/>
        <v>-9.7070594430481716E-4</v>
      </c>
      <c r="K40" s="14">
        <f>STDEV($J$4:J40)*SQRT(252)</f>
        <v>1.2530386430681828E-2</v>
      </c>
      <c r="L40" s="14">
        <f t="shared" si="1"/>
        <v>1.2640833785239725E-2</v>
      </c>
      <c r="M40" s="14">
        <f>COUNTIF(J$3:J40,"&gt;0")/COUNT(J$3:J40)</f>
        <v>0.3783783783783784</v>
      </c>
      <c r="N40" s="15">
        <f t="shared" si="5"/>
        <v>3.9851538152826684</v>
      </c>
      <c r="O40" s="15">
        <f t="shared" si="6"/>
        <v>22.162019383231343</v>
      </c>
      <c r="P40" s="15">
        <f t="shared" si="4"/>
        <v>1.008814361406082</v>
      </c>
      <c r="S40" s="14"/>
    </row>
    <row r="41" spans="1:19">
      <c r="A41" s="23">
        <v>43496</v>
      </c>
      <c r="B41" s="44">
        <v>1.00318885384366</v>
      </c>
      <c r="C41" s="13">
        <f>MAX(B$3:B41)</f>
        <v>1.00334177087375</v>
      </c>
      <c r="D41" s="14">
        <f t="shared" si="0"/>
        <v>-1.5240771841562584E-4</v>
      </c>
      <c r="E41" s="14">
        <f>ABS(MIN(D$3:D41))</f>
        <v>3.1719814017625581E-3</v>
      </c>
      <c r="F41" s="25">
        <f t="shared" si="2"/>
        <v>7</v>
      </c>
      <c r="G41" s="25">
        <f>MAX(F$3:F41)</f>
        <v>10</v>
      </c>
      <c r="H41" s="14" t="str">
        <f>IF(J41&lt;AVERAGE(J$3:J41),J41,"")</f>
        <v/>
      </c>
      <c r="I41" s="14">
        <f>STDEV(H$4:H41)</f>
        <v>5.7038276010191915E-4</v>
      </c>
      <c r="J41" s="14">
        <f t="shared" si="3"/>
        <v>1.3262296027254372E-3</v>
      </c>
      <c r="K41" s="14">
        <f>STDEV($J$4:J41)*SQRT(252)</f>
        <v>1.2789030916932851E-2</v>
      </c>
      <c r="L41" s="14">
        <f t="shared" si="1"/>
        <v>2.1353515232729992E-2</v>
      </c>
      <c r="M41" s="14">
        <f>COUNTIF(J$3:J41,"&gt;0")/COUNT(J$3:J41)</f>
        <v>0.39473684210526316</v>
      </c>
      <c r="N41" s="15">
        <f t="shared" si="5"/>
        <v>6.7319169087386825</v>
      </c>
      <c r="O41" s="15">
        <f t="shared" si="6"/>
        <v>37.437168032418136</v>
      </c>
      <c r="P41" s="15">
        <f t="shared" si="4"/>
        <v>1.6696742209339448</v>
      </c>
      <c r="Q41" s="14">
        <f>B41/B$36-1</f>
        <v>1.1908034706527015E-3</v>
      </c>
      <c r="R41" s="14">
        <f>B41/B19-1</f>
        <v>4.3570839109370318E-3</v>
      </c>
      <c r="S41" s="14"/>
    </row>
    <row r="42" spans="1:19">
      <c r="A42" s="23">
        <v>43497</v>
      </c>
      <c r="B42" s="44">
        <v>1.0072202858848001</v>
      </c>
      <c r="C42" s="13">
        <f>MAX(B$3:B42)</f>
        <v>1.0072202858848001</v>
      </c>
      <c r="D42" s="14">
        <f t="shared" si="0"/>
        <v>0</v>
      </c>
      <c r="E42" s="14">
        <f>ABS(MIN(D$3:D42))</f>
        <v>3.1719814017625581E-3</v>
      </c>
      <c r="F42" s="25">
        <f t="shared" si="2"/>
        <v>0</v>
      </c>
      <c r="G42" s="25">
        <f>MAX(F$3:F42)</f>
        <v>10</v>
      </c>
      <c r="H42" s="14" t="str">
        <f>IF(J42&lt;AVERAGE(J$3:J42),J42,"")</f>
        <v/>
      </c>
      <c r="I42" s="14">
        <f>STDEV(H$4:H42)</f>
        <v>5.7038276010191915E-4</v>
      </c>
      <c r="J42" s="14">
        <f t="shared" si="3"/>
        <v>4.0186172580505275E-3</v>
      </c>
      <c r="K42" s="14">
        <f>STDEV($J$4:J42)*SQRT(252)</f>
        <v>1.6102245967993051E-2</v>
      </c>
      <c r="L42" s="14">
        <f t="shared" si="1"/>
        <v>4.8008513189307322E-2</v>
      </c>
      <c r="M42" s="14">
        <f>COUNTIF(J$3:J42,"&gt;0")/COUNT(J$3:J42)</f>
        <v>0.41025641025641024</v>
      </c>
      <c r="N42" s="15">
        <f t="shared" si="5"/>
        <v>15.135181171816042</v>
      </c>
      <c r="O42" s="15">
        <f t="shared" si="6"/>
        <v>84.168941538010188</v>
      </c>
      <c r="P42" s="15">
        <f t="shared" si="4"/>
        <v>2.9814793094538103</v>
      </c>
      <c r="S42" s="14"/>
    </row>
    <row r="43" spans="1:19">
      <c r="A43" s="23">
        <v>43507</v>
      </c>
      <c r="B43" s="44">
        <v>1.0057944629237301</v>
      </c>
      <c r="C43" s="13">
        <f>MAX(B$3:B43)</f>
        <v>1.0072202858848001</v>
      </c>
      <c r="D43" s="14">
        <f t="shared" si="0"/>
        <v>-1.4156019105765472E-3</v>
      </c>
      <c r="E43" s="14">
        <f>ABS(MIN(D$3:D43))</f>
        <v>3.1719814017625581E-3</v>
      </c>
      <c r="F43" s="25">
        <f t="shared" si="2"/>
        <v>1</v>
      </c>
      <c r="G43" s="25">
        <f>MAX(F$3:F43)</f>
        <v>10</v>
      </c>
      <c r="H43" s="14">
        <f>IF(J43&lt;AVERAGE(J$3:J43),J43,"")</f>
        <v>-1.4156019105765472E-3</v>
      </c>
      <c r="I43" s="14">
        <f>STDEV(H$4:H43)</f>
        <v>5.9682402036759848E-4</v>
      </c>
      <c r="J43" s="14">
        <f t="shared" si="3"/>
        <v>-1.4156019105765472E-3</v>
      </c>
      <c r="K43" s="14">
        <f>STDEV($J$4:J43)*SQRT(252)</f>
        <v>1.6394327028749902E-2</v>
      </c>
      <c r="L43" s="14">
        <f t="shared" si="1"/>
        <v>3.2468617570050817E-2</v>
      </c>
      <c r="M43" s="14">
        <f>COUNTIF(J$3:J43,"&gt;0")/COUNT(J$3:J43)</f>
        <v>0.4</v>
      </c>
      <c r="N43" s="15">
        <f t="shared" si="5"/>
        <v>10.236068077829572</v>
      </c>
      <c r="O43" s="15">
        <f t="shared" si="6"/>
        <v>54.402330439134474</v>
      </c>
      <c r="P43" s="15">
        <f t="shared" si="4"/>
        <v>1.9804788274085448</v>
      </c>
      <c r="S43" s="14"/>
    </row>
    <row r="44" spans="1:19">
      <c r="A44" s="23">
        <v>43508</v>
      </c>
      <c r="B44" s="44">
        <v>1.0075242108467699</v>
      </c>
      <c r="C44" s="13">
        <f>MAX(B$3:B44)</f>
        <v>1.0075242108467699</v>
      </c>
      <c r="D44" s="14">
        <f t="shared" si="0"/>
        <v>0</v>
      </c>
      <c r="E44" s="14">
        <f>ABS(MIN(D$3:D44))</f>
        <v>3.1719814017625581E-3</v>
      </c>
      <c r="F44" s="25">
        <f t="shared" si="2"/>
        <v>0</v>
      </c>
      <c r="G44" s="25">
        <f>MAX(F$3:F44)</f>
        <v>10</v>
      </c>
      <c r="H44" s="14" t="str">
        <f>IF(J44&lt;AVERAGE(J$3:J44),J44,"")</f>
        <v/>
      </c>
      <c r="I44" s="14">
        <f>STDEV(H$4:H44)</f>
        <v>5.9682402036759848E-4</v>
      </c>
      <c r="J44" s="14">
        <f t="shared" si="3"/>
        <v>1.7197827059134418E-3</v>
      </c>
      <c r="K44" s="14">
        <f>STDEV($J$4:J44)*SQRT(252)</f>
        <v>1.6652257680620758E-2</v>
      </c>
      <c r="L44" s="14">
        <f t="shared" si="1"/>
        <v>4.1681947455654011E-2</v>
      </c>
      <c r="M44" s="14">
        <f>COUNTIF(J$3:J44,"&gt;0")/COUNT(J$3:J44)</f>
        <v>0.41463414634146339</v>
      </c>
      <c r="N44" s="15">
        <f t="shared" si="5"/>
        <v>13.14066577833427</v>
      </c>
      <c r="O44" s="15">
        <f t="shared" si="6"/>
        <v>69.839594307851556</v>
      </c>
      <c r="P44" s="15">
        <f t="shared" si="4"/>
        <v>2.503080858769188</v>
      </c>
      <c r="S44" s="14"/>
    </row>
    <row r="45" spans="1:19">
      <c r="A45" s="23">
        <v>43509</v>
      </c>
      <c r="B45" s="44">
        <v>1.0080524728898099</v>
      </c>
      <c r="C45" s="13">
        <f>MAX(B$3:B45)</f>
        <v>1.0080524728898099</v>
      </c>
      <c r="D45" s="14">
        <f t="shared" si="0"/>
        <v>0</v>
      </c>
      <c r="E45" s="14">
        <f>ABS(MIN(D$3:D45))</f>
        <v>3.1719814017625581E-3</v>
      </c>
      <c r="F45" s="25">
        <f t="shared" si="2"/>
        <v>0</v>
      </c>
      <c r="G45" s="25">
        <f>MAX(F$3:F45)</f>
        <v>10</v>
      </c>
      <c r="H45" s="14" t="str">
        <f>IF(J45&lt;AVERAGE(J$3:J45),J45,"")</f>
        <v/>
      </c>
      <c r="I45" s="14">
        <f>STDEV(H$4:H45)</f>
        <v>5.9682402036759848E-4</v>
      </c>
      <c r="J45" s="14">
        <f t="shared" si="3"/>
        <v>5.2431697159516233E-4</v>
      </c>
      <c r="K45" s="14">
        <f>STDEV($J$4:J45)*SQRT(252)</f>
        <v>1.6469114786796683E-2</v>
      </c>
      <c r="L45" s="14">
        <f t="shared" si="1"/>
        <v>4.3989817120617891E-2</v>
      </c>
      <c r="M45" s="14">
        <f>COUNTIF(J$3:J45,"&gt;0")/COUNT(J$3:J45)</f>
        <v>0.42857142857142855</v>
      </c>
      <c r="N45" s="15">
        <f t="shared" si="5"/>
        <v>13.868245600738486</v>
      </c>
      <c r="O45" s="15">
        <f t="shared" si="6"/>
        <v>73.706512505182829</v>
      </c>
      <c r="P45" s="15">
        <f t="shared" si="4"/>
        <v>2.6710492755739734</v>
      </c>
      <c r="S45" s="14"/>
    </row>
    <row r="46" spans="1:19">
      <c r="A46" s="23">
        <v>43510</v>
      </c>
      <c r="B46" s="44">
        <v>1.0090814351562101</v>
      </c>
      <c r="C46" s="13">
        <f>MAX(B$3:B46)</f>
        <v>1.0090814351562101</v>
      </c>
      <c r="D46" s="14">
        <f t="shared" si="0"/>
        <v>0</v>
      </c>
      <c r="E46" s="14">
        <f>ABS(MIN(D$3:D46))</f>
        <v>3.1719814017625581E-3</v>
      </c>
      <c r="F46" s="25">
        <f t="shared" si="2"/>
        <v>0</v>
      </c>
      <c r="G46" s="25">
        <f>MAX(F$3:F46)</f>
        <v>10</v>
      </c>
      <c r="H46" s="14" t="str">
        <f>IF(J46&lt;AVERAGE(J$3:J46),J46,"")</f>
        <v/>
      </c>
      <c r="I46" s="14">
        <f>STDEV(H$4:H46)</f>
        <v>5.9682402036759848E-4</v>
      </c>
      <c r="J46" s="14">
        <f t="shared" si="3"/>
        <v>1.0207427629738142E-3</v>
      </c>
      <c r="K46" s="14">
        <f>STDEV($J$4:J46)*SQRT(252)</f>
        <v>1.6395235463341443E-2</v>
      </c>
      <c r="L46" s="14">
        <f t="shared" si="1"/>
        <v>4.8984605444588603E-2</v>
      </c>
      <c r="M46" s="14">
        <f>COUNTIF(J$3:J46,"&gt;0")/COUNT(J$3:J46)</f>
        <v>0.44186046511627908</v>
      </c>
      <c r="N46" s="15">
        <f t="shared" si="5"/>
        <v>15.442904368029897</v>
      </c>
      <c r="O46" s="15">
        <f t="shared" si="6"/>
        <v>82.075459051426563</v>
      </c>
      <c r="P46" s="15">
        <f t="shared" si="4"/>
        <v>2.9877341837581186</v>
      </c>
      <c r="Q46" s="14">
        <f>B46/B$41-1</f>
        <v>5.8738504619275655E-3</v>
      </c>
      <c r="S46" s="14"/>
    </row>
    <row r="47" spans="1:19">
      <c r="A47" s="23">
        <v>43511</v>
      </c>
      <c r="B47" s="44">
        <v>1.0098100408638699</v>
      </c>
      <c r="C47" s="13">
        <f>MAX(B$3:B47)</f>
        <v>1.0098100408638699</v>
      </c>
      <c r="D47" s="14">
        <f t="shared" si="0"/>
        <v>0</v>
      </c>
      <c r="E47" s="14">
        <f>ABS(MIN(D$3:D47))</f>
        <v>3.1719814017625581E-3</v>
      </c>
      <c r="F47" s="25">
        <f t="shared" si="2"/>
        <v>0</v>
      </c>
      <c r="G47" s="25">
        <f>MAX(F$3:F47)</f>
        <v>10</v>
      </c>
      <c r="H47" s="14" t="str">
        <f>IF(J47&lt;AVERAGE(J$3:J47),J47,"")</f>
        <v/>
      </c>
      <c r="I47" s="14">
        <f>STDEV(H$4:H47)</f>
        <v>5.9682402036759848E-4</v>
      </c>
      <c r="J47" s="14">
        <f t="shared" si="3"/>
        <v>7.2204847128820582E-4</v>
      </c>
      <c r="K47" s="14">
        <f>STDEV($J$4:J47)*SQRT(252)</f>
        <v>1.6249601424059464E-2</v>
      </c>
      <c r="L47" s="14">
        <f t="shared" si="1"/>
        <v>5.2220908687667933E-2</v>
      </c>
      <c r="M47" s="14">
        <f>COUNTIF(J$3:J47,"&gt;0")/COUNT(J$3:J47)</f>
        <v>0.45454545454545453</v>
      </c>
      <c r="N47" s="15">
        <f t="shared" si="5"/>
        <v>16.463182494907006</v>
      </c>
      <c r="O47" s="15">
        <f t="shared" si="6"/>
        <v>87.498000927482451</v>
      </c>
      <c r="P47" s="15">
        <f t="shared" si="4"/>
        <v>3.2136732049531185</v>
      </c>
      <c r="S47" s="14"/>
    </row>
    <row r="48" spans="1:19">
      <c r="A48" s="23">
        <v>43514</v>
      </c>
      <c r="B48" s="44">
        <v>1.00819066340276</v>
      </c>
      <c r="C48" s="13">
        <f>MAX(B$3:B48)</f>
        <v>1.0098100408638699</v>
      </c>
      <c r="D48" s="14">
        <f t="shared" si="0"/>
        <v>-1.6036456319296066E-3</v>
      </c>
      <c r="E48" s="14">
        <f>ABS(MIN(D$3:D48))</f>
        <v>3.1719814017625581E-3</v>
      </c>
      <c r="F48" s="25">
        <f t="shared" si="2"/>
        <v>1</v>
      </c>
      <c r="G48" s="25">
        <f>MAX(F$3:F48)</f>
        <v>10</v>
      </c>
      <c r="H48" s="14">
        <f>IF(J48&lt;AVERAGE(J$3:J48),J48,"")</f>
        <v>-1.6036456319296066E-3</v>
      </c>
      <c r="I48" s="14">
        <f>STDEV(H$4:H48)</f>
        <v>6.3053235008897924E-4</v>
      </c>
      <c r="J48" s="14">
        <f t="shared" si="3"/>
        <v>-1.6036456319296066E-3</v>
      </c>
      <c r="K48" s="14">
        <f>STDEV($J$4:J48)*SQRT(252)</f>
        <v>1.663494529804678E-2</v>
      </c>
      <c r="L48" s="14">
        <f t="shared" si="1"/>
        <v>4.1629704091394215E-2</v>
      </c>
      <c r="M48" s="14">
        <f>COUNTIF(J$3:J48,"&gt;0")/COUNT(J$3:J48)</f>
        <v>0.44444444444444442</v>
      </c>
      <c r="N48" s="15">
        <f t="shared" si="5"/>
        <v>13.1241955164876</v>
      </c>
      <c r="O48" s="15">
        <f t="shared" si="6"/>
        <v>66.02310584939778</v>
      </c>
      <c r="P48" s="15">
        <f t="shared" si="4"/>
        <v>2.5025452951914566</v>
      </c>
      <c r="S48" s="14"/>
    </row>
    <row r="49" spans="1:19">
      <c r="A49" s="23">
        <v>43515</v>
      </c>
      <c r="B49" s="44">
        <v>1.00661591679581</v>
      </c>
      <c r="C49" s="13">
        <f>MAX(B$3:B49)</f>
        <v>1.0098100408638699</v>
      </c>
      <c r="D49" s="14">
        <f t="shared" si="0"/>
        <v>-3.1630939867932639E-3</v>
      </c>
      <c r="E49" s="14">
        <f>ABS(MIN(D$3:D49))</f>
        <v>3.1719814017625581E-3</v>
      </c>
      <c r="F49" s="25">
        <f t="shared" si="2"/>
        <v>2</v>
      </c>
      <c r="G49" s="25">
        <f>MAX(F$3:F49)</f>
        <v>10</v>
      </c>
      <c r="H49" s="14">
        <f>IF(J49&lt;AVERAGE(J$3:J49),J49,"")</f>
        <v>-1.5619531742488979E-3</v>
      </c>
      <c r="I49" s="14">
        <f>STDEV(H$4:H49)</f>
        <v>6.5381333635904418E-4</v>
      </c>
      <c r="J49" s="14">
        <f t="shared" si="3"/>
        <v>-1.5619531742488979E-3</v>
      </c>
      <c r="K49" s="14">
        <f>STDEV($J$4:J49)*SQRT(252)</f>
        <v>1.6947865764872356E-2</v>
      </c>
      <c r="L49" s="14">
        <f t="shared" si="1"/>
        <v>3.3059811439771325E-2</v>
      </c>
      <c r="M49" s="14">
        <f>COUNTIF(J$3:J49,"&gt;0")/COUNT(J$3:J49)</f>
        <v>0.43478260869565216</v>
      </c>
      <c r="N49" s="15">
        <f t="shared" si="5"/>
        <v>10.42244807028224</v>
      </c>
      <c r="O49" s="15">
        <f t="shared" si="6"/>
        <v>50.564602465704979</v>
      </c>
      <c r="P49" s="15">
        <f t="shared" si="4"/>
        <v>1.9506769700934268</v>
      </c>
      <c r="S49" s="14"/>
    </row>
    <row r="50" spans="1:19">
      <c r="A50" s="23">
        <v>43516</v>
      </c>
      <c r="B50" s="44">
        <v>1.00604258962256</v>
      </c>
      <c r="C50" s="13">
        <f>MAX(B$3:B50)</f>
        <v>1.0098100408638699</v>
      </c>
      <c r="D50" s="14">
        <f t="shared" si="0"/>
        <v>-3.7308514362631717E-3</v>
      </c>
      <c r="E50" s="14">
        <f>ABS(MIN(D$3:D50))</f>
        <v>3.7308514362631717E-3</v>
      </c>
      <c r="F50" s="25">
        <f t="shared" si="2"/>
        <v>3</v>
      </c>
      <c r="G50" s="25">
        <f>MAX(F$3:F50)</f>
        <v>10</v>
      </c>
      <c r="H50" s="14">
        <f>IF(J50&lt;AVERAGE(J$3:J50),J50,"")</f>
        <v>-5.695590181754584E-4</v>
      </c>
      <c r="I50" s="14">
        <f>STDEV(H$4:H50)</f>
        <v>6.4065732573479351E-4</v>
      </c>
      <c r="J50" s="14">
        <f t="shared" si="3"/>
        <v>-5.695590181754584E-4</v>
      </c>
      <c r="K50" s="14">
        <f>STDEV($J$4:J50)*SQRT(252)</f>
        <v>1.6843853237941884E-2</v>
      </c>
      <c r="L50" s="14">
        <f t="shared" si="1"/>
        <v>2.9752804458134108E-2</v>
      </c>
      <c r="M50" s="14">
        <f>COUNTIF(J$3:J50,"&gt;0")/COUNT(J$3:J50)</f>
        <v>0.42553191489361702</v>
      </c>
      <c r="N50" s="15">
        <f t="shared" si="5"/>
        <v>7.9748027940599471</v>
      </c>
      <c r="O50" s="15">
        <f t="shared" si="6"/>
        <v>46.441058679863715</v>
      </c>
      <c r="P50" s="15">
        <f t="shared" si="4"/>
        <v>1.7663894382025347</v>
      </c>
      <c r="S50" s="14"/>
    </row>
    <row r="51" spans="1:19">
      <c r="A51" s="23">
        <v>43517</v>
      </c>
      <c r="B51" s="44">
        <v>1.0059699985446899</v>
      </c>
      <c r="C51" s="13">
        <f>MAX(B$3:B51)</f>
        <v>1.0098100408638699</v>
      </c>
      <c r="D51" s="14">
        <f t="shared" si="0"/>
        <v>-3.8027373107668572E-3</v>
      </c>
      <c r="E51" s="14">
        <f>ABS(MIN(D$3:D51))</f>
        <v>3.8027373107668572E-3</v>
      </c>
      <c r="F51" s="25">
        <f t="shared" si="2"/>
        <v>4</v>
      </c>
      <c r="G51" s="25">
        <f>MAX(F$3:F51)</f>
        <v>10</v>
      </c>
      <c r="H51" s="14">
        <f>IF(J51&lt;AVERAGE(J$3:J51),J51,"")</f>
        <v>-7.2155074366420102E-5</v>
      </c>
      <c r="I51" s="14">
        <f>STDEV(H$4:H51)</f>
        <v>6.3433568441280234E-4</v>
      </c>
      <c r="J51" s="14">
        <f t="shared" si="3"/>
        <v>-7.2155074366420102E-5</v>
      </c>
      <c r="K51" s="14">
        <f>STDEV($J$4:J51)*SQRT(252)</f>
        <v>1.6670056182320966E-2</v>
      </c>
      <c r="L51" s="14">
        <f t="shared" si="1"/>
        <v>2.8998971804419016E-2</v>
      </c>
      <c r="M51" s="14">
        <f>COUNTIF(J$3:J51,"&gt;0")/COUNT(J$3:J51)</f>
        <v>0.41666666666666669</v>
      </c>
      <c r="N51" s="15">
        <f t="shared" si="5"/>
        <v>7.6258151522359841</v>
      </c>
      <c r="O51" s="15">
        <f t="shared" si="6"/>
        <v>45.715498145533225</v>
      </c>
      <c r="P51" s="15">
        <f t="shared" si="4"/>
        <v>1.7395845273259001</v>
      </c>
      <c r="Q51" s="14">
        <f>B51/B$46-1</f>
        <v>-3.0834346001404889E-3</v>
      </c>
      <c r="S51" s="14"/>
    </row>
    <row r="52" spans="1:19">
      <c r="A52" s="23">
        <v>43518</v>
      </c>
      <c r="B52" s="44">
        <v>1.0055969340372199</v>
      </c>
      <c r="C52" s="13">
        <f>MAX(B$3:B52)</f>
        <v>1.0098100408638699</v>
      </c>
      <c r="D52" s="14">
        <f t="shared" si="0"/>
        <v>-4.1721775939619343E-3</v>
      </c>
      <c r="E52" s="14">
        <f>ABS(MIN(D$3:D52))</f>
        <v>4.1721775939619343E-3</v>
      </c>
      <c r="F52" s="25">
        <f t="shared" si="2"/>
        <v>5</v>
      </c>
      <c r="G52" s="25">
        <f>MAX(F$3:F52)</f>
        <v>10</v>
      </c>
      <c r="H52" s="14">
        <f>IF(J52&lt;AVERAGE(J$3:J52),J52,"")</f>
        <v>-3.7085053034358051E-4</v>
      </c>
      <c r="I52" s="14">
        <f>STDEV(H$4:H52)</f>
        <v>6.2304896300204883E-4</v>
      </c>
      <c r="J52" s="14">
        <f t="shared" si="3"/>
        <v>-3.7085053034358051E-4</v>
      </c>
      <c r="K52" s="14">
        <f>STDEV($J$4:J52)*SQRT(252)</f>
        <v>1.653370989438406E-2</v>
      </c>
      <c r="L52" s="14">
        <f t="shared" si="1"/>
        <v>2.6810043219232638E-2</v>
      </c>
      <c r="M52" s="14">
        <f>COUNTIF(J$3:J52,"&gt;0")/COUNT(J$3:J52)</f>
        <v>0.40816326530612246</v>
      </c>
      <c r="N52" s="15">
        <f t="shared" si="5"/>
        <v>6.4259113173975893</v>
      </c>
      <c r="O52" s="15">
        <f t="shared" si="6"/>
        <v>43.030395380249551</v>
      </c>
      <c r="P52" s="15">
        <f t="shared" si="4"/>
        <v>1.6215382627669728</v>
      </c>
      <c r="S52" s="14"/>
    </row>
    <row r="53" spans="1:19">
      <c r="A53" s="23">
        <v>43521</v>
      </c>
      <c r="B53" s="44">
        <v>1.0067813325916499</v>
      </c>
      <c r="C53" s="13">
        <f>MAX(B$3:B53)</f>
        <v>1.0098100408638699</v>
      </c>
      <c r="D53" s="14">
        <f t="shared" si="0"/>
        <v>-2.9992851622162586E-3</v>
      </c>
      <c r="E53" s="14">
        <f>ABS(MIN(D$3:D53))</f>
        <v>4.1721775939619343E-3</v>
      </c>
      <c r="F53" s="25">
        <f t="shared" si="2"/>
        <v>6</v>
      </c>
      <c r="G53" s="25">
        <f>MAX(F$3:F53)</f>
        <v>10</v>
      </c>
      <c r="H53" s="14" t="str">
        <f>IF(J53&lt;AVERAGE(J$3:J53),J53,"")</f>
        <v/>
      </c>
      <c r="I53" s="14">
        <f>STDEV(H$4:H53)</f>
        <v>6.2304896300204883E-4</v>
      </c>
      <c r="J53" s="14">
        <f t="shared" si="3"/>
        <v>1.1778064494238905E-3</v>
      </c>
      <c r="K53" s="14">
        <f>STDEV($J$4:J53)*SQRT(252)</f>
        <v>1.6537341466950541E-2</v>
      </c>
      <c r="L53" s="14">
        <f t="shared" si="1"/>
        <v>3.131573037693447E-2</v>
      </c>
      <c r="M53" s="14">
        <f>COUNTIF(J$3:J53,"&gt;0")/COUNT(J$3:J53)</f>
        <v>0.42</v>
      </c>
      <c r="N53" s="15">
        <f t="shared" si="5"/>
        <v>7.5058478867858529</v>
      </c>
      <c r="O53" s="15">
        <f t="shared" si="6"/>
        <v>50.262069655080211</v>
      </c>
      <c r="P53" s="15">
        <f t="shared" si="4"/>
        <v>1.8936375256880416</v>
      </c>
      <c r="S53" s="14"/>
    </row>
    <row r="54" spans="1:19">
      <c r="A54" s="23">
        <v>43522</v>
      </c>
      <c r="B54" s="44">
        <v>1.00670874860686</v>
      </c>
      <c r="C54" s="13">
        <f>MAX(B$3:B54)</f>
        <v>1.0098100408638699</v>
      </c>
      <c r="D54" s="14">
        <f t="shared" si="0"/>
        <v>-3.0711640125472561E-3</v>
      </c>
      <c r="E54" s="14">
        <f>ABS(MIN(D$3:D54))</f>
        <v>4.1721775939619343E-3</v>
      </c>
      <c r="F54" s="25">
        <f t="shared" si="2"/>
        <v>7</v>
      </c>
      <c r="G54" s="25">
        <f>MAX(F$3:F54)</f>
        <v>10</v>
      </c>
      <c r="H54" s="14">
        <f>IF(J54&lt;AVERAGE(J$3:J54),J54,"")</f>
        <v>-7.2095084046819302E-5</v>
      </c>
      <c r="I54" s="14">
        <f>STDEV(H$4:H54)</f>
        <v>6.171274104833E-4</v>
      </c>
      <c r="J54" s="14">
        <f t="shared" si="3"/>
        <v>-7.2095084046819302E-5</v>
      </c>
      <c r="K54" s="14">
        <f>STDEV($J$4:J54)*SQRT(252)</f>
        <v>1.6377648272194394E-2</v>
      </c>
      <c r="L54" s="14">
        <f t="shared" si="1"/>
        <v>3.0588323119477012E-2</v>
      </c>
      <c r="M54" s="14">
        <f>COUNTIF(J$3:J54,"&gt;0")/COUNT(J$3:J54)</f>
        <v>0.41176470588235292</v>
      </c>
      <c r="N54" s="15">
        <f t="shared" si="5"/>
        <v>7.3315007404634684</v>
      </c>
      <c r="O54" s="15">
        <f t="shared" si="6"/>
        <v>49.565653056184836</v>
      </c>
      <c r="P54" s="15">
        <f t="shared" si="4"/>
        <v>1.867687143544851</v>
      </c>
      <c r="S54" s="14"/>
    </row>
    <row r="55" spans="1:19">
      <c r="A55" s="23">
        <v>43523</v>
      </c>
      <c r="B55" s="44">
        <v>1.00833905155095</v>
      </c>
      <c r="C55" s="13">
        <f>MAX(B$3:B55)</f>
        <v>1.0098100408638699</v>
      </c>
      <c r="D55" s="14">
        <f t="shared" si="0"/>
        <v>-1.4566990358517717E-3</v>
      </c>
      <c r="E55" s="14">
        <f>ABS(MIN(D$3:D55))</f>
        <v>4.1721775939619343E-3</v>
      </c>
      <c r="F55" s="25">
        <f t="shared" si="2"/>
        <v>8</v>
      </c>
      <c r="G55" s="25">
        <f>MAX(F$3:F55)</f>
        <v>10</v>
      </c>
      <c r="H55" s="14" t="str">
        <f>IF(J55&lt;AVERAGE(J$3:J55),J55,"")</f>
        <v/>
      </c>
      <c r="I55" s="14">
        <f>STDEV(H$4:H55)</f>
        <v>6.171274104833E-4</v>
      </c>
      <c r="J55" s="14">
        <f t="shared" si="3"/>
        <v>1.6194385380539078E-3</v>
      </c>
      <c r="K55" s="14">
        <f>STDEV($J$4:J55)*SQRT(252)</f>
        <v>1.6543737629631294E-2</v>
      </c>
      <c r="L55" s="14">
        <f t="shared" si="1"/>
        <v>3.7656739190928823E-2</v>
      </c>
      <c r="M55" s="14">
        <f>COUNTIF(J$3:J55,"&gt;0")/COUNT(J$3:J55)</f>
        <v>0.42307692307692307</v>
      </c>
      <c r="N55" s="15">
        <f t="shared" si="5"/>
        <v>9.0256798381321239</v>
      </c>
      <c r="O55" s="15">
        <f t="shared" si="6"/>
        <v>61.019391702984237</v>
      </c>
      <c r="P55" s="15">
        <f t="shared" si="4"/>
        <v>2.2761929640060465</v>
      </c>
      <c r="S55" s="14"/>
    </row>
    <row r="56" spans="1:19">
      <c r="A56" s="23">
        <v>43524</v>
      </c>
      <c r="B56" s="44">
        <v>1.00786581310979</v>
      </c>
      <c r="C56" s="13">
        <f>MAX(B$3:B56)</f>
        <v>1.0098100408638699</v>
      </c>
      <c r="D56" s="14">
        <f t="shared" si="0"/>
        <v>-1.925340089128813E-3</v>
      </c>
      <c r="E56" s="14">
        <f>ABS(MIN(D$3:D56))</f>
        <v>4.1721775939619343E-3</v>
      </c>
      <c r="F56" s="25">
        <f t="shared" si="2"/>
        <v>9</v>
      </c>
      <c r="G56" s="25">
        <f>MAX(F$3:F56)</f>
        <v>10</v>
      </c>
      <c r="H56" s="14">
        <f>IF(J56&lt;AVERAGE(J$3:J56),J56,"")</f>
        <v>-4.693247181414284E-4</v>
      </c>
      <c r="I56" s="14">
        <f>STDEV(H$4:H56)</f>
        <v>6.0640799717437389E-4</v>
      </c>
      <c r="J56" s="14">
        <f t="shared" si="3"/>
        <v>-4.693247181414284E-4</v>
      </c>
      <c r="K56" s="14">
        <f>STDEV($J$4:J56)*SQRT(252)</f>
        <v>1.6441303575798958E-2</v>
      </c>
      <c r="L56" s="14">
        <f t="shared" si="1"/>
        <v>3.5055751477541808E-2</v>
      </c>
      <c r="M56" s="14">
        <f>COUNTIF(J$3:J56,"&gt;0")/COUNT(J$3:J56)</f>
        <v>0.41509433962264153</v>
      </c>
      <c r="N56" s="15">
        <f t="shared" si="5"/>
        <v>8.4022673263657932</v>
      </c>
      <c r="O56" s="15">
        <f t="shared" si="6"/>
        <v>57.808854172253689</v>
      </c>
      <c r="P56" s="15">
        <f t="shared" si="4"/>
        <v>2.1321759139064063</v>
      </c>
      <c r="Q56" s="14">
        <f>B56/B$51-1</f>
        <v>1.8845637224198519E-3</v>
      </c>
      <c r="R56" s="14">
        <f>B56/B41-1</f>
        <v>4.6620925344320607E-3</v>
      </c>
      <c r="S56" s="14"/>
    </row>
    <row r="57" spans="1:19">
      <c r="A57" s="23">
        <v>43525</v>
      </c>
      <c r="B57" s="44">
        <v>1.0068916701162001</v>
      </c>
      <c r="C57" s="13">
        <f>MAX(B$3:B57)</f>
        <v>1.0098100408638699</v>
      </c>
      <c r="D57" s="14">
        <f t="shared" si="0"/>
        <v>-2.8900195379056859E-3</v>
      </c>
      <c r="E57" s="14">
        <f>ABS(MIN(D$3:D57))</f>
        <v>4.1721775939619343E-3</v>
      </c>
      <c r="F57" s="25">
        <f t="shared" si="2"/>
        <v>10</v>
      </c>
      <c r="G57" s="25">
        <f>MAX(F$3:F57)</f>
        <v>10</v>
      </c>
      <c r="H57" s="14">
        <f>IF(J57&lt;AVERAGE(J$3:J57),J57,"")</f>
        <v>-9.6654036769450169E-4</v>
      </c>
      <c r="I57" s="14">
        <f>STDEV(H$4:H57)</f>
        <v>6.0229733259370487E-4</v>
      </c>
      <c r="J57" s="14">
        <f t="shared" si="3"/>
        <v>-9.6654036769450169E-4</v>
      </c>
      <c r="K57" s="14">
        <f>STDEV($J$4:J57)*SQRT(252)</f>
        <v>1.646259131820095E-2</v>
      </c>
      <c r="L57" s="14">
        <f t="shared" si="1"/>
        <v>3.029300266133661E-2</v>
      </c>
      <c r="M57" s="14">
        <f>COUNTIF(J$3:J57,"&gt;0")/COUNT(J$3:J57)</f>
        <v>0.40740740740740738</v>
      </c>
      <c r="N57" s="15">
        <f t="shared" si="5"/>
        <v>7.2607174500858491</v>
      </c>
      <c r="O57" s="15">
        <f t="shared" si="6"/>
        <v>50.295760950632555</v>
      </c>
      <c r="P57" s="15">
        <f t="shared" si="4"/>
        <v>1.8401114427134466</v>
      </c>
      <c r="S57" s="14"/>
    </row>
    <row r="58" spans="1:19">
      <c r="A58" s="23">
        <v>43528</v>
      </c>
      <c r="B58" s="44">
        <v>1.0069744265662199</v>
      </c>
      <c r="C58" s="13">
        <f>MAX(B$3:B58)</f>
        <v>1.0098100408638699</v>
      </c>
      <c r="D58" s="14">
        <f t="shared" si="0"/>
        <v>-2.8080670451882117E-3</v>
      </c>
      <c r="E58" s="14">
        <f>ABS(MIN(D$3:D58))</f>
        <v>4.1721775939619343E-3</v>
      </c>
      <c r="F58" s="25">
        <f t="shared" si="2"/>
        <v>11</v>
      </c>
      <c r="G58" s="25">
        <f>MAX(F$3:F58)</f>
        <v>11</v>
      </c>
      <c r="H58" s="14">
        <f>IF(J58&lt;AVERAGE(J$3:J58),J58,"")</f>
        <v>8.2190023491079955E-5</v>
      </c>
      <c r="I58" s="14">
        <f>STDEV(H$4:H58)</f>
        <v>6.0157349032542305E-4</v>
      </c>
      <c r="J58" s="14">
        <f t="shared" si="3"/>
        <v>8.2190023491079955E-5</v>
      </c>
      <c r="K58" s="14">
        <f>STDEV($J$4:J58)*SQRT(252)</f>
        <v>1.6309738800337668E-2</v>
      </c>
      <c r="L58" s="14">
        <f t="shared" si="1"/>
        <v>2.9588244326303359E-2</v>
      </c>
      <c r="M58" s="14">
        <f>COUNTIF(J$3:J58,"&gt;0")/COUNT(J$3:J58)</f>
        <v>0.41818181818181815</v>
      </c>
      <c r="N58" s="15">
        <f t="shared" si="5"/>
        <v>7.0917988652074895</v>
      </c>
      <c r="O58" s="15">
        <f t="shared" si="6"/>
        <v>49.184754318707604</v>
      </c>
      <c r="P58" s="15">
        <f t="shared" si="4"/>
        <v>1.8141458111941546</v>
      </c>
      <c r="S58" s="14"/>
    </row>
    <row r="59" spans="1:19">
      <c r="A59" s="23">
        <v>43529</v>
      </c>
      <c r="B59" s="44">
        <v>1.0095066764385401</v>
      </c>
      <c r="C59" s="13">
        <f>MAX(B$3:B59)</f>
        <v>1.0098100408638699</v>
      </c>
      <c r="D59" s="14">
        <f t="shared" si="0"/>
        <v>-3.0041731915275705E-4</v>
      </c>
      <c r="E59" s="14">
        <f>ABS(MIN(D$3:D59))</f>
        <v>4.1721775939619343E-3</v>
      </c>
      <c r="F59" s="25">
        <f t="shared" si="2"/>
        <v>12</v>
      </c>
      <c r="G59" s="25">
        <f>MAX(F$3:F59)</f>
        <v>12</v>
      </c>
      <c r="H59" s="14" t="str">
        <f>IF(J59&lt;AVERAGE(J$3:J59),J59,"")</f>
        <v/>
      </c>
      <c r="I59" s="14">
        <f>STDEV(H$4:H59)</f>
        <v>6.0157349032542305E-4</v>
      </c>
      <c r="J59" s="14">
        <f t="shared" si="3"/>
        <v>2.5147112036947306E-3</v>
      </c>
      <c r="K59" s="14">
        <f>STDEV($J$4:J59)*SQRT(252)</f>
        <v>1.6936015170079099E-2</v>
      </c>
      <c r="L59" s="14">
        <f t="shared" si="1"/>
        <v>4.0025103932078254E-2</v>
      </c>
      <c r="M59" s="14">
        <f>COUNTIF(J$3:J59,"&gt;0")/COUNT(J$3:J59)</f>
        <v>0.42857142857142855</v>
      </c>
      <c r="N59" s="15">
        <f t="shared" si="5"/>
        <v>9.5933365803995141</v>
      </c>
      <c r="O59" s="15">
        <f t="shared" si="6"/>
        <v>66.53402215318124</v>
      </c>
      <c r="P59" s="15">
        <f t="shared" si="4"/>
        <v>2.3633129475929326</v>
      </c>
      <c r="S59" s="14"/>
    </row>
    <row r="60" spans="1:19">
      <c r="A60" s="23">
        <v>43530</v>
      </c>
      <c r="B60" s="44">
        <v>1.0113377400507499</v>
      </c>
      <c r="C60" s="13">
        <f>MAX(B$3:B60)</f>
        <v>1.0113377400507499</v>
      </c>
      <c r="D60" s="14">
        <f t="shared" si="0"/>
        <v>0</v>
      </c>
      <c r="E60" s="14">
        <f>ABS(MIN(D$3:D60))</f>
        <v>4.1721775939619343E-3</v>
      </c>
      <c r="F60" s="25">
        <f t="shared" si="2"/>
        <v>0</v>
      </c>
      <c r="G60" s="25">
        <f>MAX(F$3:F60)</f>
        <v>12</v>
      </c>
      <c r="H60" s="14" t="str">
        <f>IF(J60&lt;AVERAGE(J$3:J60),J60,"")</f>
        <v/>
      </c>
      <c r="I60" s="14">
        <f>STDEV(H$4:H60)</f>
        <v>6.0157349032542305E-4</v>
      </c>
      <c r="J60" s="14">
        <f t="shared" si="3"/>
        <v>1.8138202103523682E-3</v>
      </c>
      <c r="K60" s="14">
        <f>STDEV($J$4:J60)*SQRT(252)</f>
        <v>1.7136504405957244E-2</v>
      </c>
      <c r="L60" s="14">
        <f t="shared" si="1"/>
        <v>4.7321403734388756E-2</v>
      </c>
      <c r="M60" s="14">
        <f>COUNTIF(J$3:J60,"&gt;0")/COUNT(J$3:J60)</f>
        <v>0.43859649122807015</v>
      </c>
      <c r="N60" s="15">
        <f t="shared" si="5"/>
        <v>11.342135532023688</v>
      </c>
      <c r="O60" s="15">
        <f t="shared" si="6"/>
        <v>78.66271452352413</v>
      </c>
      <c r="P60" s="15">
        <f t="shared" si="4"/>
        <v>2.7614385415696678</v>
      </c>
      <c r="S60" s="14"/>
    </row>
    <row r="61" spans="1:19">
      <c r="A61" s="23">
        <v>43531</v>
      </c>
      <c r="B61" s="44">
        <v>1.0092614165334599</v>
      </c>
      <c r="C61" s="13">
        <f>MAX(B$3:B61)</f>
        <v>1.0113377400507499</v>
      </c>
      <c r="D61" s="14">
        <f t="shared" si="0"/>
        <v>-2.0530466085304511E-3</v>
      </c>
      <c r="E61" s="14">
        <f>ABS(MIN(D$3:D61))</f>
        <v>4.1721775939619343E-3</v>
      </c>
      <c r="F61" s="25">
        <f t="shared" si="2"/>
        <v>1</v>
      </c>
      <c r="G61" s="25">
        <f>MAX(F$3:F61)</f>
        <v>12</v>
      </c>
      <c r="H61" s="14">
        <f>IF(J61&lt;AVERAGE(J$3:J61),J61,"")</f>
        <v>-2.0530466085304511E-3</v>
      </c>
      <c r="I61" s="14">
        <f>STDEV(H$4:H61)</f>
        <v>6.517617208929515E-4</v>
      </c>
      <c r="J61" s="14">
        <f t="shared" si="3"/>
        <v>-2.0530466085304511E-3</v>
      </c>
      <c r="K61" s="14">
        <f>STDEV($J$4:J61)*SQRT(252)</f>
        <v>1.7621902621604964E-2</v>
      </c>
      <c r="L61" s="14">
        <f t="shared" si="1"/>
        <v>3.8095023638637038E-2</v>
      </c>
      <c r="M61" s="14">
        <f>COUNTIF(J$3:J61,"&gt;0")/COUNT(J$3:J61)</f>
        <v>0.43103448275862066</v>
      </c>
      <c r="N61" s="15">
        <f t="shared" si="5"/>
        <v>9.1307291649734612</v>
      </c>
      <c r="O61" s="15">
        <f t="shared" si="6"/>
        <v>58.449311178392982</v>
      </c>
      <c r="P61" s="15">
        <f t="shared" si="4"/>
        <v>2.1617996907968062</v>
      </c>
      <c r="Q61" s="14">
        <f>B61/B$56-1</f>
        <v>1.3847115414737932E-3</v>
      </c>
      <c r="S61" s="14"/>
    </row>
    <row r="62" spans="1:19">
      <c r="A62" s="23">
        <v>43532</v>
      </c>
      <c r="B62" s="44">
        <v>1.00778614570822</v>
      </c>
      <c r="C62" s="13">
        <f>MAX(B$3:B62)</f>
        <v>1.0113377400507499</v>
      </c>
      <c r="D62" s="14">
        <f t="shared" si="0"/>
        <v>-3.5117787084181229E-3</v>
      </c>
      <c r="E62" s="14">
        <f>ABS(MIN(D$3:D62))</f>
        <v>4.1721775939619343E-3</v>
      </c>
      <c r="F62" s="25">
        <f t="shared" si="2"/>
        <v>2</v>
      </c>
      <c r="G62" s="25">
        <f>MAX(F$3:F62)</f>
        <v>12</v>
      </c>
      <c r="H62" s="14">
        <f>IF(J62&lt;AVERAGE(J$3:J62),J62,"")</f>
        <v>-1.4617331060836625E-3</v>
      </c>
      <c r="I62" s="14">
        <f>STDEV(H$4:H62)</f>
        <v>6.6117394505497864E-4</v>
      </c>
      <c r="J62" s="14">
        <f t="shared" si="3"/>
        <v>-1.4617331060836625E-3</v>
      </c>
      <c r="K62" s="14">
        <f>STDEV($J$4:J62)*SQRT(252)</f>
        <v>1.7787768255021503E-2</v>
      </c>
      <c r="L62" s="14">
        <f t="shared" si="1"/>
        <v>3.1598139053272467E-2</v>
      </c>
      <c r="M62" s="14">
        <f>COUNTIF(J$3:J62,"&gt;0")/COUNT(J$3:J62)</f>
        <v>0.42372881355932202</v>
      </c>
      <c r="N62" s="15">
        <f t="shared" si="5"/>
        <v>7.57353644269649</v>
      </c>
      <c r="O62" s="15">
        <f t="shared" si="6"/>
        <v>47.790962256755272</v>
      </c>
      <c r="P62" s="15">
        <f t="shared" si="4"/>
        <v>1.7763970499420176</v>
      </c>
      <c r="S62" s="14"/>
    </row>
    <row r="63" spans="1:19">
      <c r="A63" s="23">
        <v>43535</v>
      </c>
      <c r="B63" s="44">
        <v>1.00516364698984</v>
      </c>
      <c r="C63" s="13">
        <f>MAX(B$3:B63)</f>
        <v>1.0113377400507499</v>
      </c>
      <c r="D63" s="14">
        <f t="shared" si="0"/>
        <v>-6.104877546248999E-3</v>
      </c>
      <c r="E63" s="14">
        <f>ABS(MIN(D$3:D63))</f>
        <v>6.104877546248999E-3</v>
      </c>
      <c r="F63" s="25">
        <f t="shared" si="2"/>
        <v>3</v>
      </c>
      <c r="G63" s="25">
        <f>MAX(F$3:F63)</f>
        <v>12</v>
      </c>
      <c r="H63" s="14">
        <f>IF(J63&lt;AVERAGE(J$3:J63),J63,"")</f>
        <v>-2.6022373194435344E-3</v>
      </c>
      <c r="I63" s="14">
        <f>STDEV(H$4:H63)</f>
        <v>7.3697531405361358E-4</v>
      </c>
      <c r="J63" s="14">
        <f t="shared" si="3"/>
        <v>-2.6022373194435344E-3</v>
      </c>
      <c r="K63" s="14">
        <f>STDEV($J$4:J63)*SQRT(252)</f>
        <v>1.8505221899047266E-2</v>
      </c>
      <c r="L63" s="14">
        <f t="shared" si="1"/>
        <v>2.0200057119358572E-2</v>
      </c>
      <c r="M63" s="14">
        <f>COUNTIF(J$3:J63,"&gt;0")/COUNT(J$3:J63)</f>
        <v>0.41666666666666669</v>
      </c>
      <c r="N63" s="15">
        <f t="shared" si="5"/>
        <v>3.3088390334331983</v>
      </c>
      <c r="O63" s="15">
        <f t="shared" si="6"/>
        <v>27.409408068570741</v>
      </c>
      <c r="P63" s="15">
        <f t="shared" si="4"/>
        <v>1.0915868628626693</v>
      </c>
      <c r="S63" s="14"/>
    </row>
    <row r="64" spans="1:19">
      <c r="A64" s="23">
        <v>43536</v>
      </c>
      <c r="B64" s="44">
        <v>0.99957966554093003</v>
      </c>
      <c r="C64" s="13">
        <f>MAX(B$3:B64)</f>
        <v>1.0113377400507499</v>
      </c>
      <c r="D64" s="14">
        <f t="shared" si="0"/>
        <v>-1.1626259007430972E-2</v>
      </c>
      <c r="E64" s="14">
        <f>ABS(MIN(D$3:D64))</f>
        <v>1.1626259007430972E-2</v>
      </c>
      <c r="F64" s="25">
        <f t="shared" si="2"/>
        <v>4</v>
      </c>
      <c r="G64" s="25">
        <f>MAX(F$3:F64)</f>
        <v>12</v>
      </c>
      <c r="H64" s="14">
        <f>IF(J64&lt;AVERAGE(J$3:J64),J64,"")</f>
        <v>-5.5552958621536419E-3</v>
      </c>
      <c r="I64" s="14">
        <f>STDEV(H$4:H64)</f>
        <v>1.097229524321415E-3</v>
      </c>
      <c r="J64" s="14">
        <f t="shared" si="3"/>
        <v>-5.5552958621536419E-3</v>
      </c>
      <c r="K64" s="14">
        <f>STDEV($J$4:J64)*SQRT(252)</f>
        <v>2.1638627685091276E-2</v>
      </c>
      <c r="L64" s="14">
        <f t="shared" si="1"/>
        <v>-1.6140048372248472E-3</v>
      </c>
      <c r="M64" s="14">
        <f>COUNTIF(J$3:J64,"&gt;0")/COUNT(J$3:J64)</f>
        <v>0.4098360655737705</v>
      </c>
      <c r="N64" s="15">
        <f t="shared" si="5"/>
        <v>-0.13882409089572573</v>
      </c>
      <c r="O64" s="15">
        <f t="shared" si="6"/>
        <v>-1.4709819608828276</v>
      </c>
      <c r="P64" s="15">
        <f t="shared" si="4"/>
        <v>-7.4589057158041261E-2</v>
      </c>
      <c r="S64" s="14"/>
    </row>
    <row r="65" spans="1:19">
      <c r="A65" s="23">
        <v>43537</v>
      </c>
      <c r="B65" s="44">
        <v>0.99870517431822403</v>
      </c>
      <c r="C65" s="13">
        <f>MAX(B$3:B65)</f>
        <v>1.0113377400507499</v>
      </c>
      <c r="D65" s="14">
        <f t="shared" si="0"/>
        <v>-1.2490946626684818E-2</v>
      </c>
      <c r="E65" s="14">
        <f>ABS(MIN(D$3:D65))</f>
        <v>1.2490946626684818E-2</v>
      </c>
      <c r="F65" s="25">
        <f t="shared" si="2"/>
        <v>5</v>
      </c>
      <c r="G65" s="25">
        <f>MAX(F$3:F65)</f>
        <v>12</v>
      </c>
      <c r="H65" s="14">
        <f>IF(J65&lt;AVERAGE(J$3:J65),J65,"")</f>
        <v>-8.7485895607208874E-4</v>
      </c>
      <c r="I65" s="14">
        <f>STDEV(H$4:H65)</f>
        <v>1.0820531187589694E-3</v>
      </c>
      <c r="J65" s="14">
        <f t="shared" si="3"/>
        <v>-8.7485895607208874E-4</v>
      </c>
      <c r="K65" s="14">
        <f>STDEV($J$4:J65)*SQRT(252)</f>
        <v>2.1531902564221599E-2</v>
      </c>
      <c r="L65" s="14">
        <f t="shared" si="1"/>
        <v>-4.9141111875082855E-3</v>
      </c>
      <c r="M65" s="14">
        <f>COUNTIF(J$3:J65,"&gt;0")/COUNT(J$3:J65)</f>
        <v>0.40322580645161288</v>
      </c>
      <c r="N65" s="15">
        <f t="shared" si="5"/>
        <v>-0.39341383278430708</v>
      </c>
      <c r="O65" s="15">
        <f t="shared" si="6"/>
        <v>-4.5414694549786869</v>
      </c>
      <c r="P65" s="15">
        <f t="shared" si="4"/>
        <v>-0.22822466211944498</v>
      </c>
      <c r="S65" s="14"/>
    </row>
    <row r="66" spans="1:19">
      <c r="A66" s="23">
        <v>43538</v>
      </c>
      <c r="B66" s="44">
        <v>0.99883274841908998</v>
      </c>
      <c r="C66" s="13">
        <f>MAX(B$3:B66)</f>
        <v>1.0113377400507499</v>
      </c>
      <c r="D66" s="14">
        <f t="shared" si="0"/>
        <v>-1.2364802712724332E-2</v>
      </c>
      <c r="E66" s="14">
        <f>ABS(MIN(D$3:D66))</f>
        <v>1.2490946626684818E-2</v>
      </c>
      <c r="F66" s="25">
        <f t="shared" si="2"/>
        <v>6</v>
      </c>
      <c r="G66" s="25">
        <f>MAX(F$3:F66)</f>
        <v>12</v>
      </c>
      <c r="H66" s="14" t="str">
        <f>IF(J66&lt;AVERAGE(J$3:J66),J66,"")</f>
        <v/>
      </c>
      <c r="I66" s="14">
        <f>STDEV(H$4:H66)</f>
        <v>1.0820531187589694E-3</v>
      </c>
      <c r="J66" s="14">
        <f t="shared" si="3"/>
        <v>1.2773950125266609E-4</v>
      </c>
      <c r="K66" s="14">
        <f>STDEV($J$4:J66)*SQRT(252)</f>
        <v>2.1359595942357892E-2</v>
      </c>
      <c r="L66" s="14">
        <f t="shared" si="1"/>
        <v>-4.3851577432894029E-3</v>
      </c>
      <c r="M66" s="14">
        <f>COUNTIF(J$3:J66,"&gt;0")/COUNT(J$3:J66)</f>
        <v>0.41269841269841268</v>
      </c>
      <c r="N66" s="15">
        <f t="shared" si="5"/>
        <v>-0.35106688662981289</v>
      </c>
      <c r="O66" s="15">
        <f t="shared" si="6"/>
        <v>-4.0526270543158152</v>
      </c>
      <c r="P66" s="15">
        <f t="shared" si="4"/>
        <v>-0.20530153075570418</v>
      </c>
      <c r="Q66" s="14">
        <f>B66/B$61-1</f>
        <v>-1.0332970173564715E-2</v>
      </c>
      <c r="S66" s="14"/>
    </row>
    <row r="67" spans="1:19">
      <c r="A67" s="23">
        <v>43539</v>
      </c>
      <c r="B67" s="44">
        <v>0.99896032651608802</v>
      </c>
      <c r="C67" s="13">
        <f>MAX(B$3:B67)</f>
        <v>1.0113377400507499</v>
      </c>
      <c r="D67" s="14">
        <f t="shared" si="0"/>
        <v>-1.2238654847430919E-2</v>
      </c>
      <c r="E67" s="14">
        <f>ABS(MIN(D$3:D67))</f>
        <v>1.2490946626684818E-2</v>
      </c>
      <c r="F67" s="25">
        <f t="shared" si="2"/>
        <v>7</v>
      </c>
      <c r="G67" s="25">
        <f>MAX(F$3:F67)</f>
        <v>12</v>
      </c>
      <c r="H67" s="14" t="str">
        <f>IF(J67&lt;AVERAGE(J$3:J67),J67,"")</f>
        <v/>
      </c>
      <c r="I67" s="14">
        <f>STDEV(H$4:H67)</f>
        <v>1.0820531187589694E-3</v>
      </c>
      <c r="J67" s="14">
        <f t="shared" si="3"/>
        <v>1.2772718675879702E-4</v>
      </c>
      <c r="K67" s="14">
        <f>STDEV($J$4:J67)*SQRT(252)</f>
        <v>2.1191360726554535E-2</v>
      </c>
      <c r="L67" s="14">
        <f t="shared" si="1"/>
        <v>-3.8667723256624598E-3</v>
      </c>
      <c r="M67" s="14">
        <f>COUNTIF(J$3:J67,"&gt;0")/COUNT(J$3:J67)</f>
        <v>0.421875</v>
      </c>
      <c r="N67" s="15">
        <f t="shared" si="5"/>
        <v>-0.30956599537474183</v>
      </c>
      <c r="O67" s="15">
        <f t="shared" si="6"/>
        <v>-3.5735512967213166</v>
      </c>
      <c r="P67" s="15">
        <f t="shared" si="4"/>
        <v>-0.18246927960681039</v>
      </c>
      <c r="S67" s="14"/>
    </row>
    <row r="68" spans="1:19">
      <c r="A68" s="23">
        <v>43542</v>
      </c>
      <c r="B68" s="44">
        <v>0.99894221090208002</v>
      </c>
      <c r="C68" s="13">
        <f>MAX(B$3:B68)</f>
        <v>1.0113377400507499</v>
      </c>
      <c r="D68" s="14">
        <f t="shared" ref="D68:D132" si="7">B68/C68-1</f>
        <v>-1.2256567373870486E-2</v>
      </c>
      <c r="E68" s="14">
        <f>ABS(MIN(D$3:D68))</f>
        <v>1.2490946626684818E-2</v>
      </c>
      <c r="F68" s="25">
        <f t="shared" si="2"/>
        <v>8</v>
      </c>
      <c r="G68" s="25">
        <f>MAX(F$3:F68)</f>
        <v>12</v>
      </c>
      <c r="H68" s="14">
        <f>IF(J68&lt;AVERAGE(J$3:J68),J68,"")</f>
        <v>-1.813446793341722E-5</v>
      </c>
      <c r="I68" s="14">
        <f>STDEV(H$4:H68)</f>
        <v>1.0741171550046967E-3</v>
      </c>
      <c r="J68" s="14">
        <f t="shared" si="3"/>
        <v>-1.813446793341722E-5</v>
      </c>
      <c r="K68" s="14">
        <f>STDEV($J$4:J68)*SQRT(252)</f>
        <v>2.1025152111347523E-2</v>
      </c>
      <c r="L68" s="14">
        <f t="shared" si="1"/>
        <v>-3.8174214594780542E-3</v>
      </c>
      <c r="M68" s="14">
        <f>COUNTIF(J$3:J68,"&gt;0")/COUNT(J$3:J68)</f>
        <v>0.41538461538461541</v>
      </c>
      <c r="N68" s="15">
        <f t="shared" si="5"/>
        <v>-0.30561506453984616</v>
      </c>
      <c r="O68" s="15">
        <f t="shared" si="6"/>
        <v>-3.554008463314565</v>
      </c>
      <c r="P68" s="15">
        <f t="shared" si="4"/>
        <v>-0.18156451088968564</v>
      </c>
      <c r="S68" s="14"/>
    </row>
    <row r="69" spans="1:19">
      <c r="A69" s="23">
        <v>43543</v>
      </c>
      <c r="B69" s="44">
        <v>0.998668903126535</v>
      </c>
      <c r="C69" s="13">
        <f>MAX(B$3:B69)</f>
        <v>1.0113377400507499</v>
      </c>
      <c r="D69" s="14">
        <f t="shared" si="7"/>
        <v>-1.2526811195218701E-2</v>
      </c>
      <c r="E69" s="14">
        <f>ABS(MIN(D$3:D69))</f>
        <v>1.2526811195218701E-2</v>
      </c>
      <c r="F69" s="25">
        <f t="shared" ref="F69:F75" si="8">IF(B69&lt;C69,F68+1,0)</f>
        <v>9</v>
      </c>
      <c r="G69" s="25">
        <f>MAX(F$3:F69)</f>
        <v>12</v>
      </c>
      <c r="H69" s="14">
        <f>IF(J69&lt;AVERAGE(J$3:J69),J69,"")</f>
        <v>-2.7359718366315455E-4</v>
      </c>
      <c r="I69" s="14">
        <f>STDEV(H$4:H69)</f>
        <v>1.0625371842866355E-3</v>
      </c>
      <c r="J69" s="14">
        <f t="shared" ref="J69:J132" si="9">B69/B68-1</f>
        <v>-2.7359718366315455E-4</v>
      </c>
      <c r="K69" s="14">
        <f>STDEV($J$4:J69)*SQRT(252)</f>
        <v>2.0868891937127869E-2</v>
      </c>
      <c r="L69" s="14">
        <f t="shared" si="1"/>
        <v>-4.7550704796489596E-3</v>
      </c>
      <c r="M69" s="14">
        <f>COUNTIF(J$3:J69,"&gt;0")/COUNT(J$3:J69)</f>
        <v>0.40909090909090912</v>
      </c>
      <c r="N69" s="15">
        <f t="shared" si="5"/>
        <v>-0.37959145432509589</v>
      </c>
      <c r="O69" s="15">
        <f t="shared" si="6"/>
        <v>-4.4752038328347172</v>
      </c>
      <c r="P69" s="15">
        <f t="shared" si="4"/>
        <v>-0.22785447804198977</v>
      </c>
      <c r="S69" s="14"/>
    </row>
    <row r="70" spans="1:19">
      <c r="A70" s="23">
        <v>43544</v>
      </c>
      <c r="B70" s="44">
        <v>0.999698540573559</v>
      </c>
      <c r="C70" s="13">
        <f>MAX(B$3:B70)</f>
        <v>1.0113377400507499</v>
      </c>
      <c r="D70" s="14">
        <f t="shared" si="7"/>
        <v>-1.1508716639613281E-2</v>
      </c>
      <c r="E70" s="14">
        <f>ABS(MIN(D$3:D70))</f>
        <v>1.2526811195218701E-2</v>
      </c>
      <c r="F70" s="25">
        <f t="shared" si="8"/>
        <v>10</v>
      </c>
      <c r="G70" s="25">
        <f>MAX(F$3:F70)</f>
        <v>12</v>
      </c>
      <c r="H70" s="14" t="str">
        <f>IF(J70&lt;AVERAGE(J$3:J70),J70,"")</f>
        <v/>
      </c>
      <c r="I70" s="14">
        <f>STDEV(H$4:H70)</f>
        <v>1.0625371842866355E-3</v>
      </c>
      <c r="J70" s="14">
        <f t="shared" si="9"/>
        <v>1.03100982097315E-3</v>
      </c>
      <c r="K70" s="14">
        <f>STDEV($J$4:J70)*SQRT(252)</f>
        <v>2.0810127432305751E-2</v>
      </c>
      <c r="L70" s="14">
        <f t="shared" si="1"/>
        <v>-1.0678690253312917E-3</v>
      </c>
      <c r="M70" s="14">
        <f>COUNTIF(J$3:J70,"&gt;0")/COUNT(J$3:J70)</f>
        <v>0.41791044776119401</v>
      </c>
      <c r="N70" s="15">
        <f t="shared" si="5"/>
        <v>-8.524667680302242E-2</v>
      </c>
      <c r="O70" s="15">
        <f t="shared" si="6"/>
        <v>-1.0050180277203531</v>
      </c>
      <c r="P70" s="15">
        <f t="shared" ref="P70:P133" si="10">L70/K70</f>
        <v>-5.1314871992255373E-2</v>
      </c>
      <c r="S70" s="14"/>
    </row>
    <row r="71" spans="1:19">
      <c r="A71" s="23">
        <v>43545</v>
      </c>
      <c r="B71" s="44">
        <v>1.00142984794484</v>
      </c>
      <c r="C71" s="13">
        <f>MAX(B$3:B71)</f>
        <v>1.0113377400507499</v>
      </c>
      <c r="D71" s="14">
        <f t="shared" si="7"/>
        <v>-9.7968183264007802E-3</v>
      </c>
      <c r="E71" s="14">
        <f>ABS(MIN(D$3:D71))</f>
        <v>1.2526811195218701E-2</v>
      </c>
      <c r="F71" s="25">
        <f t="shared" si="8"/>
        <v>11</v>
      </c>
      <c r="G71" s="25">
        <f>MAX(F$3:F71)</f>
        <v>12</v>
      </c>
      <c r="H71" s="14" t="str">
        <f>IF(J71&lt;AVERAGE(J$3:J71),J71,"")</f>
        <v/>
      </c>
      <c r="I71" s="14">
        <f>STDEV(H$4:H71)</f>
        <v>1.0625371842866355E-3</v>
      </c>
      <c r="J71" s="14">
        <f t="shared" si="9"/>
        <v>1.7318294475929807E-3</v>
      </c>
      <c r="K71" s="14">
        <f>STDEV($J$4:J71)*SQRT(252)</f>
        <v>2.0922704087084534E-2</v>
      </c>
      <c r="L71" s="14">
        <f t="shared" si="1"/>
        <v>5.0272264286841395E-3</v>
      </c>
      <c r="M71" s="14">
        <f>COUNTIF(J$3:J71,"&gt;0")/COUNT(J$3:J71)</f>
        <v>0.4264705882352941</v>
      </c>
      <c r="N71" s="15">
        <f t="shared" si="5"/>
        <v>0.40131733051129226</v>
      </c>
      <c r="O71" s="15">
        <f t="shared" si="6"/>
        <v>4.7313416443484853</v>
      </c>
      <c r="P71" s="15">
        <f t="shared" si="10"/>
        <v>0.2402761329395954</v>
      </c>
      <c r="Q71" s="14">
        <f>B71/B$66-1</f>
        <v>2.6001345368988904E-3</v>
      </c>
      <c r="S71" s="14"/>
    </row>
    <row r="72" spans="1:19">
      <c r="A72" s="23">
        <v>43546</v>
      </c>
      <c r="B72" s="44">
        <v>1.00155751867348</v>
      </c>
      <c r="C72" s="13">
        <f>MAX(B$3:B72)</f>
        <v>1.0113377400507499</v>
      </c>
      <c r="D72" s="14">
        <f t="shared" si="7"/>
        <v>-9.6705788679251059E-3</v>
      </c>
      <c r="E72" s="14">
        <f>ABS(MIN(D$3:D72))</f>
        <v>1.2526811195218701E-2</v>
      </c>
      <c r="F72" s="25">
        <f t="shared" si="8"/>
        <v>12</v>
      </c>
      <c r="G72" s="25">
        <f>MAX(F$3:F72)</f>
        <v>12</v>
      </c>
      <c r="H72" s="14" t="str">
        <f>IF(J72&lt;AVERAGE(J$3:J72),J72,"")</f>
        <v/>
      </c>
      <c r="I72" s="14">
        <f>STDEV(H$4:H72)</f>
        <v>1.0625371842866355E-3</v>
      </c>
      <c r="J72" s="14">
        <f t="shared" si="9"/>
        <v>1.2748843955656675E-4</v>
      </c>
      <c r="K72" s="14">
        <f>STDEV($J$4:J72)*SQRT(252)</f>
        <v>2.0769271721615763E-2</v>
      </c>
      <c r="L72" s="14">
        <f t="shared" si="1"/>
        <v>5.4246801507580322E-3</v>
      </c>
      <c r="M72" s="14">
        <f>COUNTIF(J$3:J72,"&gt;0")/COUNT(J$3:J72)</f>
        <v>0.43478260869565216</v>
      </c>
      <c r="N72" s="15">
        <f t="shared" si="5"/>
        <v>0.43304557450570919</v>
      </c>
      <c r="O72" s="15">
        <f t="shared" si="6"/>
        <v>5.1054026447084251</v>
      </c>
      <c r="P72" s="15">
        <f t="shared" si="10"/>
        <v>0.26118778854976699</v>
      </c>
      <c r="S72" s="14"/>
    </row>
    <row r="73" spans="1:19">
      <c r="A73" s="23">
        <v>43549</v>
      </c>
      <c r="B73" s="44">
        <v>1.00194054736756</v>
      </c>
      <c r="C73" s="13">
        <f>MAX(B$3:B73)</f>
        <v>1.0113377400507499</v>
      </c>
      <c r="D73" s="14">
        <f t="shared" si="7"/>
        <v>-9.2918441694052056E-3</v>
      </c>
      <c r="E73" s="14">
        <f>ABS(MIN(D$3:D73))</f>
        <v>1.2526811195218701E-2</v>
      </c>
      <c r="F73" s="25">
        <f t="shared" si="8"/>
        <v>13</v>
      </c>
      <c r="G73" s="25">
        <f>MAX(F$3:F73)</f>
        <v>13</v>
      </c>
      <c r="H73" s="14" t="str">
        <f>IF(J73&lt;AVERAGE(J$3:J73),J73,"")</f>
        <v/>
      </c>
      <c r="I73" s="14">
        <f>STDEV(H$4:H73)</f>
        <v>1.0625371842866355E-3</v>
      </c>
      <c r="J73" s="14">
        <f t="shared" si="9"/>
        <v>3.8243304746732321E-4</v>
      </c>
      <c r="K73" s="14">
        <f>STDEV($J$4:J73)*SQRT(252)</f>
        <v>2.0629470999973799E-2</v>
      </c>
      <c r="L73" s="14">
        <f t="shared" si="1"/>
        <v>6.5734873758305223E-3</v>
      </c>
      <c r="M73" s="14">
        <f>COUNTIF(J$3:J73,"&gt;0")/COUNT(J$3:J73)</f>
        <v>0.44285714285714284</v>
      </c>
      <c r="N73" s="15">
        <f t="shared" si="5"/>
        <v>0.52475344869407192</v>
      </c>
      <c r="O73" s="15">
        <f t="shared" si="6"/>
        <v>6.1865951357211273</v>
      </c>
      <c r="P73" s="15">
        <f t="shared" si="10"/>
        <v>0.31864546482257694</v>
      </c>
      <c r="S73" s="14"/>
    </row>
    <row r="74" spans="1:19">
      <c r="A74" s="23">
        <v>43550</v>
      </c>
      <c r="B74" s="44">
        <v>1.00337141691095</v>
      </c>
      <c r="C74" s="13">
        <f>MAX(B$3:B74)</f>
        <v>1.0113377400507499</v>
      </c>
      <c r="D74" s="14">
        <f t="shared" si="7"/>
        <v>-7.8770155847246448E-3</v>
      </c>
      <c r="E74" s="14">
        <f>ABS(MIN(D$3:D74))</f>
        <v>1.2526811195218701E-2</v>
      </c>
      <c r="F74" s="25">
        <f t="shared" si="8"/>
        <v>14</v>
      </c>
      <c r="G74" s="25">
        <f>MAX(F$3:F74)</f>
        <v>14</v>
      </c>
      <c r="H74" s="14" t="str">
        <f>IF(J74&lt;AVERAGE(J$3:J74),J74,"")</f>
        <v/>
      </c>
      <c r="I74" s="14">
        <f>STDEV(H$4:H74)</f>
        <v>1.0625371842866355E-3</v>
      </c>
      <c r="J74" s="14">
        <f t="shared" si="9"/>
        <v>1.428098251088139E-3</v>
      </c>
      <c r="K74" s="14">
        <f>STDEV($J$4:J74)*SQRT(252)</f>
        <v>2.0650611963124819E-2</v>
      </c>
      <c r="L74" s="14">
        <f t="shared" si="1"/>
        <v>1.133437147679861E-2</v>
      </c>
      <c r="M74" s="14">
        <f>COUNTIF(J$3:J74,"&gt;0")/COUNT(J$3:J74)</f>
        <v>0.45070422535211269</v>
      </c>
      <c r="N74" s="15">
        <f t="shared" si="5"/>
        <v>0.90480899729092845</v>
      </c>
      <c r="O74" s="15">
        <f t="shared" si="6"/>
        <v>10.667270420666041</v>
      </c>
      <c r="P74" s="15">
        <f t="shared" si="10"/>
        <v>0.54886370907739002</v>
      </c>
      <c r="S74" s="14"/>
    </row>
    <row r="75" spans="1:19">
      <c r="A75" s="23">
        <v>43551</v>
      </c>
      <c r="B75" s="44">
        <v>1.0042008806826099</v>
      </c>
      <c r="C75" s="13">
        <f>MAX(B$3:B75)</f>
        <v>1.0113377400507499</v>
      </c>
      <c r="D75" s="14">
        <f t="shared" si="7"/>
        <v>-7.0568506301187384E-3</v>
      </c>
      <c r="E75" s="14">
        <f>ABS(MIN(D$3:D75))</f>
        <v>1.2526811195218701E-2</v>
      </c>
      <c r="F75" s="25">
        <f t="shared" si="8"/>
        <v>15</v>
      </c>
      <c r="G75" s="25">
        <f>MAX(F$3:F75)</f>
        <v>15</v>
      </c>
      <c r="H75" s="14" t="str">
        <f>IF(J75&lt;AVERAGE(J$3:J75),J75,"")</f>
        <v/>
      </c>
      <c r="I75" s="14">
        <f>STDEV(H$4:H75)</f>
        <v>1.0625371842866355E-3</v>
      </c>
      <c r="J75" s="14">
        <f t="shared" si="9"/>
        <v>8.2667669985414527E-4</v>
      </c>
      <c r="K75" s="14">
        <f>STDEV($J$4:J75)*SQRT(252)</f>
        <v>2.0556321087613419E-2</v>
      </c>
      <c r="L75" s="14">
        <f t="shared" si="1"/>
        <v>1.400728443369581E-2</v>
      </c>
      <c r="M75" s="14">
        <f>COUNTIF(J$3:J75,"&gt;0")/COUNT(J$3:J75)</f>
        <v>0.45833333333333331</v>
      </c>
      <c r="N75" s="15">
        <f t="shared" si="5"/>
        <v>1.1181843659495869</v>
      </c>
      <c r="O75" s="15">
        <f t="shared" si="6"/>
        <v>13.182865165420067</v>
      </c>
      <c r="P75" s="15">
        <f t="shared" si="10"/>
        <v>0.68141008179406926</v>
      </c>
      <c r="S75" s="14"/>
    </row>
    <row r="76" spans="1:19">
      <c r="A76" s="23">
        <v>43552</v>
      </c>
      <c r="B76" s="44">
        <v>1.0040278925828801</v>
      </c>
      <c r="C76" s="13">
        <f>MAX(B$3:B76)</f>
        <v>1.0113377400507499</v>
      </c>
      <c r="D76" s="14">
        <f t="shared" si="7"/>
        <v>-7.2278994230978721E-3</v>
      </c>
      <c r="E76" s="14">
        <f>ABS(MIN(D$3:D76))</f>
        <v>1.2526811195218701E-2</v>
      </c>
      <c r="F76" s="25">
        <f>IF(B76&lt;C76,F75+1,0)</f>
        <v>16</v>
      </c>
      <c r="G76" s="25">
        <f>MAX(F$3:F76)</f>
        <v>16</v>
      </c>
      <c r="H76" s="14">
        <f>IF(J76&lt;AVERAGE(J$3:J76),J76,"")</f>
        <v>-1.7226443738260766E-4</v>
      </c>
      <c r="I76" s="14">
        <f>STDEV(H$4:H76)</f>
        <v>1.0525234712986525E-3</v>
      </c>
      <c r="J76" s="14">
        <f t="shared" si="9"/>
        <v>-1.7226443738260766E-4</v>
      </c>
      <c r="K76" s="14">
        <f>STDEV($J$4:J76)*SQRT(252)</f>
        <v>2.0417593540625199E-2</v>
      </c>
      <c r="L76" s="14">
        <f>POWER(B76,365/(A76-A$3))-1</f>
        <v>1.3306016472420801E-2</v>
      </c>
      <c r="M76" s="14">
        <f>COUNTIF(J$3:J76,"&gt;0")/COUNT(J$3:J76)</f>
        <v>0.45205479452054792</v>
      </c>
      <c r="N76" s="15">
        <f t="shared" si="5"/>
        <v>1.062203003227151</v>
      </c>
      <c r="O76" s="15">
        <f t="shared" si="6"/>
        <v>12.642014012289167</v>
      </c>
      <c r="P76" s="15">
        <f t="shared" si="10"/>
        <v>0.65169367026263969</v>
      </c>
      <c r="Q76" s="14">
        <f>B76/B$71-1</f>
        <v>2.5943351332815556E-3</v>
      </c>
      <c r="S76" s="14"/>
    </row>
    <row r="77" spans="1:19">
      <c r="A77" s="23">
        <v>43553</v>
      </c>
      <c r="B77" s="44">
        <v>1.0025516133910799</v>
      </c>
      <c r="C77" s="13">
        <f>MAX(B$3:B77)</f>
        <v>1.0113377400507499</v>
      </c>
      <c r="D77" s="14">
        <f t="shared" si="7"/>
        <v>-8.6876285851145152E-3</v>
      </c>
      <c r="E77" s="14">
        <f>ABS(MIN(D$3:D77))</f>
        <v>1.2526811195218701E-2</v>
      </c>
      <c r="F77" s="25">
        <f>IF(B77&lt;C77,F76+1,0)</f>
        <v>17</v>
      </c>
      <c r="G77" s="25">
        <f>MAX(F$3:F77)</f>
        <v>17</v>
      </c>
      <c r="H77" s="14">
        <f>IF(J77&lt;AVERAGE(J$3:J77),J77,"")</f>
        <v>-1.4703567527416528E-3</v>
      </c>
      <c r="I77" s="14">
        <f>STDEV(H$4:H77)</f>
        <v>1.0459436362921703E-3</v>
      </c>
      <c r="J77" s="14">
        <f t="shared" si="9"/>
        <v>-1.4703567527416528E-3</v>
      </c>
      <c r="K77" s="14">
        <f>STDEV($J$4:J77)*SQRT(252)</f>
        <v>2.0471933253467918E-2</v>
      </c>
      <c r="L77" s="14">
        <f>POWER(B77,365/(A77-A$3))-1</f>
        <v>8.3395164296178326E-3</v>
      </c>
      <c r="M77" s="14">
        <f>COUNTIF(J$3:J77,"&gt;0")/COUNT(J$3:J77)</f>
        <v>0.44594594594594594</v>
      </c>
      <c r="N77" s="15">
        <f t="shared" si="5"/>
        <v>0.66573338574791507</v>
      </c>
      <c r="O77" s="15">
        <f t="shared" si="6"/>
        <v>7.9731986889667352</v>
      </c>
      <c r="P77" s="15">
        <f t="shared" si="10"/>
        <v>0.40736340463620502</v>
      </c>
      <c r="S77" s="14"/>
    </row>
    <row r="78" spans="1:19">
      <c r="A78" s="23">
        <v>43555</v>
      </c>
      <c r="B78" s="44">
        <v>1.00250629094863</v>
      </c>
      <c r="C78" s="13">
        <f>MAX(B$3:B78)</f>
        <v>1.0113377400507499</v>
      </c>
      <c r="D78" s="14">
        <f t="shared" si="7"/>
        <v>-8.7324429341248955E-3</v>
      </c>
      <c r="E78" s="14">
        <f>ABS(MIN(D$3:D78))</f>
        <v>1.2526811195218701E-2</v>
      </c>
      <c r="F78" s="25">
        <f t="shared" ref="F78:F142" si="11">IF(B78&lt;C78,F77+1,0)</f>
        <v>18</v>
      </c>
      <c r="G78" s="25">
        <f>MAX(F$3:F78)</f>
        <v>18</v>
      </c>
      <c r="H78" s="14">
        <f>IF(J78&lt;AVERAGE(J$3:J78),J78,"")</f>
        <v>-4.5207091430077284E-5</v>
      </c>
      <c r="I78" s="14">
        <f>STDEV(H$4:H78)</f>
        <v>1.0385649950540486E-3</v>
      </c>
      <c r="J78" s="14">
        <f t="shared" si="9"/>
        <v>-4.5207091430077284E-5</v>
      </c>
      <c r="K78" s="14">
        <f>STDEV($J$4:J78)*SQRT(252)</f>
        <v>2.033367384662297E-2</v>
      </c>
      <c r="L78" s="14">
        <f t="shared" ref="L78:L201" si="12">POWER(B78,365/(A78-A$3))-1</f>
        <v>8.0466908929952563E-3</v>
      </c>
      <c r="M78" s="14">
        <f>COUNTIF(J$3:J78,"&gt;0")/COUNT(J$3:J78)</f>
        <v>0.44</v>
      </c>
      <c r="N78" s="15">
        <f t="shared" si="5"/>
        <v>0.64235748169227291</v>
      </c>
      <c r="O78" s="15">
        <f t="shared" si="6"/>
        <v>7.7478934215152266</v>
      </c>
      <c r="P78" s="15">
        <f t="shared" si="10"/>
        <v>0.39573226922451382</v>
      </c>
      <c r="R78" s="14">
        <f>B78/B56-1</f>
        <v>-5.3176941726230664E-3</v>
      </c>
      <c r="S78" s="14"/>
    </row>
    <row r="79" spans="1:19">
      <c r="A79" s="23">
        <v>43556</v>
      </c>
      <c r="B79" s="44">
        <v>1.00333584280097</v>
      </c>
      <c r="C79" s="13">
        <f>MAX(B$3:B79)</f>
        <v>1.0113377400507499</v>
      </c>
      <c r="D79" s="14">
        <f t="shared" si="7"/>
        <v>-7.9121908862793688E-3</v>
      </c>
      <c r="E79" s="14">
        <f>ABS(MIN(D$3:D79))</f>
        <v>1.2526811195218701E-2</v>
      </c>
      <c r="F79" s="25">
        <f t="shared" si="11"/>
        <v>19</v>
      </c>
      <c r="G79" s="25">
        <f>MAX(F$3:F79)</f>
        <v>19</v>
      </c>
      <c r="H79" s="14" t="str">
        <f>IF(J79&lt;AVERAGE(J$3:J79),J79,"")</f>
        <v/>
      </c>
      <c r="I79" s="14">
        <f>STDEV(H$4:H79)</f>
        <v>1.0385649950540486E-3</v>
      </c>
      <c r="J79" s="14">
        <f t="shared" si="9"/>
        <v>8.2747795183912842E-4</v>
      </c>
      <c r="K79" s="14">
        <f>STDEV($J$4:J79)*SQRT(252)</f>
        <v>2.0249251393561093E-2</v>
      </c>
      <c r="L79" s="14">
        <f t="shared" si="12"/>
        <v>1.062611511692757E-2</v>
      </c>
      <c r="M79" s="14">
        <f>COUNTIF(J$3:J79,"&gt;0")/COUNT(J$3:J79)</f>
        <v>0.44736842105263158</v>
      </c>
      <c r="N79" s="15">
        <f t="shared" ref="N79:N142" si="13">L79/E79</f>
        <v>0.8482697592651034</v>
      </c>
      <c r="O79" s="15">
        <f t="shared" ref="O79:O142" si="14">L79/I79</f>
        <v>10.231535982372071</v>
      </c>
      <c r="P79" s="15">
        <f t="shared" si="10"/>
        <v>0.52476582518534431</v>
      </c>
      <c r="S79" s="14"/>
    </row>
    <row r="80" spans="1:19">
      <c r="A80" s="23">
        <v>43557</v>
      </c>
      <c r="B80" s="44">
        <v>1.0044662286221799</v>
      </c>
      <c r="C80" s="13">
        <f>MAX(B$3:B80)</f>
        <v>1.0113377400507499</v>
      </c>
      <c r="D80" s="14">
        <f t="shared" si="7"/>
        <v>-6.7944774099156779E-3</v>
      </c>
      <c r="E80" s="14">
        <f>ABS(MIN(D$3:D80))</f>
        <v>1.2526811195218701E-2</v>
      </c>
      <c r="F80" s="25">
        <f t="shared" si="11"/>
        <v>20</v>
      </c>
      <c r="G80" s="25">
        <f>MAX(F$3:F80)</f>
        <v>20</v>
      </c>
      <c r="H80" s="14" t="str">
        <f>IF(J80&lt;AVERAGE(J$3:J80),J80,"")</f>
        <v/>
      </c>
      <c r="I80" s="14">
        <f>STDEV(H$4:H80)</f>
        <v>1.0385649950540486E-3</v>
      </c>
      <c r="J80" s="14">
        <f t="shared" si="9"/>
        <v>1.1266275687453753E-3</v>
      </c>
      <c r="K80" s="14">
        <f>STDEV($J$4:J80)*SQRT(252)</f>
        <v>2.0210603845626701E-2</v>
      </c>
      <c r="L80" s="14">
        <f t="shared" si="12"/>
        <v>1.412069841745045E-2</v>
      </c>
      <c r="M80" s="14">
        <f>COUNTIF(J$3:J80,"&gt;0")/COUNT(J$3:J80)</f>
        <v>0.45454545454545453</v>
      </c>
      <c r="N80" s="15">
        <f t="shared" si="13"/>
        <v>1.1272380654096641</v>
      </c>
      <c r="O80" s="15">
        <f t="shared" si="14"/>
        <v>13.596355052112639</v>
      </c>
      <c r="P80" s="15">
        <f t="shared" si="10"/>
        <v>0.69867771024100189</v>
      </c>
      <c r="Q80" s="14">
        <f>B80/B$76-1</f>
        <v>4.3657755181714109E-4</v>
      </c>
      <c r="S80" s="14"/>
    </row>
    <row r="81" spans="1:19">
      <c r="A81" s="23">
        <v>43558</v>
      </c>
      <c r="B81" s="44">
        <v>1.00359135208665</v>
      </c>
      <c r="C81" s="13">
        <f>MAX(B$3:B81)</f>
        <v>1.0113377400507499</v>
      </c>
      <c r="D81" s="14">
        <f t="shared" si="7"/>
        <v>-7.6595460223913836E-3</v>
      </c>
      <c r="E81" s="14">
        <f>ABS(MIN(D$3:D81))</f>
        <v>1.2526811195218701E-2</v>
      </c>
      <c r="F81" s="25">
        <f t="shared" si="11"/>
        <v>21</v>
      </c>
      <c r="G81" s="25">
        <f>MAX(F$3:F81)</f>
        <v>21</v>
      </c>
      <c r="H81" s="14">
        <f>IF(J81&lt;AVERAGE(J$3:J81),J81,"")</f>
        <v>-8.7098651064654309E-4</v>
      </c>
      <c r="I81" s="14">
        <f>STDEV(H$4:H81)</f>
        <v>1.0263926009209095E-3</v>
      </c>
      <c r="J81" s="14">
        <f t="shared" si="9"/>
        <v>-8.7098651064654309E-4</v>
      </c>
      <c r="K81" s="14">
        <f>STDEV($J$4:J81)*SQRT(252)</f>
        <v>2.0148349465841028E-2</v>
      </c>
      <c r="L81" s="14">
        <f t="shared" si="12"/>
        <v>1.1246491946771631E-2</v>
      </c>
      <c r="M81" s="14">
        <f>COUNTIF(J$3:J81,"&gt;0")/COUNT(J$3:J81)</f>
        <v>0.44871794871794873</v>
      </c>
      <c r="N81" s="15">
        <f t="shared" si="13"/>
        <v>0.89779368200777632</v>
      </c>
      <c r="O81" s="15">
        <f t="shared" si="14"/>
        <v>10.957300292968743</v>
      </c>
      <c r="P81" s="15">
        <f t="shared" si="10"/>
        <v>0.55818428034706424</v>
      </c>
      <c r="S81" s="14"/>
    </row>
    <row r="82" spans="1:19">
      <c r="A82" s="23">
        <v>43559</v>
      </c>
      <c r="B82" s="44">
        <v>1.0067271837216401</v>
      </c>
      <c r="C82" s="13">
        <f>MAX(B$3:B82)</f>
        <v>1.0113377400507499</v>
      </c>
      <c r="D82" s="14">
        <f t="shared" si="7"/>
        <v>-4.5588690568182377E-3</v>
      </c>
      <c r="E82" s="14">
        <f>ABS(MIN(D$3:D82))</f>
        <v>1.2526811195218701E-2</v>
      </c>
      <c r="F82" s="25">
        <f t="shared" si="11"/>
        <v>22</v>
      </c>
      <c r="G82" s="25">
        <f>MAX(F$3:F82)</f>
        <v>22</v>
      </c>
      <c r="H82" s="14" t="str">
        <f>IF(J82&lt;AVERAGE(J$3:J82),J82,"")</f>
        <v/>
      </c>
      <c r="I82" s="14">
        <f>STDEV(H$4:H82)</f>
        <v>1.0263926009209095E-3</v>
      </c>
      <c r="J82" s="14">
        <f t="shared" si="9"/>
        <v>3.1246100601307614E-3</v>
      </c>
      <c r="K82" s="14">
        <f>STDEV($J$4:J82)*SQRT(252)</f>
        <v>2.0759808815293813E-2</v>
      </c>
      <c r="L82" s="14">
        <f t="shared" si="12"/>
        <v>2.0955529075722401E-2</v>
      </c>
      <c r="M82" s="14">
        <f>COUNTIF(J$3:J82,"&gt;0")/COUNT(J$3:J82)</f>
        <v>0.45569620253164556</v>
      </c>
      <c r="N82" s="15">
        <f t="shared" si="13"/>
        <v>1.6728542283546843</v>
      </c>
      <c r="O82" s="15">
        <f t="shared" si="14"/>
        <v>20.416679793794778</v>
      </c>
      <c r="P82" s="15">
        <f t="shared" si="10"/>
        <v>1.0094278450331586</v>
      </c>
      <c r="S82" s="14"/>
    </row>
    <row r="83" spans="1:19">
      <c r="A83" s="23">
        <v>43563</v>
      </c>
      <c r="B83" s="44">
        <v>1.0125529834796601</v>
      </c>
      <c r="C83" s="13">
        <f>MAX(B$3:B83)</f>
        <v>1.0125529834796601</v>
      </c>
      <c r="D83" s="14">
        <f t="shared" si="7"/>
        <v>0</v>
      </c>
      <c r="E83" s="14">
        <f>ABS(MIN(D$3:D83))</f>
        <v>1.2526811195218701E-2</v>
      </c>
      <c r="F83" s="25">
        <f t="shared" si="11"/>
        <v>0</v>
      </c>
      <c r="G83" s="25">
        <f>MAX(F$3:F83)</f>
        <v>22</v>
      </c>
      <c r="H83" s="14" t="str">
        <f>IF(J83&lt;AVERAGE(J$3:J83),J83,"")</f>
        <v/>
      </c>
      <c r="I83" s="14">
        <f>STDEV(H$4:H83)</f>
        <v>1.0263926009209095E-3</v>
      </c>
      <c r="J83" s="14">
        <f t="shared" si="9"/>
        <v>5.7868704175478847E-3</v>
      </c>
      <c r="K83" s="14">
        <f>STDEV($J$4:J83)*SQRT(252)</f>
        <v>2.2976058428488232E-2</v>
      </c>
      <c r="L83" s="14">
        <f t="shared" si="12"/>
        <v>3.8027513987151096E-2</v>
      </c>
      <c r="M83" s="14">
        <f>COUNTIF(J$3:J83,"&gt;0")/COUNT(J$3:J83)</f>
        <v>0.46250000000000002</v>
      </c>
      <c r="N83" s="15">
        <f t="shared" si="13"/>
        <v>3.0356898810501458</v>
      </c>
      <c r="O83" s="15">
        <f t="shared" si="14"/>
        <v>37.049676656896878</v>
      </c>
      <c r="P83" s="15">
        <f t="shared" si="10"/>
        <v>1.6550930223958877</v>
      </c>
      <c r="S83" s="14"/>
    </row>
    <row r="84" spans="1:19">
      <c r="A84" s="23">
        <v>43564</v>
      </c>
      <c r="B84" s="44">
        <v>1.01498750477567</v>
      </c>
      <c r="C84" s="13">
        <f>MAX(B$3:B84)</f>
        <v>1.01498750477567</v>
      </c>
      <c r="D84" s="14">
        <f t="shared" si="7"/>
        <v>0</v>
      </c>
      <c r="E84" s="14">
        <f>ABS(MIN(D$3:D84))</f>
        <v>1.2526811195218701E-2</v>
      </c>
      <c r="F84" s="25">
        <f t="shared" si="11"/>
        <v>0</v>
      </c>
      <c r="G84" s="25">
        <f>MAX(F$3:F84)</f>
        <v>22</v>
      </c>
      <c r="H84" s="14" t="str">
        <f>IF(J84&lt;AVERAGE(J$3:J84),J84,"")</f>
        <v/>
      </c>
      <c r="I84" s="14">
        <f>STDEV(H$4:H84)</f>
        <v>1.0263926009209095E-3</v>
      </c>
      <c r="J84" s="14">
        <f t="shared" si="9"/>
        <v>2.4043396599786604E-3</v>
      </c>
      <c r="K84" s="14">
        <f>STDEV($J$4:J84)*SQRT(252)</f>
        <v>2.3173552867306744E-2</v>
      </c>
      <c r="L84" s="14">
        <f t="shared" si="12"/>
        <v>4.5134017266888371E-2</v>
      </c>
      <c r="M84" s="14">
        <f>COUNTIF(J$3:J84,"&gt;0")/COUNT(J$3:J84)</f>
        <v>0.46913580246913578</v>
      </c>
      <c r="N84" s="15">
        <f t="shared" si="13"/>
        <v>3.6029933367332427</v>
      </c>
      <c r="O84" s="15">
        <f t="shared" si="14"/>
        <v>43.973443715779723</v>
      </c>
      <c r="P84" s="15">
        <f t="shared" si="10"/>
        <v>1.94765202924768</v>
      </c>
      <c r="S84" s="14"/>
    </row>
    <row r="85" spans="1:19">
      <c r="A85" s="23">
        <v>43565</v>
      </c>
      <c r="B85" s="44">
        <v>1.0097001908362899</v>
      </c>
      <c r="C85" s="13">
        <f>MAX(B$3:B85)</f>
        <v>1.01498750477567</v>
      </c>
      <c r="D85" s="14">
        <f t="shared" si="7"/>
        <v>-5.2092404236530054E-3</v>
      </c>
      <c r="E85" s="14">
        <f>ABS(MIN(D$3:D85))</f>
        <v>1.2526811195218701E-2</v>
      </c>
      <c r="F85" s="25">
        <f t="shared" si="11"/>
        <v>1</v>
      </c>
      <c r="G85" s="25">
        <f>MAX(F$3:F85)</f>
        <v>22</v>
      </c>
      <c r="H85" s="14">
        <f>IF(J85&lt;AVERAGE(J$3:J85),J85,"")</f>
        <v>-5.2092404236530054E-3</v>
      </c>
      <c r="I85" s="14">
        <f>STDEV(H$4:H85)</f>
        <v>1.2193185902453264E-3</v>
      </c>
      <c r="J85" s="14">
        <f t="shared" si="9"/>
        <v>-5.2092404236530054E-3</v>
      </c>
      <c r="K85" s="14">
        <f>STDEV($J$4:J85)*SQRT(252)</f>
        <v>2.4895728559352105E-2</v>
      </c>
      <c r="L85" s="14">
        <f t="shared" si="12"/>
        <v>2.8822953806171059E-2</v>
      </c>
      <c r="M85" s="14">
        <f>COUNTIF(J$3:J85,"&gt;0")/COUNT(J$3:J85)</f>
        <v>0.46341463414634149</v>
      </c>
      <c r="N85" s="15">
        <f t="shared" si="13"/>
        <v>2.3009011117827303</v>
      </c>
      <c r="O85" s="15">
        <f t="shared" si="14"/>
        <v>23.638574886627367</v>
      </c>
      <c r="P85" s="15">
        <f t="shared" si="10"/>
        <v>1.1577469499418882</v>
      </c>
      <c r="Q85" s="14">
        <f>B85/B$80-1</f>
        <v>5.2106900809292256E-3</v>
      </c>
      <c r="S85" s="14"/>
    </row>
    <row r="86" spans="1:19">
      <c r="A86" s="23">
        <v>43566</v>
      </c>
      <c r="B86" s="44">
        <v>1.0089255485486901</v>
      </c>
      <c r="C86" s="13">
        <f>MAX(B$3:B86)</f>
        <v>1.01498750477567</v>
      </c>
      <c r="D86" s="14">
        <f t="shared" si="7"/>
        <v>-5.9724441911427339E-3</v>
      </c>
      <c r="E86" s="14">
        <f>ABS(MIN(D$3:D86))</f>
        <v>1.2526811195218701E-2</v>
      </c>
      <c r="F86" s="25">
        <f t="shared" si="11"/>
        <v>2</v>
      </c>
      <c r="G86" s="25">
        <f>MAX(F$3:F86)</f>
        <v>22</v>
      </c>
      <c r="H86" s="14">
        <f>IF(J86&lt;AVERAGE(J$3:J86),J86,"")</f>
        <v>-7.6720029829668857E-4</v>
      </c>
      <c r="I86" s="14">
        <f>STDEV(H$4:H86)</f>
        <v>1.2054121123370363E-3</v>
      </c>
      <c r="J86" s="14">
        <f t="shared" si="9"/>
        <v>-7.6720029829668857E-4</v>
      </c>
      <c r="K86" s="14">
        <f>STDEV($J$4:J86)*SQRT(252)</f>
        <v>2.4791590303901129E-2</v>
      </c>
      <c r="L86" s="14">
        <f t="shared" si="12"/>
        <v>2.6286531009105829E-2</v>
      </c>
      <c r="M86" s="14">
        <f>COUNTIF(J$3:J86,"&gt;0")/COUNT(J$3:J86)</f>
        <v>0.45783132530120479</v>
      </c>
      <c r="N86" s="15">
        <f t="shared" si="13"/>
        <v>2.098421585466141</v>
      </c>
      <c r="O86" s="15">
        <f t="shared" si="14"/>
        <v>21.807090488033896</v>
      </c>
      <c r="P86" s="15">
        <f t="shared" si="10"/>
        <v>1.0603003150213184</v>
      </c>
      <c r="S86" s="14"/>
    </row>
    <row r="87" spans="1:19">
      <c r="A87" s="23">
        <v>43567</v>
      </c>
      <c r="B87" s="44">
        <v>1.01075842351191</v>
      </c>
      <c r="C87" s="13">
        <f>MAX(B$3:B87)</f>
        <v>1.01498750477567</v>
      </c>
      <c r="D87" s="14">
        <f t="shared" si="7"/>
        <v>-4.1666338194918939E-3</v>
      </c>
      <c r="E87" s="14">
        <f>ABS(MIN(D$3:D87))</f>
        <v>1.2526811195218701E-2</v>
      </c>
      <c r="F87" s="25">
        <f t="shared" si="11"/>
        <v>3</v>
      </c>
      <c r="G87" s="25">
        <f>MAX(F$3:F87)</f>
        <v>22</v>
      </c>
      <c r="H87" s="14" t="str">
        <f>IF(J87&lt;AVERAGE(J$3:J87),J87,"")</f>
        <v/>
      </c>
      <c r="I87" s="14">
        <f>STDEV(H$4:H87)</f>
        <v>1.2054121123370363E-3</v>
      </c>
      <c r="J87" s="14">
        <f t="shared" si="9"/>
        <v>1.8166602737501591E-3</v>
      </c>
      <c r="K87" s="14">
        <f>STDEV($J$4:J87)*SQRT(252)</f>
        <v>2.4818816296223525E-2</v>
      </c>
      <c r="L87" s="14">
        <f t="shared" si="12"/>
        <v>3.1484289440647295E-2</v>
      </c>
      <c r="M87" s="14">
        <f>COUNTIF(J$3:J87,"&gt;0")/COUNT(J$3:J87)</f>
        <v>0.4642857142857143</v>
      </c>
      <c r="N87" s="15">
        <f t="shared" si="13"/>
        <v>2.5133522769676917</v>
      </c>
      <c r="O87" s="15">
        <f t="shared" si="14"/>
        <v>26.119108243906719</v>
      </c>
      <c r="P87" s="15">
        <f t="shared" si="10"/>
        <v>1.2685653120950011</v>
      </c>
      <c r="S87" s="14"/>
    </row>
    <row r="88" spans="1:19">
      <c r="A88" s="23">
        <v>43570</v>
      </c>
      <c r="B88" s="44">
        <v>1.0098385648813899</v>
      </c>
      <c r="C88" s="13">
        <f>MAX(B$3:B88)</f>
        <v>1.01498750477567</v>
      </c>
      <c r="D88" s="14">
        <f t="shared" si="7"/>
        <v>-5.0729096368710147E-3</v>
      </c>
      <c r="E88" s="14">
        <f>ABS(MIN(D$3:D88))</f>
        <v>1.2526811195218701E-2</v>
      </c>
      <c r="F88" s="25">
        <f t="shared" si="11"/>
        <v>4</v>
      </c>
      <c r="G88" s="25">
        <f>MAX(F$3:F88)</f>
        <v>22</v>
      </c>
      <c r="H88" s="14">
        <f>IF(J88&lt;AVERAGE(J$3:J88),J88,"")</f>
        <v>-9.1006773638757643E-4</v>
      </c>
      <c r="I88" s="14">
        <f>STDEV(H$4:H88)</f>
        <v>1.1920139782669872E-3</v>
      </c>
      <c r="J88" s="14">
        <f t="shared" si="9"/>
        <v>-9.1006773638757643E-4</v>
      </c>
      <c r="K88" s="14">
        <f>STDEV($J$4:J88)*SQRT(252)</f>
        <v>2.4735381333806868E-2</v>
      </c>
      <c r="L88" s="14">
        <f t="shared" si="12"/>
        <v>2.8089010619761767E-2</v>
      </c>
      <c r="M88" s="14">
        <f>COUNTIF(J$3:J88,"&gt;0")/COUNT(J$3:J88)</f>
        <v>0.45882352941176469</v>
      </c>
      <c r="N88" s="15">
        <f t="shared" si="13"/>
        <v>2.2423113258450744</v>
      </c>
      <c r="O88" s="15">
        <f t="shared" si="14"/>
        <v>23.564329892002654</v>
      </c>
      <c r="P88" s="15">
        <f t="shared" si="10"/>
        <v>1.1355802540780462</v>
      </c>
      <c r="S88" s="14"/>
    </row>
    <row r="89" spans="1:19">
      <c r="A89" s="23">
        <v>43571</v>
      </c>
      <c r="B89" s="44">
        <v>1.01327649170879</v>
      </c>
      <c r="C89" s="13">
        <f>MAX(B$3:B89)</f>
        <v>1.01498750477567</v>
      </c>
      <c r="D89" s="14">
        <f t="shared" si="7"/>
        <v>-1.6857479119983809E-3</v>
      </c>
      <c r="E89" s="14">
        <f>ABS(MIN(D$3:D89))</f>
        <v>1.2526811195218701E-2</v>
      </c>
      <c r="F89" s="25">
        <f t="shared" si="11"/>
        <v>5</v>
      </c>
      <c r="G89" s="25">
        <f>MAX(F$3:F89)</f>
        <v>22</v>
      </c>
      <c r="H89" s="14" t="str">
        <f>IF(J89&lt;AVERAGE(J$3:J89),J89,"")</f>
        <v/>
      </c>
      <c r="I89" s="14">
        <f>STDEV(H$4:H89)</f>
        <v>1.1920139782669872E-3</v>
      </c>
      <c r="J89" s="14">
        <f t="shared" si="9"/>
        <v>3.4044321012873802E-3</v>
      </c>
      <c r="K89" s="14">
        <f>STDEV($J$4:J89)*SQRT(252)</f>
        <v>2.5225391986502026E-2</v>
      </c>
      <c r="L89" s="14">
        <f t="shared" si="12"/>
        <v>3.772521365554482E-2</v>
      </c>
      <c r="M89" s="14">
        <f>COUNTIF(J$3:J89,"&gt;0")/COUNT(J$3:J89)</f>
        <v>0.46511627906976744</v>
      </c>
      <c r="N89" s="15">
        <f t="shared" si="13"/>
        <v>3.0115576157118085</v>
      </c>
      <c r="O89" s="15">
        <f t="shared" si="14"/>
        <v>31.64829804294051</v>
      </c>
      <c r="P89" s="15">
        <f t="shared" si="10"/>
        <v>1.4955253688716268</v>
      </c>
      <c r="S89" s="14"/>
    </row>
    <row r="90" spans="1:19">
      <c r="A90" s="23">
        <v>43572</v>
      </c>
      <c r="B90" s="44">
        <v>1.0164136940833699</v>
      </c>
      <c r="C90" s="13">
        <f>MAX(B$3:B90)</f>
        <v>1.0164136940833699</v>
      </c>
      <c r="D90" s="14">
        <f t="shared" si="7"/>
        <v>0</v>
      </c>
      <c r="E90" s="14">
        <f>ABS(MIN(D$3:D90))</f>
        <v>1.2526811195218701E-2</v>
      </c>
      <c r="F90" s="25">
        <f t="shared" si="11"/>
        <v>0</v>
      </c>
      <c r="G90" s="25">
        <f>MAX(F$3:F90)</f>
        <v>22</v>
      </c>
      <c r="H90" s="14" t="str">
        <f>IF(J90&lt;AVERAGE(J$3:J90),J90,"")</f>
        <v/>
      </c>
      <c r="I90" s="14">
        <f>STDEV(H$4:H90)</f>
        <v>1.1920139782669872E-3</v>
      </c>
      <c r="J90" s="14">
        <f t="shared" si="9"/>
        <v>3.0960970675331101E-3</v>
      </c>
      <c r="K90" s="14">
        <f>STDEV($J$4:J90)*SQRT(252)</f>
        <v>2.5573093197305267E-2</v>
      </c>
      <c r="L90" s="14">
        <f t="shared" si="12"/>
        <v>4.6406116114602103E-2</v>
      </c>
      <c r="M90" s="14">
        <f>COUNTIF(J$3:J90,"&gt;0")/COUNT(J$3:J90)</f>
        <v>0.47126436781609193</v>
      </c>
      <c r="N90" s="15">
        <f t="shared" si="13"/>
        <v>3.7045434301999087</v>
      </c>
      <c r="O90" s="15">
        <f t="shared" si="14"/>
        <v>38.930848933558451</v>
      </c>
      <c r="P90" s="15">
        <f t="shared" si="10"/>
        <v>1.8146461891239691</v>
      </c>
      <c r="Q90" s="14">
        <f>B90/B$85-1</f>
        <v>6.6490066140518778E-3</v>
      </c>
      <c r="S90" s="14"/>
    </row>
    <row r="91" spans="1:19">
      <c r="A91" s="23">
        <v>43573</v>
      </c>
      <c r="B91" s="44">
        <v>1.0181467639642401</v>
      </c>
      <c r="C91" s="13">
        <f>MAX(B$3:B91)</f>
        <v>1.0181467639642401</v>
      </c>
      <c r="D91" s="14">
        <f t="shared" si="7"/>
        <v>0</v>
      </c>
      <c r="E91" s="14">
        <f>ABS(MIN(D$3:D91))</f>
        <v>1.2526811195218701E-2</v>
      </c>
      <c r="F91" s="25">
        <f t="shared" si="11"/>
        <v>0</v>
      </c>
      <c r="G91" s="25">
        <f>MAX(F$3:F91)</f>
        <v>22</v>
      </c>
      <c r="H91" s="14" t="str">
        <f>IF(J91&lt;AVERAGE(J$3:J91),J91,"")</f>
        <v/>
      </c>
      <c r="I91" s="14">
        <f>STDEV(H$4:H91)</f>
        <v>1.1920139782669872E-3</v>
      </c>
      <c r="J91" s="14">
        <f t="shared" si="9"/>
        <v>1.7050831673741662E-3</v>
      </c>
      <c r="K91" s="14">
        <f>STDEV($J$4:J91)*SQRT(252)</f>
        <v>2.5554903156316477E-2</v>
      </c>
      <c r="L91" s="14">
        <f t="shared" si="12"/>
        <v>5.0985921877674034E-2</v>
      </c>
      <c r="M91" s="14">
        <f>COUNTIF(J$3:J91,"&gt;0")/COUNT(J$3:J91)</f>
        <v>0.47727272727272729</v>
      </c>
      <c r="N91" s="15">
        <f t="shared" si="13"/>
        <v>4.0701437167931935</v>
      </c>
      <c r="O91" s="15">
        <f t="shared" si="14"/>
        <v>42.772922807331554</v>
      </c>
      <c r="P91" s="15">
        <f t="shared" si="10"/>
        <v>1.9951522244400171</v>
      </c>
      <c r="S91" s="14"/>
    </row>
    <row r="92" spans="1:19">
      <c r="A92" s="23">
        <v>43574</v>
      </c>
      <c r="B92" s="44">
        <v>1.01965141435433</v>
      </c>
      <c r="C92" s="13">
        <f>MAX(B$3:B92)</f>
        <v>1.01965141435433</v>
      </c>
      <c r="D92" s="14">
        <f t="shared" si="7"/>
        <v>0</v>
      </c>
      <c r="E92" s="14">
        <f>ABS(MIN(D$3:D92))</f>
        <v>1.2526811195218701E-2</v>
      </c>
      <c r="F92" s="25">
        <f t="shared" si="11"/>
        <v>0</v>
      </c>
      <c r="G92" s="25">
        <f>MAX(F$3:F92)</f>
        <v>22</v>
      </c>
      <c r="H92" s="14" t="str">
        <f>IF(J92&lt;AVERAGE(J$3:J92),J92,"")</f>
        <v/>
      </c>
      <c r="I92" s="14">
        <f>STDEV(H$4:H92)</f>
        <v>1.1920139782669872E-3</v>
      </c>
      <c r="J92" s="14">
        <f t="shared" si="9"/>
        <v>1.477832512310373E-3</v>
      </c>
      <c r="K92" s="14">
        <f>STDEV($J$4:J92)*SQRT(252)</f>
        <v>2.549930336781827E-2</v>
      </c>
      <c r="L92" s="14">
        <f t="shared" si="12"/>
        <v>5.4859421978158629E-2</v>
      </c>
      <c r="M92" s="14">
        <f>COUNTIF(J$3:J92,"&gt;0")/COUNT(J$3:J92)</f>
        <v>0.48314606741573035</v>
      </c>
      <c r="N92" s="15">
        <f t="shared" si="13"/>
        <v>4.3793604871363963</v>
      </c>
      <c r="O92" s="15">
        <f t="shared" si="14"/>
        <v>46.022465322022612</v>
      </c>
      <c r="P92" s="15">
        <f t="shared" si="10"/>
        <v>2.1514086556338898</v>
      </c>
      <c r="S92" s="14"/>
    </row>
    <row r="93" spans="1:19">
      <c r="A93" s="23">
        <v>43577</v>
      </c>
      <c r="B93" s="44">
        <v>1.02334638218161</v>
      </c>
      <c r="C93" s="13">
        <f>MAX(B$3:B93)</f>
        <v>1.02334638218161</v>
      </c>
      <c r="D93" s="14">
        <f t="shared" si="7"/>
        <v>0</v>
      </c>
      <c r="E93" s="14">
        <f>ABS(MIN(D$3:D93))</f>
        <v>1.2526811195218701E-2</v>
      </c>
      <c r="F93" s="25">
        <f t="shared" si="11"/>
        <v>0</v>
      </c>
      <c r="G93" s="25">
        <f>MAX(F$3:F93)</f>
        <v>22</v>
      </c>
      <c r="H93" s="14" t="str">
        <f>IF(J93&lt;AVERAGE(J$3:J93),J93,"")</f>
        <v/>
      </c>
      <c r="I93" s="14">
        <f>STDEV(H$4:H93)</f>
        <v>1.1920139782669872E-3</v>
      </c>
      <c r="J93" s="14">
        <f t="shared" si="9"/>
        <v>3.623755898597647E-3</v>
      </c>
      <c r="K93" s="14">
        <f>STDEV($J$4:J93)*SQRT(252)</f>
        <v>2.5987477715144671E-2</v>
      </c>
      <c r="L93" s="14">
        <f t="shared" si="12"/>
        <v>6.3895683481512089E-2</v>
      </c>
      <c r="M93" s="14">
        <f>COUNTIF(J$3:J93,"&gt;0")/COUNT(J$3:J93)</f>
        <v>0.48888888888888887</v>
      </c>
      <c r="N93" s="15">
        <f t="shared" si="13"/>
        <v>5.100714179032261</v>
      </c>
      <c r="O93" s="15">
        <f t="shared" si="14"/>
        <v>53.603132720311727</v>
      </c>
      <c r="P93" s="15">
        <f t="shared" si="10"/>
        <v>2.4587104674754845</v>
      </c>
      <c r="S93" s="14"/>
    </row>
    <row r="94" spans="1:19">
      <c r="A94" s="23">
        <v>43578</v>
      </c>
      <c r="B94" s="44">
        <v>1.0223712370182301</v>
      </c>
      <c r="C94" s="13">
        <f>MAX(B$3:B94)</f>
        <v>1.02334638218161</v>
      </c>
      <c r="D94" s="14">
        <f t="shared" si="7"/>
        <v>-9.5289843239698691E-4</v>
      </c>
      <c r="E94" s="14">
        <f>ABS(MIN(D$3:D94))</f>
        <v>1.2526811195218701E-2</v>
      </c>
      <c r="F94" s="25">
        <f t="shared" si="11"/>
        <v>1</v>
      </c>
      <c r="G94" s="25">
        <f>MAX(F$3:F94)</f>
        <v>22</v>
      </c>
      <c r="H94" s="14">
        <f>IF(J94&lt;AVERAGE(J$3:J94),J94,"")</f>
        <v>-9.5289843239698691E-4</v>
      </c>
      <c r="I94" s="14">
        <f>STDEV(H$4:H94)</f>
        <v>1.1791360149981393E-3</v>
      </c>
      <c r="J94" s="14">
        <f t="shared" si="9"/>
        <v>-9.5289843239698691E-4</v>
      </c>
      <c r="K94" s="14">
        <f>STDEV($J$4:J94)*SQRT(252)</f>
        <v>2.5921113040770449E-2</v>
      </c>
      <c r="L94" s="14">
        <f t="shared" si="12"/>
        <v>6.0717209985821086E-2</v>
      </c>
      <c r="M94" s="14">
        <f>COUNTIF(J$3:J94,"&gt;0")/COUNT(J$3:J94)</f>
        <v>0.48351648351648352</v>
      </c>
      <c r="N94" s="15">
        <f t="shared" si="13"/>
        <v>4.8469805315654435</v>
      </c>
      <c r="O94" s="15">
        <f t="shared" si="14"/>
        <v>51.492965369153701</v>
      </c>
      <c r="P94" s="15">
        <f t="shared" si="10"/>
        <v>2.3423843679212779</v>
      </c>
      <c r="S94" s="14"/>
    </row>
    <row r="95" spans="1:19">
      <c r="A95" s="23">
        <v>43579</v>
      </c>
      <c r="B95" s="44">
        <v>1.0269136916174999</v>
      </c>
      <c r="C95" s="13">
        <f>MAX(B$3:B95)</f>
        <v>1.0269136916174999</v>
      </c>
      <c r="D95" s="14">
        <f t="shared" si="7"/>
        <v>0</v>
      </c>
      <c r="E95" s="14">
        <f>ABS(MIN(D$3:D95))</f>
        <v>1.2526811195218701E-2</v>
      </c>
      <c r="F95" s="25">
        <f t="shared" si="11"/>
        <v>0</v>
      </c>
      <c r="G95" s="25">
        <f>MAX(F$3:F95)</f>
        <v>22</v>
      </c>
      <c r="H95" s="14" t="str">
        <f>IF(J95&lt;AVERAGE(J$3:J95),J95,"")</f>
        <v/>
      </c>
      <c r="I95" s="14">
        <f>STDEV(H$4:H95)</f>
        <v>1.1791360149981393E-3</v>
      </c>
      <c r="J95" s="14">
        <f t="shared" si="9"/>
        <v>4.4430578979490765E-3</v>
      </c>
      <c r="K95" s="14">
        <f>STDEV($J$4:J95)*SQRT(252)</f>
        <v>2.6698430155383625E-2</v>
      </c>
      <c r="L95" s="14">
        <f t="shared" si="12"/>
        <v>7.2769572110422898E-2</v>
      </c>
      <c r="M95" s="14">
        <f>COUNTIF(J$3:J95,"&gt;0")/COUNT(J$3:J95)</f>
        <v>0.4891304347826087</v>
      </c>
      <c r="N95" s="15">
        <f t="shared" si="13"/>
        <v>5.8091058431692471</v>
      </c>
      <c r="O95" s="15">
        <f t="shared" si="14"/>
        <v>61.714315553780899</v>
      </c>
      <c r="P95" s="15">
        <f t="shared" si="10"/>
        <v>2.7256123931971792</v>
      </c>
      <c r="Q95" s="14">
        <f>B95/B$90-1</f>
        <v>1.0330436903055684E-2</v>
      </c>
      <c r="S95" s="14"/>
    </row>
    <row r="96" spans="1:19">
      <c r="A96" s="23">
        <v>43580</v>
      </c>
      <c r="B96" s="44">
        <v>1.02593858893927</v>
      </c>
      <c r="C96" s="13">
        <f>MAX(B$3:B96)</f>
        <v>1.0269136916174999</v>
      </c>
      <c r="D96" s="14">
        <f t="shared" si="7"/>
        <v>-9.4954686668358157E-4</v>
      </c>
      <c r="E96" s="14">
        <f>ABS(MIN(D$3:D96))</f>
        <v>1.2526811195218701E-2</v>
      </c>
      <c r="F96" s="25">
        <f t="shared" si="11"/>
        <v>1</v>
      </c>
      <c r="G96" s="25">
        <f>MAX(F$3:F96)</f>
        <v>22</v>
      </c>
      <c r="H96" s="14">
        <f>IF(J96&lt;AVERAGE(J$3:J96),J96,"")</f>
        <v>-9.4954686668358157E-4</v>
      </c>
      <c r="I96" s="14">
        <f>STDEV(H$4:H96)</f>
        <v>1.1666592250613381E-3</v>
      </c>
      <c r="J96" s="14">
        <f t="shared" si="9"/>
        <v>-9.4954686668358157E-4</v>
      </c>
      <c r="K96" s="14">
        <f>STDEV($J$4:J96)*SQRT(252)</f>
        <v>2.6631229673616943E-2</v>
      </c>
      <c r="L96" s="14">
        <f t="shared" si="12"/>
        <v>6.9556140286238355E-2</v>
      </c>
      <c r="M96" s="14">
        <f>COUNTIF(J$3:J96,"&gt;0")/COUNT(J$3:J96)</f>
        <v>0.4838709677419355</v>
      </c>
      <c r="N96" s="15">
        <f t="shared" si="13"/>
        <v>5.5525815151414513</v>
      </c>
      <c r="O96" s="15">
        <f t="shared" si="14"/>
        <v>59.619929103617537</v>
      </c>
      <c r="P96" s="15">
        <f t="shared" si="10"/>
        <v>2.6118260830871924</v>
      </c>
      <c r="S96" s="14"/>
    </row>
    <row r="97" spans="1:19">
      <c r="A97" s="23">
        <v>43581</v>
      </c>
      <c r="B97" s="44">
        <v>1.0314846536548301</v>
      </c>
      <c r="C97" s="13">
        <f>MAX(B$3:B97)</f>
        <v>1.0314846536548301</v>
      </c>
      <c r="D97" s="14">
        <f t="shared" si="7"/>
        <v>0</v>
      </c>
      <c r="E97" s="14">
        <f>ABS(MIN(D$3:D97))</f>
        <v>1.2526811195218701E-2</v>
      </c>
      <c r="F97" s="25">
        <f t="shared" si="11"/>
        <v>0</v>
      </c>
      <c r="G97" s="25">
        <f>MAX(F$3:F97)</f>
        <v>22</v>
      </c>
      <c r="H97" s="14" t="str">
        <f>IF(J97&lt;AVERAGE(J$3:J97),J97,"")</f>
        <v/>
      </c>
      <c r="I97" s="14">
        <f>STDEV(H$4:H97)</f>
        <v>1.1666592250613381E-3</v>
      </c>
      <c r="J97" s="14">
        <f t="shared" si="9"/>
        <v>5.405844731207754E-3</v>
      </c>
      <c r="K97" s="14">
        <f>STDEV($J$4:J97)*SQRT(252)</f>
        <v>2.7787087342831442E-2</v>
      </c>
      <c r="L97" s="14">
        <f t="shared" si="12"/>
        <v>8.4174946285476171E-2</v>
      </c>
      <c r="M97" s="14">
        <f>COUNTIF(J$3:J97,"&gt;0")/COUNT(J$3:J97)</f>
        <v>0.48936170212765956</v>
      </c>
      <c r="N97" s="15">
        <f t="shared" si="13"/>
        <v>6.7195828989267836</v>
      </c>
      <c r="O97" s="15">
        <f t="shared" si="14"/>
        <v>72.150414171756623</v>
      </c>
      <c r="P97" s="15">
        <f t="shared" si="10"/>
        <v>3.0292828192801489</v>
      </c>
      <c r="Q97" s="14">
        <f>B97/B$95-1</f>
        <v>4.4511647615979033E-3</v>
      </c>
      <c r="S97" s="14"/>
    </row>
    <row r="98" spans="1:19">
      <c r="A98" s="23">
        <v>43584</v>
      </c>
      <c r="B98" s="44">
        <v>1.0296631783238701</v>
      </c>
      <c r="C98" s="13">
        <f>MAX(B$3:B98)</f>
        <v>1.0314846536548301</v>
      </c>
      <c r="D98" s="14">
        <f t="shared" si="7"/>
        <v>-1.7658772959016078E-3</v>
      </c>
      <c r="E98" s="14">
        <f>ABS(MIN(D$3:D98))</f>
        <v>1.2526811195218701E-2</v>
      </c>
      <c r="F98" s="25">
        <f t="shared" si="11"/>
        <v>1</v>
      </c>
      <c r="G98" s="25">
        <f>MAX(F$3:F98)</f>
        <v>22</v>
      </c>
      <c r="H98" s="14">
        <f>IF(J98&lt;AVERAGE(J$3:J98),J98,"")</f>
        <v>-1.7658772959016078E-3</v>
      </c>
      <c r="I98" s="14">
        <f>STDEV(H$4:H98)</f>
        <v>1.1621699754123854E-3</v>
      </c>
      <c r="J98" s="14">
        <f t="shared" si="9"/>
        <v>-1.7658772959016078E-3</v>
      </c>
      <c r="K98" s="14">
        <f>STDEV($J$4:J98)*SQRT(252)</f>
        <v>2.7849153789222241E-2</v>
      </c>
      <c r="L98" s="14">
        <f t="shared" si="12"/>
        <v>7.7466526527904866E-2</v>
      </c>
      <c r="M98" s="14">
        <f>COUNTIF(J$3:J98,"&gt;0")/COUNT(J$3:J98)</f>
        <v>0.48421052631578948</v>
      </c>
      <c r="N98" s="15">
        <f t="shared" si="13"/>
        <v>6.1840579634083328</v>
      </c>
      <c r="O98" s="15">
        <f t="shared" si="14"/>
        <v>66.656795620981839</v>
      </c>
      <c r="P98" s="15">
        <f t="shared" si="10"/>
        <v>2.7816474106974409</v>
      </c>
      <c r="S98" s="14"/>
    </row>
    <row r="99" spans="1:19">
      <c r="A99" s="23">
        <v>43585</v>
      </c>
      <c r="B99" s="44">
        <v>1.03169813656112</v>
      </c>
      <c r="C99" s="13">
        <f>MAX(B$3:B99)</f>
        <v>1.03169813656112</v>
      </c>
      <c r="D99" s="14">
        <f t="shared" si="7"/>
        <v>0</v>
      </c>
      <c r="E99" s="14">
        <f>ABS(MIN(D$3:D99))</f>
        <v>1.2526811195218701E-2</v>
      </c>
      <c r="F99" s="25">
        <f t="shared" si="11"/>
        <v>0</v>
      </c>
      <c r="G99" s="25">
        <f>MAX(F$3:F99)</f>
        <v>22</v>
      </c>
      <c r="H99" s="14" t="str">
        <f>IF(J99&lt;AVERAGE(J$3:J99),J99,"")</f>
        <v/>
      </c>
      <c r="I99" s="14">
        <f>STDEV(H$4:H99)</f>
        <v>1.1621699754123854E-3</v>
      </c>
      <c r="J99" s="14">
        <f t="shared" si="9"/>
        <v>1.9763338925671281E-3</v>
      </c>
      <c r="K99" s="14">
        <f>STDEV($J$4:J99)*SQRT(252)</f>
        <v>2.7833550678041444E-2</v>
      </c>
      <c r="L99" s="14">
        <f t="shared" si="12"/>
        <v>8.2311301323256369E-2</v>
      </c>
      <c r="M99" s="14">
        <f>COUNTIF(J$3:J99,"&gt;0")/COUNT(J$3:J99)</f>
        <v>0.48958333333333331</v>
      </c>
      <c r="N99" s="15">
        <f t="shared" si="13"/>
        <v>6.5708104034228105</v>
      </c>
      <c r="O99" s="15">
        <f t="shared" si="14"/>
        <v>70.825527302104803</v>
      </c>
      <c r="P99" s="15">
        <f t="shared" si="10"/>
        <v>2.9572691704114389</v>
      </c>
      <c r="R99" s="14">
        <f>B99/B78-1</f>
        <v>2.9118865264044391E-2</v>
      </c>
      <c r="S99" s="14"/>
    </row>
    <row r="100" spans="1:19">
      <c r="A100" s="23">
        <v>43591</v>
      </c>
      <c r="B100" s="44">
        <v>1.02735240175995</v>
      </c>
      <c r="C100" s="13">
        <f>MAX(B$3:B100)</f>
        <v>1.03169813656112</v>
      </c>
      <c r="D100" s="14">
        <f t="shared" si="7"/>
        <v>-4.212215421513954E-3</v>
      </c>
      <c r="E100" s="14">
        <f>ABS(MIN(D$3:D100))</f>
        <v>1.2526811195218701E-2</v>
      </c>
      <c r="F100" s="25">
        <f t="shared" si="11"/>
        <v>1</v>
      </c>
      <c r="G100" s="25">
        <f>MAX(F$3:F100)</f>
        <v>22</v>
      </c>
      <c r="H100" s="14">
        <f>IF(J100&lt;AVERAGE(J$3:J100),J100,"")</f>
        <v>-4.212215421513954E-3</v>
      </c>
      <c r="I100" s="14">
        <f>STDEV(H$4:H100)</f>
        <v>1.2447400142804935E-3</v>
      </c>
      <c r="J100" s="14">
        <f t="shared" si="9"/>
        <v>-4.212215421513954E-3</v>
      </c>
      <c r="K100" s="14">
        <f>STDEV($J$4:J100)*SQRT(252)</f>
        <v>2.8638388169874091E-2</v>
      </c>
      <c r="L100" s="14">
        <f t="shared" si="12"/>
        <v>6.78673431178618E-2</v>
      </c>
      <c r="M100" s="14">
        <f>COUNTIF(J$3:J100,"&gt;0")/COUNT(J$3:J100)</f>
        <v>0.4845360824742268</v>
      </c>
      <c r="N100" s="15">
        <f t="shared" si="13"/>
        <v>5.4177669049379276</v>
      </c>
      <c r="O100" s="15">
        <f t="shared" si="14"/>
        <v>54.523307951252512</v>
      </c>
      <c r="P100" s="15">
        <f t="shared" si="10"/>
        <v>2.3698031717181025</v>
      </c>
      <c r="S100" s="14"/>
    </row>
    <row r="101" spans="1:19">
      <c r="A101" s="23">
        <v>43592</v>
      </c>
      <c r="B101" s="44">
        <v>1.0277819767957901</v>
      </c>
      <c r="C101" s="13">
        <f>MAX(B$3:B101)</f>
        <v>1.03169813656112</v>
      </c>
      <c r="D101" s="14">
        <f t="shared" si="7"/>
        <v>-3.7958387502601276E-3</v>
      </c>
      <c r="E101" s="14">
        <f>ABS(MIN(D$3:D101))</f>
        <v>1.2526811195218701E-2</v>
      </c>
      <c r="F101" s="25">
        <f t="shared" si="11"/>
        <v>2</v>
      </c>
      <c r="G101" s="25">
        <f>MAX(F$3:F101)</f>
        <v>22</v>
      </c>
      <c r="H101" s="14" t="str">
        <f>IF(J101&lt;AVERAGE(J$3:J101),J101,"")</f>
        <v/>
      </c>
      <c r="I101" s="14">
        <f>STDEV(H$4:H101)</f>
        <v>1.2447400142804935E-3</v>
      </c>
      <c r="J101" s="14">
        <f t="shared" si="9"/>
        <v>4.1813795841050272E-4</v>
      </c>
      <c r="K101" s="14">
        <f>STDEV($J$4:J101)*SQRT(252)</f>
        <v>2.8491248234830156E-2</v>
      </c>
      <c r="L101" s="14">
        <f t="shared" si="12"/>
        <v>6.8482250537539757E-2</v>
      </c>
      <c r="M101" s="14">
        <f>COUNTIF(J$3:J101,"&gt;0")/COUNT(J$3:J101)</f>
        <v>0.48979591836734693</v>
      </c>
      <c r="N101" s="15">
        <f t="shared" si="13"/>
        <v>5.4668542113637368</v>
      </c>
      <c r="O101" s="15">
        <f t="shared" si="14"/>
        <v>55.017312653136706</v>
      </c>
      <c r="P101" s="15">
        <f t="shared" si="10"/>
        <v>2.4036240874073447</v>
      </c>
      <c r="S101" s="14"/>
    </row>
    <row r="102" spans="1:19">
      <c r="A102" s="23">
        <v>43593</v>
      </c>
      <c r="B102" s="44">
        <v>1.0243979113830299</v>
      </c>
      <c r="C102" s="13">
        <f>MAX(B$3:B102)</f>
        <v>1.03169813656112</v>
      </c>
      <c r="D102" s="14">
        <f t="shared" si="7"/>
        <v>-7.075931340172148E-3</v>
      </c>
      <c r="E102" s="14">
        <f>ABS(MIN(D$3:D102))</f>
        <v>1.2526811195218701E-2</v>
      </c>
      <c r="F102" s="25">
        <f t="shared" si="11"/>
        <v>3</v>
      </c>
      <c r="G102" s="25">
        <f>MAX(F$3:F102)</f>
        <v>22</v>
      </c>
      <c r="H102" s="14">
        <f>IF(J102&lt;AVERAGE(J$3:J102),J102,"")</f>
        <v>-3.2925907334065974E-3</v>
      </c>
      <c r="I102" s="14">
        <f>STDEV(H$4:H102)</f>
        <v>1.2763884229954477E-3</v>
      </c>
      <c r="J102" s="14">
        <f t="shared" si="9"/>
        <v>-3.2925907334065974E-3</v>
      </c>
      <c r="K102" s="14">
        <f>STDEV($J$4:J102)*SQRT(252)</f>
        <v>2.8913311132927555E-2</v>
      </c>
      <c r="L102" s="14">
        <f t="shared" si="12"/>
        <v>5.9591868948651427E-2</v>
      </c>
      <c r="M102" s="14">
        <f>COUNTIF(J$3:J102,"&gt;0")/COUNT(J$3:J102)</f>
        <v>0.48484848484848486</v>
      </c>
      <c r="N102" s="15">
        <f t="shared" si="13"/>
        <v>4.7571459344255755</v>
      </c>
      <c r="O102" s="15">
        <f t="shared" si="14"/>
        <v>46.687879547512914</v>
      </c>
      <c r="P102" s="15">
        <f t="shared" si="10"/>
        <v>2.0610530794858009</v>
      </c>
      <c r="Q102" s="14">
        <f>B102/B$97-1</f>
        <v>-6.8704291883451285E-3</v>
      </c>
      <c r="S102" s="14"/>
    </row>
    <row r="103" spans="1:19">
      <c r="A103" s="23">
        <v>43594</v>
      </c>
      <c r="B103" s="44">
        <v>1.0203111230478701</v>
      </c>
      <c r="C103" s="13">
        <f>MAX(B$3:B103)</f>
        <v>1.03169813656112</v>
      </c>
      <c r="D103" s="14">
        <f t="shared" si="7"/>
        <v>-1.1037156227891809E-2</v>
      </c>
      <c r="E103" s="14">
        <f>ABS(MIN(D$3:D103))</f>
        <v>1.2526811195218701E-2</v>
      </c>
      <c r="F103" s="25">
        <f t="shared" si="11"/>
        <v>4</v>
      </c>
      <c r="G103" s="25">
        <f>MAX(F$3:F103)</f>
        <v>22</v>
      </c>
      <c r="H103" s="14">
        <f>IF(J103&lt;AVERAGE(J$3:J103),J103,"")</f>
        <v>-3.9894539902393111E-3</v>
      </c>
      <c r="I103" s="14">
        <f>STDEV(H$4:H103)</f>
        <v>1.3317084038670286E-3</v>
      </c>
      <c r="J103" s="14">
        <f t="shared" si="9"/>
        <v>-3.9894539902393111E-3</v>
      </c>
      <c r="K103" s="14">
        <f>STDEV($J$4:J103)*SQRT(252)</f>
        <v>2.954189860179474E-2</v>
      </c>
      <c r="L103" s="14">
        <f t="shared" si="12"/>
        <v>4.9138256574303485E-2</v>
      </c>
      <c r="M103" s="14">
        <f>COUNTIF(J$3:J103,"&gt;0")/COUNT(J$3:J103)</f>
        <v>0.48</v>
      </c>
      <c r="N103" s="15">
        <f t="shared" si="13"/>
        <v>3.9226468578898062</v>
      </c>
      <c r="O103" s="15">
        <f t="shared" si="14"/>
        <v>36.898660721532814</v>
      </c>
      <c r="P103" s="15">
        <f t="shared" si="10"/>
        <v>1.6633411832006701</v>
      </c>
      <c r="S103" s="14"/>
    </row>
    <row r="104" spans="1:19">
      <c r="A104" s="23">
        <v>43595</v>
      </c>
      <c r="B104" s="44">
        <v>1.0203390780180499</v>
      </c>
      <c r="C104" s="13">
        <f>MAX(B$3:B104)</f>
        <v>1.03169813656112</v>
      </c>
      <c r="D104" s="14">
        <f t="shared" si="7"/>
        <v>-1.1010060152800483E-2</v>
      </c>
      <c r="E104" s="14">
        <f>ABS(MIN(D$3:D104))</f>
        <v>1.2526811195218701E-2</v>
      </c>
      <c r="F104" s="25">
        <f t="shared" si="11"/>
        <v>5</v>
      </c>
      <c r="G104" s="25">
        <f>MAX(F$3:F104)</f>
        <v>22</v>
      </c>
      <c r="H104" s="14">
        <f>IF(J104&lt;AVERAGE(J$3:J104),J104,"")</f>
        <v>2.7398476355244838E-5</v>
      </c>
      <c r="I104" s="14">
        <f>STDEV(H$4:H104)</f>
        <v>1.3266731963449078E-3</v>
      </c>
      <c r="J104" s="14">
        <f t="shared" si="9"/>
        <v>2.7398476355244838E-5</v>
      </c>
      <c r="K104" s="14">
        <f>STDEV($J$4:J104)*SQRT(252)</f>
        <v>2.9395123850187155E-2</v>
      </c>
      <c r="L104" s="14">
        <f t="shared" si="12"/>
        <v>4.8879622656551325E-2</v>
      </c>
      <c r="M104" s="14">
        <f>COUNTIF(J$3:J104,"&gt;0")/COUNT(J$3:J104)</f>
        <v>0.48514851485148514</v>
      </c>
      <c r="N104" s="15">
        <f t="shared" si="13"/>
        <v>3.9020004289046804</v>
      </c>
      <c r="O104" s="15">
        <f t="shared" si="14"/>
        <v>36.843755335691299</v>
      </c>
      <c r="P104" s="15">
        <f t="shared" si="10"/>
        <v>1.6628479915807572</v>
      </c>
      <c r="S104" s="14"/>
    </row>
    <row r="105" spans="1:19">
      <c r="A105" s="23">
        <v>43598</v>
      </c>
      <c r="B105" s="44">
        <v>1.0266457434467</v>
      </c>
      <c r="C105" s="13">
        <f>MAX(B$3:B105)</f>
        <v>1.03169813656112</v>
      </c>
      <c r="D105" s="14">
        <f t="shared" si="7"/>
        <v>-4.8971621982963898E-3</v>
      </c>
      <c r="E105" s="14">
        <f>ABS(MIN(D$3:D105))</f>
        <v>1.2526811195218701E-2</v>
      </c>
      <c r="F105" s="25">
        <f t="shared" si="11"/>
        <v>6</v>
      </c>
      <c r="G105" s="25">
        <f>MAX(F$3:F105)</f>
        <v>22</v>
      </c>
      <c r="H105" s="14" t="str">
        <f>IF(J105&lt;AVERAGE(J$3:J105),J105,"")</f>
        <v/>
      </c>
      <c r="I105" s="14">
        <f>STDEV(H$4:H105)</f>
        <v>1.3266731963449078E-3</v>
      </c>
      <c r="J105" s="14">
        <f t="shared" si="9"/>
        <v>6.1809505923271502E-3</v>
      </c>
      <c r="K105" s="14">
        <f>STDEV($J$4:J105)*SQRT(252)</f>
        <v>3.0722365092952581E-2</v>
      </c>
      <c r="L105" s="14">
        <f t="shared" si="12"/>
        <v>6.304366005517692E-2</v>
      </c>
      <c r="M105" s="14">
        <f>COUNTIF(J$3:J105,"&gt;0")/COUNT(J$3:J105)</f>
        <v>0.49019607843137253</v>
      </c>
      <c r="N105" s="15">
        <f t="shared" si="13"/>
        <v>5.0326981921176994</v>
      </c>
      <c r="O105" s="15">
        <f t="shared" si="14"/>
        <v>47.520112887535014</v>
      </c>
      <c r="P105" s="15">
        <f t="shared" si="10"/>
        <v>2.0520444915107965</v>
      </c>
      <c r="S105" s="14"/>
    </row>
    <row r="106" spans="1:19">
      <c r="A106" s="23">
        <v>43599</v>
      </c>
      <c r="B106" s="44">
        <v>1.0369122232882799</v>
      </c>
      <c r="C106" s="13">
        <f>MAX(B$3:B106)</f>
        <v>1.0369122232882799</v>
      </c>
      <c r="D106" s="14">
        <f t="shared" si="7"/>
        <v>0</v>
      </c>
      <c r="E106" s="14">
        <f>ABS(MIN(D$3:D106))</f>
        <v>1.2526811195218701E-2</v>
      </c>
      <c r="F106" s="25">
        <f t="shared" si="11"/>
        <v>0</v>
      </c>
      <c r="G106" s="25">
        <f>MAX(F$3:F106)</f>
        <v>22</v>
      </c>
      <c r="H106" s="14" t="str">
        <f>IF(J106&lt;AVERAGE(J$3:J106),J106,"")</f>
        <v/>
      </c>
      <c r="I106" s="14">
        <f>STDEV(H$4:H106)</f>
        <v>1.3266731963449078E-3</v>
      </c>
      <c r="J106" s="14">
        <f t="shared" si="9"/>
        <v>1.0000021825554706E-2</v>
      </c>
      <c r="K106" s="14">
        <f>STDEV($J$4:J106)*SQRT(252)</f>
        <v>3.4157411437673778E-2</v>
      </c>
      <c r="L106" s="14">
        <f t="shared" si="12"/>
        <v>8.7341587757632677E-2</v>
      </c>
      <c r="M106" s="14">
        <f>COUNTIF(J$3:J106,"&gt;0")/COUNT(J$3:J106)</f>
        <v>0.49514563106796117</v>
      </c>
      <c r="N106" s="15">
        <f t="shared" si="13"/>
        <v>6.9723720104418652</v>
      </c>
      <c r="O106" s="15">
        <f t="shared" si="14"/>
        <v>65.835043625111169</v>
      </c>
      <c r="P106" s="15">
        <f t="shared" si="10"/>
        <v>2.5570318148084148</v>
      </c>
      <c r="S106" s="14"/>
    </row>
    <row r="107" spans="1:19">
      <c r="A107" s="23">
        <v>43600</v>
      </c>
      <c r="B107" s="44">
        <v>1.0452720659757799</v>
      </c>
      <c r="C107" s="13">
        <f>MAX(B$3:B107)</f>
        <v>1.0452720659757799</v>
      </c>
      <c r="D107" s="14">
        <f t="shared" si="7"/>
        <v>0</v>
      </c>
      <c r="E107" s="14">
        <f>ABS(MIN(D$3:D107))</f>
        <v>1.2526811195218701E-2</v>
      </c>
      <c r="F107" s="25">
        <f t="shared" si="11"/>
        <v>0</v>
      </c>
      <c r="G107" s="25">
        <f>MAX(F$3:F107)</f>
        <v>22</v>
      </c>
      <c r="H107" s="14" t="str">
        <f>IF(J107&lt;AVERAGE(J$3:J107),J107,"")</f>
        <v/>
      </c>
      <c r="I107" s="14">
        <f>STDEV(H$4:H107)</f>
        <v>1.3266731963449078E-3</v>
      </c>
      <c r="J107" s="14">
        <f t="shared" si="9"/>
        <v>8.0622472179845417E-3</v>
      </c>
      <c r="K107" s="14">
        <f>STDEV($J$4:J107)*SQRT(252)</f>
        <v>3.6046685017036686E-2</v>
      </c>
      <c r="L107" s="14">
        <f t="shared" si="12"/>
        <v>0.10698780005944197</v>
      </c>
      <c r="M107" s="14">
        <f>COUNTIF(J$3:J107,"&gt;0")/COUNT(J$3:J107)</f>
        <v>0.5</v>
      </c>
      <c r="N107" s="15">
        <f t="shared" si="13"/>
        <v>8.5407050838506802</v>
      </c>
      <c r="O107" s="15">
        <f t="shared" si="14"/>
        <v>80.643673479046711</v>
      </c>
      <c r="P107" s="15">
        <f t="shared" si="10"/>
        <v>2.9680343701196517</v>
      </c>
      <c r="Q107" s="14">
        <f>B107/B$102-1</f>
        <v>2.0376998391736345E-2</v>
      </c>
      <c r="S107" s="14"/>
    </row>
    <row r="108" spans="1:19">
      <c r="A108" s="23">
        <v>43601</v>
      </c>
      <c r="B108" s="44">
        <v>1.04620413729495</v>
      </c>
      <c r="C108" s="13">
        <f>MAX(B$3:B108)</f>
        <v>1.04620413729495</v>
      </c>
      <c r="D108" s="14">
        <f t="shared" si="7"/>
        <v>0</v>
      </c>
      <c r="E108" s="14">
        <f>ABS(MIN(D$3:D108))</f>
        <v>1.2526811195218701E-2</v>
      </c>
      <c r="F108" s="25">
        <f t="shared" si="11"/>
        <v>0</v>
      </c>
      <c r="G108" s="25">
        <f>MAX(F$3:F108)</f>
        <v>22</v>
      </c>
      <c r="H108" s="14" t="str">
        <f>IF(J108&lt;AVERAGE(J$3:J108),J108,"")</f>
        <v/>
      </c>
      <c r="I108" s="14">
        <f>STDEV(H$4:H108)</f>
        <v>1.3266731963449078E-3</v>
      </c>
      <c r="J108" s="14">
        <f t="shared" si="9"/>
        <v>8.9170212187772435E-4</v>
      </c>
      <c r="K108" s="14">
        <f>STDEV($J$4:J108)*SQRT(252)</f>
        <v>3.5880145206109222E-2</v>
      </c>
      <c r="L108" s="14">
        <f t="shared" si="12"/>
        <v>0.10853647631206531</v>
      </c>
      <c r="M108" s="14">
        <f>COUNTIF(J$3:J108,"&gt;0")/COUNT(J$3:J108)</f>
        <v>0.50476190476190474</v>
      </c>
      <c r="N108" s="15">
        <f t="shared" si="13"/>
        <v>8.6643340129124073</v>
      </c>
      <c r="O108" s="15">
        <f t="shared" si="14"/>
        <v>81.811011642574897</v>
      </c>
      <c r="P108" s="15">
        <f t="shared" si="10"/>
        <v>3.0249731624158835</v>
      </c>
      <c r="S108" s="14"/>
    </row>
    <row r="109" spans="1:19">
      <c r="A109" s="23">
        <v>43602</v>
      </c>
      <c r="B109" s="44">
        <v>1.0438235791081101</v>
      </c>
      <c r="C109" s="13">
        <f>MAX(B$3:B109)</f>
        <v>1.04620413729495</v>
      </c>
      <c r="D109" s="14">
        <f t="shared" si="7"/>
        <v>-2.2754241758162763E-3</v>
      </c>
      <c r="E109" s="14">
        <f>ABS(MIN(D$3:D109))</f>
        <v>1.2526811195218701E-2</v>
      </c>
      <c r="F109" s="25">
        <f t="shared" si="11"/>
        <v>1</v>
      </c>
      <c r="G109" s="25">
        <f>MAX(F$3:F109)</f>
        <v>22</v>
      </c>
      <c r="H109" s="14">
        <f>IF(J109&lt;AVERAGE(J$3:J109),J109,"")</f>
        <v>-2.2754241758162763E-3</v>
      </c>
      <c r="I109" s="14">
        <f>STDEV(H$4:H109)</f>
        <v>1.3254969703870518E-3</v>
      </c>
      <c r="J109" s="14">
        <f t="shared" si="9"/>
        <v>-2.2754241758162763E-3</v>
      </c>
      <c r="K109" s="14">
        <f>STDEV($J$4:J109)*SQRT(252)</f>
        <v>3.5952199040462866E-2</v>
      </c>
      <c r="L109" s="14">
        <f t="shared" si="12"/>
        <v>0.10212066736074532</v>
      </c>
      <c r="M109" s="14">
        <f>COUNTIF(J$3:J109,"&gt;0")/COUNT(J$3:J109)</f>
        <v>0.5</v>
      </c>
      <c r="N109" s="15">
        <f t="shared" si="13"/>
        <v>8.1521678397869746</v>
      </c>
      <c r="O109" s="15">
        <f t="shared" si="14"/>
        <v>77.043304995956021</v>
      </c>
      <c r="P109" s="15">
        <f t="shared" si="10"/>
        <v>2.840456775559467</v>
      </c>
      <c r="S109" s="14"/>
    </row>
    <row r="110" spans="1:19">
      <c r="A110" s="23">
        <v>43605</v>
      </c>
      <c r="B110" s="44">
        <v>1.0405966034671601</v>
      </c>
      <c r="C110" s="13">
        <f>MAX(B$3:B110)</f>
        <v>1.04620413729495</v>
      </c>
      <c r="D110" s="14">
        <f t="shared" si="7"/>
        <v>-5.3598849668943238E-3</v>
      </c>
      <c r="E110" s="14">
        <f>ABS(MIN(D$3:D110))</f>
        <v>1.2526811195218701E-2</v>
      </c>
      <c r="F110" s="25">
        <f t="shared" si="11"/>
        <v>2</v>
      </c>
      <c r="G110" s="25">
        <f>MAX(F$3:F110)</f>
        <v>22</v>
      </c>
      <c r="H110" s="14">
        <f>IF(J110&lt;AVERAGE(J$3:J110),J110,"")</f>
        <v>-3.0914952541187812E-3</v>
      </c>
      <c r="I110" s="14">
        <f>STDEV(H$4:H110)</f>
        <v>1.3424228089994675E-3</v>
      </c>
      <c r="J110" s="14">
        <f t="shared" si="9"/>
        <v>-3.0914952541187812E-3</v>
      </c>
      <c r="K110" s="14">
        <f>STDEV($J$4:J110)*SQRT(252)</f>
        <v>3.6182818339370294E-2</v>
      </c>
      <c r="L110" s="14">
        <f t="shared" si="12"/>
        <v>9.2606769559980151E-2</v>
      </c>
      <c r="M110" s="14">
        <f>COUNTIF(J$3:J110,"&gt;0")/COUNT(J$3:J110)</f>
        <v>0.49532710280373832</v>
      </c>
      <c r="N110" s="15">
        <f t="shared" si="13"/>
        <v>7.3926850270822939</v>
      </c>
      <c r="O110" s="15">
        <f t="shared" si="14"/>
        <v>68.984800421412459</v>
      </c>
      <c r="P110" s="15">
        <f t="shared" si="10"/>
        <v>2.5594128321180363</v>
      </c>
      <c r="S110" s="14"/>
    </row>
    <row r="111" spans="1:19">
      <c r="A111" s="23">
        <v>43606</v>
      </c>
      <c r="B111" s="44">
        <v>1.0390187893491101</v>
      </c>
      <c r="C111" s="13">
        <f>MAX(B$3:B111)</f>
        <v>1.04620413729495</v>
      </c>
      <c r="D111" s="14">
        <f t="shared" si="7"/>
        <v>-6.8680171390052003E-3</v>
      </c>
      <c r="E111" s="14">
        <f>ABS(MIN(D$3:D111))</f>
        <v>1.2526811195218701E-2</v>
      </c>
      <c r="F111" s="25">
        <f t="shared" si="11"/>
        <v>3</v>
      </c>
      <c r="G111" s="25">
        <f>MAX(F$3:F111)</f>
        <v>22</v>
      </c>
      <c r="H111" s="14">
        <f>IF(J111&lt;AVERAGE(J$3:J111),J111,"")</f>
        <v>-1.5162591467172692E-3</v>
      </c>
      <c r="I111" s="14">
        <f>STDEV(H$4:H111)</f>
        <v>1.3315477894783163E-3</v>
      </c>
      <c r="J111" s="14">
        <f t="shared" si="9"/>
        <v>-1.5162591467172692E-3</v>
      </c>
      <c r="K111" s="14">
        <f>STDEV($J$4:J111)*SQRT(252)</f>
        <v>3.6128975439752888E-2</v>
      </c>
      <c r="L111" s="14">
        <f t="shared" si="12"/>
        <v>8.8361019096592441E-2</v>
      </c>
      <c r="M111" s="14">
        <f>COUNTIF(J$3:J111,"&gt;0")/COUNT(J$3:J111)</f>
        <v>0.49074074074074076</v>
      </c>
      <c r="N111" s="15">
        <f t="shared" si="13"/>
        <v>7.0537519660485133</v>
      </c>
      <c r="O111" s="15">
        <f t="shared" si="14"/>
        <v>66.359630345082238</v>
      </c>
      <c r="P111" s="15">
        <f t="shared" si="10"/>
        <v>2.4457106248124707</v>
      </c>
      <c r="S111" s="14"/>
    </row>
    <row r="112" spans="1:19">
      <c r="A112" s="23">
        <v>43607</v>
      </c>
      <c r="B112" s="44">
        <v>1.04025203144795</v>
      </c>
      <c r="C112" s="13">
        <f>MAX(B$3:B112)</f>
        <v>1.04620413729495</v>
      </c>
      <c r="D112" s="14">
        <f t="shared" si="7"/>
        <v>-5.6892394465096752E-3</v>
      </c>
      <c r="E112" s="14">
        <f>ABS(MIN(D$3:D112))</f>
        <v>1.2526811195218701E-2</v>
      </c>
      <c r="F112" s="25">
        <f t="shared" si="11"/>
        <v>4</v>
      </c>
      <c r="G112" s="25">
        <f>MAX(F$3:F112)</f>
        <v>22</v>
      </c>
      <c r="H112" s="14" t="str">
        <f>IF(J112&lt;AVERAGE(J$3:J112),J112,"")</f>
        <v/>
      </c>
      <c r="I112" s="14">
        <f>STDEV(H$4:H112)</f>
        <v>1.3315477894783163E-3</v>
      </c>
      <c r="J112" s="14">
        <f t="shared" si="9"/>
        <v>1.1869295449531414E-3</v>
      </c>
      <c r="K112" s="14">
        <f>STDEV($J$4:J112)*SQRT(252)</f>
        <v>3.5983454482584457E-2</v>
      </c>
      <c r="L112" s="14">
        <f t="shared" si="12"/>
        <v>9.0647004210462345E-2</v>
      </c>
      <c r="M112" s="14">
        <f>COUNTIF(J$3:J112,"&gt;0")/COUNT(J$3:J112)</f>
        <v>0.49541284403669728</v>
      </c>
      <c r="N112" s="15">
        <f t="shared" si="13"/>
        <v>7.2362393587492537</v>
      </c>
      <c r="O112" s="15">
        <f t="shared" si="14"/>
        <v>68.076418230529086</v>
      </c>
      <c r="P112" s="15">
        <f t="shared" si="10"/>
        <v>2.5191301256063219</v>
      </c>
      <c r="Q112" s="14">
        <f>B112/B107-1</f>
        <v>-4.802610431518306E-3</v>
      </c>
      <c r="S112" s="14"/>
    </row>
    <row r="113" spans="1:19">
      <c r="A113" s="23">
        <v>43608</v>
      </c>
      <c r="B113" s="44">
        <v>1.0428909502432699</v>
      </c>
      <c r="C113" s="13">
        <f>MAX(B$3:B113)</f>
        <v>1.04620413729495</v>
      </c>
      <c r="D113" s="14">
        <f t="shared" si="7"/>
        <v>-3.1668647958577045E-3</v>
      </c>
      <c r="E113" s="14">
        <f>ABS(MIN(D$3:D113))</f>
        <v>1.2526811195218701E-2</v>
      </c>
      <c r="F113" s="25">
        <f t="shared" si="11"/>
        <v>5</v>
      </c>
      <c r="G113" s="25">
        <f>MAX(F$3:F113)</f>
        <v>22</v>
      </c>
      <c r="H113" s="14" t="str">
        <f>IF(J113&lt;AVERAGE(J$3:J113),J113,"")</f>
        <v/>
      </c>
      <c r="I113" s="14">
        <f>STDEV(H$4:H113)</f>
        <v>1.3315477894783163E-3</v>
      </c>
      <c r="J113" s="14">
        <f t="shared" si="9"/>
        <v>2.5368071539806358E-3</v>
      </c>
      <c r="K113" s="14">
        <f>STDEV($J$4:J113)*SQRT(252)</f>
        <v>3.5968585078059834E-2</v>
      </c>
      <c r="L113" s="14">
        <f t="shared" si="12"/>
        <v>9.6133527057979951E-2</v>
      </c>
      <c r="M113" s="14">
        <f>COUNTIF(J$3:J113,"&gt;0")/COUNT(J$3:J113)</f>
        <v>0.5</v>
      </c>
      <c r="N113" s="15">
        <f t="shared" si="13"/>
        <v>7.674221760017641</v>
      </c>
      <c r="O113" s="15">
        <f t="shared" si="14"/>
        <v>72.196828245754418</v>
      </c>
      <c r="P113" s="15">
        <f t="shared" si="10"/>
        <v>2.6727080548025119</v>
      </c>
      <c r="S113" s="14"/>
    </row>
    <row r="114" spans="1:19">
      <c r="A114" s="23">
        <v>43609</v>
      </c>
      <c r="B114" s="44">
        <v>1.05306027348089</v>
      </c>
      <c r="C114" s="13">
        <f>MAX(B$3:B114)</f>
        <v>1.05306027348089</v>
      </c>
      <c r="D114" s="14">
        <f t="shared" si="7"/>
        <v>0</v>
      </c>
      <c r="E114" s="14">
        <f>ABS(MIN(D$3:D114))</f>
        <v>1.2526811195218701E-2</v>
      </c>
      <c r="F114" s="25">
        <f t="shared" si="11"/>
        <v>0</v>
      </c>
      <c r="G114" s="25">
        <f>MAX(F$3:F114)</f>
        <v>22</v>
      </c>
      <c r="H114" s="14" t="str">
        <f>IF(J114&lt;AVERAGE(J$3:J114),J114,"")</f>
        <v/>
      </c>
      <c r="I114" s="14">
        <f>STDEV(H$4:H114)</f>
        <v>1.3315477894783163E-3</v>
      </c>
      <c r="J114" s="14">
        <f t="shared" si="9"/>
        <v>9.751089733061713E-3</v>
      </c>
      <c r="K114" s="14">
        <f>STDEV($J$4:J114)*SQRT(252)</f>
        <v>3.8485838529109924E-2</v>
      </c>
      <c r="L114" s="14">
        <f t="shared" si="12"/>
        <v>0.11887691605185968</v>
      </c>
      <c r="M114" s="14">
        <f>COUNTIF(J$3:J114,"&gt;0")/COUNT(J$3:J114)</f>
        <v>0.50450450450450446</v>
      </c>
      <c r="N114" s="15">
        <f t="shared" si="13"/>
        <v>9.489798656599314</v>
      </c>
      <c r="O114" s="15">
        <f t="shared" si="14"/>
        <v>89.277243363855661</v>
      </c>
      <c r="P114" s="15">
        <f t="shared" si="10"/>
        <v>3.0888482775799089</v>
      </c>
      <c r="S114" s="14"/>
    </row>
    <row r="115" spans="1:19">
      <c r="A115" s="23">
        <v>43612</v>
      </c>
      <c r="B115" s="44">
        <v>1.05886998067852</v>
      </c>
      <c r="C115" s="13">
        <f>MAX(B$3:B115)</f>
        <v>1.05886998067852</v>
      </c>
      <c r="D115" s="14">
        <f t="shared" si="7"/>
        <v>0</v>
      </c>
      <c r="E115" s="14">
        <f>ABS(MIN(D$3:D115))</f>
        <v>1.2526811195218701E-2</v>
      </c>
      <c r="F115" s="25">
        <f t="shared" si="11"/>
        <v>0</v>
      </c>
      <c r="G115" s="25">
        <f>MAX(F$3:F115)</f>
        <v>22</v>
      </c>
      <c r="H115" s="14" t="str">
        <f>IF(J115&lt;AVERAGE(J$3:J115),J115,"")</f>
        <v/>
      </c>
      <c r="I115" s="14">
        <f>STDEV(H$4:H115)</f>
        <v>1.3315477894783163E-3</v>
      </c>
      <c r="J115" s="14">
        <f t="shared" si="9"/>
        <v>5.5169749955774616E-3</v>
      </c>
      <c r="K115" s="14">
        <f>STDEV($J$4:J115)*SQRT(252)</f>
        <v>3.9053239491072762E-2</v>
      </c>
      <c r="L115" s="14">
        <f t="shared" si="12"/>
        <v>0.12986532186201782</v>
      </c>
      <c r="M115" s="14">
        <f>COUNTIF(J$3:J115,"&gt;0")/COUNT(J$3:J115)</f>
        <v>0.5089285714285714</v>
      </c>
      <c r="N115" s="15">
        <f t="shared" si="13"/>
        <v>10.366989638319566</v>
      </c>
      <c r="O115" s="15">
        <f t="shared" si="14"/>
        <v>97.529598928550229</v>
      </c>
      <c r="P115" s="15">
        <f t="shared" si="10"/>
        <v>3.3253405749273099</v>
      </c>
      <c r="S115" s="14"/>
    </row>
    <row r="116" spans="1:19">
      <c r="A116" s="23">
        <v>43613</v>
      </c>
      <c r="B116" s="44">
        <v>1.0550832427121499</v>
      </c>
      <c r="C116" s="13">
        <f>MAX(B$3:B116)</f>
        <v>1.05886998067852</v>
      </c>
      <c r="D116" s="14">
        <f t="shared" si="7"/>
        <v>-3.5762067444234935E-3</v>
      </c>
      <c r="E116" s="14">
        <f>ABS(MIN(D$3:D116))</f>
        <v>1.2526811195218701E-2</v>
      </c>
      <c r="F116" s="25">
        <f t="shared" si="11"/>
        <v>1</v>
      </c>
      <c r="G116" s="25">
        <f>MAX(F$3:F116)</f>
        <v>22</v>
      </c>
      <c r="H116" s="14">
        <f>IF(J116&lt;AVERAGE(J$3:J116),J116,"")</f>
        <v>-3.5762067444234935E-3</v>
      </c>
      <c r="I116" s="14">
        <f>STDEV(H$4:H116)</f>
        <v>1.3607162715961218E-3</v>
      </c>
      <c r="J116" s="14">
        <f t="shared" si="9"/>
        <v>-3.5762067444234935E-3</v>
      </c>
      <c r="K116" s="14">
        <f>STDEV($J$4:J116)*SQRT(252)</f>
        <v>3.9355359969667249E-2</v>
      </c>
      <c r="L116" s="14">
        <f t="shared" si="12"/>
        <v>0.12051222101743786</v>
      </c>
      <c r="M116" s="14">
        <f>COUNTIF(J$3:J116,"&gt;0")/COUNT(J$3:J116)</f>
        <v>0.50442477876106195</v>
      </c>
      <c r="N116" s="15">
        <f t="shared" si="13"/>
        <v>9.6203430497488132</v>
      </c>
      <c r="O116" s="15">
        <f t="shared" si="14"/>
        <v>88.565282515565784</v>
      </c>
      <c r="P116" s="15">
        <f t="shared" si="10"/>
        <v>3.0621552213045811</v>
      </c>
      <c r="S116" s="14"/>
    </row>
    <row r="117" spans="1:19">
      <c r="A117" s="23">
        <v>43614</v>
      </c>
      <c r="B117" s="44">
        <v>1.06404927721567</v>
      </c>
      <c r="C117" s="13">
        <f>MAX(B$3:B117)</f>
        <v>1.06404927721567</v>
      </c>
      <c r="D117" s="14">
        <f t="shared" si="7"/>
        <v>0</v>
      </c>
      <c r="E117" s="14">
        <f>ABS(MIN(D$3:D117))</f>
        <v>1.2526811195218701E-2</v>
      </c>
      <c r="F117" s="25">
        <f t="shared" si="11"/>
        <v>0</v>
      </c>
      <c r="G117" s="25">
        <f>MAX(F$3:F117)</f>
        <v>22</v>
      </c>
      <c r="H117" s="14" t="str">
        <f>IF(J117&lt;AVERAGE(J$3:J117),J117,"")</f>
        <v/>
      </c>
      <c r="I117" s="14">
        <f>STDEV(H$4:H117)</f>
        <v>1.3607162715961218E-3</v>
      </c>
      <c r="J117" s="14">
        <f t="shared" si="9"/>
        <v>8.4979403904401618E-3</v>
      </c>
      <c r="K117" s="14">
        <f>STDEV($J$4:J117)*SQRT(252)</f>
        <v>4.095521447995034E-2</v>
      </c>
      <c r="L117" s="14">
        <f t="shared" si="12"/>
        <v>0.13994683774068983</v>
      </c>
      <c r="M117" s="14">
        <f>COUNTIF(J$3:J117,"&gt;0")/COUNT(J$3:J117)</f>
        <v>0.50877192982456143</v>
      </c>
      <c r="N117" s="15">
        <f t="shared" si="13"/>
        <v>11.17178470719711</v>
      </c>
      <c r="O117" s="15">
        <f t="shared" si="14"/>
        <v>102.84791963024888</v>
      </c>
      <c r="P117" s="15">
        <f t="shared" si="10"/>
        <v>3.4170700731942429</v>
      </c>
      <c r="Q117" s="14">
        <f>B117/B112-1</f>
        <v>2.2876423259271306E-2</v>
      </c>
      <c r="S117" s="14"/>
    </row>
    <row r="118" spans="1:19">
      <c r="A118" s="23">
        <v>43615</v>
      </c>
      <c r="B118" s="44">
        <v>1.0604633121684399</v>
      </c>
      <c r="C118" s="13">
        <f>MAX(B$3:B118)</f>
        <v>1.06404927721567</v>
      </c>
      <c r="D118" s="14">
        <f t="shared" si="7"/>
        <v>-3.3701118209614744E-3</v>
      </c>
      <c r="E118" s="14">
        <f>ABS(MIN(D$3:D118))</f>
        <v>1.2526811195218701E-2</v>
      </c>
      <c r="F118" s="25">
        <f t="shared" si="11"/>
        <v>1</v>
      </c>
      <c r="G118" s="25">
        <f>MAX(F$3:F118)</f>
        <v>22</v>
      </c>
      <c r="H118" s="14">
        <f>IF(J118&lt;AVERAGE(J$3:J118),J118,"")</f>
        <v>-3.3701118209614744E-3</v>
      </c>
      <c r="I118" s="14">
        <f>STDEV(H$4:H118)</f>
        <v>1.3808779129950745E-3</v>
      </c>
      <c r="J118" s="14">
        <f t="shared" si="9"/>
        <v>-3.3701118209614744E-3</v>
      </c>
      <c r="K118" s="14">
        <f>STDEV($J$4:J118)*SQRT(252)</f>
        <v>4.1185634148798764E-2</v>
      </c>
      <c r="L118" s="14">
        <f t="shared" si="12"/>
        <v>0.13105116295376806</v>
      </c>
      <c r="M118" s="14">
        <f>COUNTIF(J$3:J118,"&gt;0")/COUNT(J$3:J118)</f>
        <v>0.5043478260869565</v>
      </c>
      <c r="N118" s="15">
        <f t="shared" si="13"/>
        <v>10.461653880740883</v>
      </c>
      <c r="O118" s="15">
        <f t="shared" si="14"/>
        <v>94.904235718799214</v>
      </c>
      <c r="P118" s="15">
        <f t="shared" si="10"/>
        <v>3.1819629747667819</v>
      </c>
      <c r="S118" s="14"/>
    </row>
    <row r="119" spans="1:19">
      <c r="A119" s="23">
        <v>43616</v>
      </c>
      <c r="B119" s="44">
        <v>1.0589860275213701</v>
      </c>
      <c r="C119" s="13">
        <f>MAX(B$3:B119)</f>
        <v>1.06404927721567</v>
      </c>
      <c r="D119" s="14">
        <f t="shared" si="7"/>
        <v>-4.7584729417317062E-3</v>
      </c>
      <c r="E119" s="14">
        <f>ABS(MIN(D$3:D119))</f>
        <v>1.2526811195218701E-2</v>
      </c>
      <c r="F119" s="25">
        <f t="shared" si="11"/>
        <v>2</v>
      </c>
      <c r="G119" s="25">
        <f>MAX(F$3:F119)</f>
        <v>22</v>
      </c>
      <c r="H119" s="14">
        <f>IF(J119&lt;AVERAGE(J$3:J119),J119,"")</f>
        <v>-1.3930558748412869E-3</v>
      </c>
      <c r="I119" s="14">
        <f>STDEV(H$4:H119)</f>
        <v>1.3692790038704061E-3</v>
      </c>
      <c r="J119" s="14">
        <f t="shared" si="9"/>
        <v>-1.3930558748412869E-3</v>
      </c>
      <c r="K119" s="14">
        <f>STDEV($J$4:J119)*SQRT(252)</f>
        <v>4.1102393015493469E-2</v>
      </c>
      <c r="L119" s="14">
        <f t="shared" si="12"/>
        <v>0.12697402989109419</v>
      </c>
      <c r="M119" s="14">
        <f>COUNTIF(J$3:J119,"&gt;0")/COUNT(J$3:J119)</f>
        <v>0.5</v>
      </c>
      <c r="N119" s="15">
        <f t="shared" si="13"/>
        <v>10.136181340352467</v>
      </c>
      <c r="O119" s="15">
        <f t="shared" si="14"/>
        <v>92.730575384701879</v>
      </c>
      <c r="P119" s="15">
        <f t="shared" si="10"/>
        <v>3.0892125877739423</v>
      </c>
      <c r="R119" s="14">
        <f>B119/B99-1</f>
        <v>2.6449491370806211E-2</v>
      </c>
      <c r="S119" s="14"/>
    </row>
    <row r="120" spans="1:19">
      <c r="A120" s="23">
        <v>43619</v>
      </c>
      <c r="B120" s="44">
        <v>1.055558178591</v>
      </c>
      <c r="C120" s="13">
        <f>MAX(B$3:B120)</f>
        <v>1.06404927721567</v>
      </c>
      <c r="D120" s="14">
        <f t="shared" si="7"/>
        <v>-7.9799862717720993E-3</v>
      </c>
      <c r="E120" s="14">
        <f>ABS(MIN(D$3:D120))</f>
        <v>1.2526811195218701E-2</v>
      </c>
      <c r="F120" s="25">
        <f t="shared" si="11"/>
        <v>3</v>
      </c>
      <c r="G120" s="25">
        <f>MAX(F$3:F120)</f>
        <v>22</v>
      </c>
      <c r="H120" s="14">
        <f>IF(J120&lt;AVERAGE(J$3:J120),J120,"")</f>
        <v>-3.2369161077537845E-3</v>
      </c>
      <c r="I120" s="14">
        <f>STDEV(H$4:H120)</f>
        <v>1.3839251315396724E-3</v>
      </c>
      <c r="J120" s="14">
        <f t="shared" si="9"/>
        <v>-3.2369161077537845E-3</v>
      </c>
      <c r="K120" s="14">
        <f>STDEV($J$4:J120)*SQRT(252)</f>
        <v>4.1290194713279195E-2</v>
      </c>
      <c r="L120" s="14">
        <f t="shared" si="12"/>
        <v>0.11725331289329133</v>
      </c>
      <c r="M120" s="14">
        <f>COUNTIF(J$3:J120,"&gt;0")/COUNT(J$3:J120)</f>
        <v>0.49572649572649574</v>
      </c>
      <c r="N120" s="15">
        <f t="shared" si="13"/>
        <v>9.3601884043758226</v>
      </c>
      <c r="O120" s="15">
        <f t="shared" si="14"/>
        <v>84.725185070410774</v>
      </c>
      <c r="P120" s="15">
        <f t="shared" si="10"/>
        <v>2.8397374656986516</v>
      </c>
      <c r="S120" s="14"/>
    </row>
    <row r="121" spans="1:19">
      <c r="A121" s="23">
        <v>43620</v>
      </c>
      <c r="B121" s="44">
        <v>1.05086671558664</v>
      </c>
      <c r="C121" s="13">
        <f>MAX(B$3:B121)</f>
        <v>1.06404927721567</v>
      </c>
      <c r="D121" s="14">
        <f t="shared" si="7"/>
        <v>-1.2389051814898244E-2</v>
      </c>
      <c r="E121" s="14">
        <f>ABS(MIN(D$3:D121))</f>
        <v>1.2526811195218701E-2</v>
      </c>
      <c r="F121" s="25">
        <f t="shared" si="11"/>
        <v>4</v>
      </c>
      <c r="G121" s="25">
        <f>MAX(F$3:F121)</f>
        <v>22</v>
      </c>
      <c r="H121" s="14">
        <f>IF(J121&lt;AVERAGE(J$3:J121),J121,"")</f>
        <v>-4.4445328542879192E-3</v>
      </c>
      <c r="I121" s="14">
        <f>STDEV(H$4:H121)</f>
        <v>1.4341518003788212E-3</v>
      </c>
      <c r="J121" s="14">
        <f t="shared" si="9"/>
        <v>-4.4445328542879192E-3</v>
      </c>
      <c r="K121" s="14">
        <f>STDEV($J$4:J121)*SQRT(252)</f>
        <v>4.1734831393564598E-2</v>
      </c>
      <c r="L121" s="14">
        <f t="shared" si="12"/>
        <v>0.10646560555872009</v>
      </c>
      <c r="M121" s="14">
        <f>COUNTIF(J$3:J121,"&gt;0")/COUNT(J$3:J121)</f>
        <v>0.49152542372881358</v>
      </c>
      <c r="N121" s="15">
        <f t="shared" si="13"/>
        <v>8.4990189362282749</v>
      </c>
      <c r="O121" s="15">
        <f t="shared" si="14"/>
        <v>74.235938992370222</v>
      </c>
      <c r="P121" s="15">
        <f t="shared" si="10"/>
        <v>2.5510012141833358</v>
      </c>
      <c r="Q121" s="14">
        <f>B121/B117-1</f>
        <v>-1.2389051814898244E-2</v>
      </c>
      <c r="S121" s="14"/>
    </row>
    <row r="122" spans="1:19">
      <c r="A122" s="23">
        <v>43621</v>
      </c>
      <c r="B122" s="44">
        <v>1.0565199495981901</v>
      </c>
      <c r="C122" s="13">
        <f>MAX(B$3:B122)</f>
        <v>1.06404927721567</v>
      </c>
      <c r="D122" s="14">
        <f t="shared" si="7"/>
        <v>-7.0761080137022869E-3</v>
      </c>
      <c r="E122" s="14">
        <f>ABS(MIN(D$3:D122))</f>
        <v>1.2526811195218701E-2</v>
      </c>
      <c r="F122" s="25">
        <f t="shared" si="11"/>
        <v>5</v>
      </c>
      <c r="G122" s="25">
        <f>MAX(F$3:F122)</f>
        <v>22</v>
      </c>
      <c r="H122" s="14" t="str">
        <f>IF(J122&lt;AVERAGE(J$3:J122),J122,"")</f>
        <v/>
      </c>
      <c r="I122" s="14">
        <f>STDEV(H$4:H122)</f>
        <v>1.4341518003788212E-3</v>
      </c>
      <c r="J122" s="14">
        <f t="shared" si="9"/>
        <v>5.3795918432855139E-3</v>
      </c>
      <c r="K122" s="14">
        <f>STDEV($J$4:J122)*SQRT(252)</f>
        <v>4.217867506553015E-2</v>
      </c>
      <c r="L122" s="14">
        <f t="shared" si="12"/>
        <v>0.11794045798858654</v>
      </c>
      <c r="M122" s="14">
        <f>COUNTIF(J$3:J122,"&gt;0")/COUNT(J$3:J122)</f>
        <v>0.49579831932773111</v>
      </c>
      <c r="N122" s="15">
        <f t="shared" si="13"/>
        <v>9.4150423559990006</v>
      </c>
      <c r="O122" s="15">
        <f t="shared" si="14"/>
        <v>82.237081149591972</v>
      </c>
      <c r="P122" s="15">
        <f t="shared" si="10"/>
        <v>2.7962105923277685</v>
      </c>
      <c r="S122" s="14"/>
    </row>
    <row r="123" spans="1:19">
      <c r="A123" s="23">
        <v>43622</v>
      </c>
      <c r="B123" s="44">
        <v>1.0603655852653899</v>
      </c>
      <c r="C123" s="13">
        <f>MAX(B$3:B123)</f>
        <v>1.06404927721567</v>
      </c>
      <c r="D123" s="14">
        <f t="shared" si="7"/>
        <v>-3.4619561604508631E-3</v>
      </c>
      <c r="E123" s="14">
        <f>ABS(MIN(D$3:D123))</f>
        <v>1.2526811195218701E-2</v>
      </c>
      <c r="F123" s="25">
        <f t="shared" si="11"/>
        <v>6</v>
      </c>
      <c r="G123" s="25">
        <f>MAX(F$3:F123)</f>
        <v>22</v>
      </c>
      <c r="H123" s="14" t="str">
        <f>IF(J123&lt;AVERAGE(J$3:J123),J123,"")</f>
        <v/>
      </c>
      <c r="I123" s="14">
        <f>STDEV(H$4:H123)</f>
        <v>1.4341518003788212E-3</v>
      </c>
      <c r="J123" s="14">
        <f t="shared" si="9"/>
        <v>3.6399082370970337E-3</v>
      </c>
      <c r="K123" s="14">
        <f>STDEV($J$4:J123)*SQRT(252)</f>
        <v>4.2252225300213053E-2</v>
      </c>
      <c r="L123" s="14">
        <f t="shared" si="12"/>
        <v>0.12546803393537842</v>
      </c>
      <c r="M123" s="14">
        <f>COUNTIF(J$3:J123,"&gt;0")/COUNT(J$3:J123)</f>
        <v>0.5</v>
      </c>
      <c r="N123" s="15">
        <f t="shared" si="13"/>
        <v>10.015959527135502</v>
      </c>
      <c r="O123" s="15">
        <f t="shared" si="14"/>
        <v>87.485881133529176</v>
      </c>
      <c r="P123" s="15">
        <f t="shared" si="10"/>
        <v>2.9695012048216491</v>
      </c>
      <c r="S123" s="14"/>
    </row>
    <row r="124" spans="1:19">
      <c r="A124" s="23">
        <v>43626</v>
      </c>
      <c r="B124" s="44">
        <v>1.0644994581909499</v>
      </c>
      <c r="C124" s="13">
        <f>MAX(B$3:B124)</f>
        <v>1.0644994581909499</v>
      </c>
      <c r="D124" s="14">
        <f t="shared" si="7"/>
        <v>0</v>
      </c>
      <c r="E124" s="14">
        <f>ABS(MIN(D$3:D124))</f>
        <v>1.2526811195218701E-2</v>
      </c>
      <c r="F124" s="25">
        <f t="shared" si="11"/>
        <v>0</v>
      </c>
      <c r="G124" s="25">
        <f>MAX(F$3:F124)</f>
        <v>22</v>
      </c>
      <c r="H124" s="14" t="str">
        <f>IF(J124&lt;AVERAGE(J$3:J124),J124,"")</f>
        <v/>
      </c>
      <c r="I124" s="14">
        <f>STDEV(H$4:H124)</f>
        <v>1.4341518003788212E-3</v>
      </c>
      <c r="J124" s="14">
        <f t="shared" si="9"/>
        <v>3.8985355456677695E-3</v>
      </c>
      <c r="K124" s="14">
        <f>STDEV($J$4:J124)*SQRT(252)</f>
        <v>4.2362016678043707E-2</v>
      </c>
      <c r="L124" s="14">
        <f t="shared" si="12"/>
        <v>0.13124644855105583</v>
      </c>
      <c r="M124" s="14">
        <f>COUNTIF(J$3:J124,"&gt;0")/COUNT(J$3:J124)</f>
        <v>0.50413223140495866</v>
      </c>
      <c r="N124" s="15">
        <f t="shared" si="13"/>
        <v>10.477243290866447</v>
      </c>
      <c r="O124" s="15">
        <f t="shared" si="14"/>
        <v>91.515032450810295</v>
      </c>
      <c r="P124" s="15">
        <f t="shared" si="10"/>
        <v>3.098210586822252</v>
      </c>
      <c r="S124" s="14"/>
    </row>
    <row r="125" spans="1:19">
      <c r="A125" s="23">
        <v>43627</v>
      </c>
      <c r="B125" s="44">
        <v>1.0677431157309401</v>
      </c>
      <c r="C125" s="13">
        <f>MAX(B$3:B125)</f>
        <v>1.0677431157309401</v>
      </c>
      <c r="D125" s="14">
        <f t="shared" si="7"/>
        <v>0</v>
      </c>
      <c r="E125" s="14">
        <f>ABS(MIN(D$3:D125))</f>
        <v>1.2526811195218701E-2</v>
      </c>
      <c r="F125" s="25">
        <f t="shared" si="11"/>
        <v>0</v>
      </c>
      <c r="G125" s="25">
        <f>MAX(F$3:F125)</f>
        <v>22</v>
      </c>
      <c r="H125" s="14" t="str">
        <f>IF(J125&lt;AVERAGE(J$3:J125),J125,"")</f>
        <v/>
      </c>
      <c r="I125" s="14">
        <f>STDEV(H$4:H125)</f>
        <v>1.4341518003788212E-3</v>
      </c>
      <c r="J125" s="14">
        <f t="shared" si="9"/>
        <v>3.047119953919486E-3</v>
      </c>
      <c r="K125" s="14">
        <f>STDEV($J$4:J125)*SQRT(252)</f>
        <v>4.2342633963031395E-2</v>
      </c>
      <c r="L125" s="14">
        <f t="shared" si="12"/>
        <v>0.13726645565292794</v>
      </c>
      <c r="M125" s="14">
        <f>COUNTIF(J$3:J125,"&gt;0")/COUNT(J$3:J125)</f>
        <v>0.50819672131147542</v>
      </c>
      <c r="N125" s="15">
        <f t="shared" si="13"/>
        <v>10.957813086966659</v>
      </c>
      <c r="O125" s="15">
        <f t="shared" si="14"/>
        <v>95.712640472696108</v>
      </c>
      <c r="P125" s="15">
        <f t="shared" si="10"/>
        <v>3.2418024767371074</v>
      </c>
      <c r="S125" s="14"/>
    </row>
    <row r="126" spans="1:19">
      <c r="A126" s="23">
        <v>43628</v>
      </c>
      <c r="B126" s="44">
        <v>1.07661246574676</v>
      </c>
      <c r="C126" s="13">
        <f>MAX(B$3:B126)</f>
        <v>1.07661246574676</v>
      </c>
      <c r="D126" s="14">
        <f t="shared" si="7"/>
        <v>0</v>
      </c>
      <c r="E126" s="14">
        <f>ABS(MIN(D$3:D126))</f>
        <v>1.2526811195218701E-2</v>
      </c>
      <c r="F126" s="25">
        <f t="shared" si="11"/>
        <v>0</v>
      </c>
      <c r="G126" s="25">
        <f>MAX(F$3:F126)</f>
        <v>22</v>
      </c>
      <c r="H126" s="14" t="str">
        <f>IF(J126&lt;AVERAGE(J$3:J126),J126,"")</f>
        <v/>
      </c>
      <c r="I126" s="14">
        <f>STDEV(H$4:H126)</f>
        <v>1.4341518003788212E-3</v>
      </c>
      <c r="J126" s="14">
        <f t="shared" si="9"/>
        <v>8.3066328268932565E-3</v>
      </c>
      <c r="K126" s="14">
        <f>STDEV($J$4:J126)*SQRT(252)</f>
        <v>4.3609134370855208E-2</v>
      </c>
      <c r="L126" s="14">
        <f t="shared" si="12"/>
        <v>0.15498366536361274</v>
      </c>
      <c r="M126" s="14">
        <f>COUNTIF(J$3:J126,"&gt;0")/COUNT(J$3:J126)</f>
        <v>0.51219512195121952</v>
      </c>
      <c r="N126" s="15">
        <f t="shared" si="13"/>
        <v>12.372156245379328</v>
      </c>
      <c r="O126" s="15">
        <f t="shared" si="14"/>
        <v>108.06643015242521</v>
      </c>
      <c r="P126" s="15">
        <f t="shared" si="10"/>
        <v>3.5539266623735415</v>
      </c>
      <c r="Q126" s="14">
        <f>B126/B121-1</f>
        <v>2.4499539074037013E-2</v>
      </c>
      <c r="S126" s="14"/>
    </row>
    <row r="127" spans="1:19">
      <c r="A127" s="23">
        <v>43629</v>
      </c>
      <c r="B127" s="44">
        <v>1.0675002502750399</v>
      </c>
      <c r="C127" s="13">
        <f>MAX(B$3:B127)</f>
        <v>1.07661246574676</v>
      </c>
      <c r="D127" s="14">
        <f t="shared" si="7"/>
        <v>-8.4637841021092397E-3</v>
      </c>
      <c r="E127" s="14">
        <f>ABS(MIN(D$3:D127))</f>
        <v>1.2526811195218701E-2</v>
      </c>
      <c r="F127" s="25">
        <f t="shared" si="11"/>
        <v>1</v>
      </c>
      <c r="G127" s="25">
        <f>MAX(F$3:F127)</f>
        <v>22</v>
      </c>
      <c r="H127" s="14">
        <f>IF(J127&lt;AVERAGE(J$3:J127),J127,"")</f>
        <v>-8.4637841021092397E-3</v>
      </c>
      <c r="I127" s="14">
        <f>STDEV(H$4:H127)</f>
        <v>1.6922107920891844E-3</v>
      </c>
      <c r="J127" s="14">
        <f t="shared" si="9"/>
        <v>-8.4637841021092397E-3</v>
      </c>
      <c r="K127" s="14">
        <f>STDEV($J$4:J127)*SQRT(252)</f>
        <v>4.5314452998651507E-2</v>
      </c>
      <c r="L127" s="14">
        <f t="shared" si="12"/>
        <v>0.13520982735895037</v>
      </c>
      <c r="M127" s="14">
        <f>COUNTIF(J$3:J127,"&gt;0")/COUNT(J$3:J127)</f>
        <v>0.50806451612903225</v>
      </c>
      <c r="N127" s="15">
        <f t="shared" si="13"/>
        <v>10.793634968375509</v>
      </c>
      <c r="O127" s="15">
        <f t="shared" si="14"/>
        <v>79.901291252268777</v>
      </c>
      <c r="P127" s="15">
        <f t="shared" si="10"/>
        <v>2.983812413292819</v>
      </c>
      <c r="S127" s="14"/>
    </row>
    <row r="128" spans="1:19">
      <c r="A128" s="23">
        <v>43630</v>
      </c>
      <c r="B128" s="44">
        <v>1.07004102597525</v>
      </c>
      <c r="C128" s="13">
        <f>MAX(B$3:B128)</f>
        <v>1.07661246574676</v>
      </c>
      <c r="D128" s="14">
        <f t="shared" si="7"/>
        <v>-6.1038117062409691E-3</v>
      </c>
      <c r="E128" s="14">
        <f>ABS(MIN(D$3:D128))</f>
        <v>1.2526811195218701E-2</v>
      </c>
      <c r="F128" s="25">
        <f t="shared" si="11"/>
        <v>2</v>
      </c>
      <c r="G128" s="25">
        <f>MAX(F$3:F128)</f>
        <v>22</v>
      </c>
      <c r="H128" s="14" t="str">
        <f>IF(J128&lt;AVERAGE(J$3:J128),J128,"")</f>
        <v/>
      </c>
      <c r="I128" s="14">
        <f>STDEV(H$4:H128)</f>
        <v>1.6922107920891844E-3</v>
      </c>
      <c r="J128" s="14">
        <f t="shared" si="9"/>
        <v>2.3801171939354937E-3</v>
      </c>
      <c r="K128" s="14">
        <f>STDEV($J$4:J128)*SQRT(252)</f>
        <v>4.5207671561905825E-2</v>
      </c>
      <c r="L128" s="14">
        <f t="shared" si="12"/>
        <v>0.13966866205438255</v>
      </c>
      <c r="M128" s="14">
        <f>COUNTIF(J$3:J128,"&gt;0")/COUNT(J$3:J128)</f>
        <v>0.51200000000000001</v>
      </c>
      <c r="N128" s="15">
        <f t="shared" si="13"/>
        <v>11.149578282754993</v>
      </c>
      <c r="O128" s="15">
        <f t="shared" si="14"/>
        <v>82.53620808194303</v>
      </c>
      <c r="P128" s="15">
        <f t="shared" si="10"/>
        <v>3.0894902840356444</v>
      </c>
      <c r="S128" s="14"/>
    </row>
    <row r="129" spans="1:19">
      <c r="A129" s="23">
        <v>43633</v>
      </c>
      <c r="B129" s="44">
        <v>1.06480438587312</v>
      </c>
      <c r="C129" s="13">
        <f>MAX(B$3:B129)</f>
        <v>1.07661246574676</v>
      </c>
      <c r="D129" s="14">
        <f t="shared" si="7"/>
        <v>-1.0967808983569305E-2</v>
      </c>
      <c r="E129" s="14">
        <f>ABS(MIN(D$3:D129))</f>
        <v>1.2526811195218701E-2</v>
      </c>
      <c r="F129" s="25">
        <f t="shared" si="11"/>
        <v>3</v>
      </c>
      <c r="G129" s="25">
        <f>MAX(F$3:F129)</f>
        <v>22</v>
      </c>
      <c r="H129" s="14">
        <f>IF(J129&lt;AVERAGE(J$3:J129),J129,"")</f>
        <v>-4.89386852934659E-3</v>
      </c>
      <c r="I129" s="14">
        <f>STDEV(H$4:H129)</f>
        <v>1.7365076628424474E-3</v>
      </c>
      <c r="J129" s="14">
        <f t="shared" si="9"/>
        <v>-4.89386852934659E-3</v>
      </c>
      <c r="K129" s="14">
        <f>STDEV($J$4:J129)*SQRT(252)</f>
        <v>4.5678904652627347E-2</v>
      </c>
      <c r="L129" s="14">
        <f t="shared" si="12"/>
        <v>0.12678507426569507</v>
      </c>
      <c r="M129" s="14">
        <f>COUNTIF(J$3:J129,"&gt;0")/COUNT(J$3:J129)</f>
        <v>0.50793650793650791</v>
      </c>
      <c r="N129" s="15">
        <f t="shared" si="13"/>
        <v>10.121097244132415</v>
      </c>
      <c r="O129" s="15">
        <f t="shared" si="14"/>
        <v>73.011525937158069</v>
      </c>
      <c r="P129" s="15">
        <f t="shared" si="10"/>
        <v>2.7755716830307726</v>
      </c>
      <c r="S129" s="14"/>
    </row>
    <row r="130" spans="1:19">
      <c r="A130" s="23">
        <v>43634</v>
      </c>
      <c r="B130" s="44">
        <v>1.0675463084233801</v>
      </c>
      <c r="C130" s="13">
        <f>MAX(B$3:B130)</f>
        <v>1.07661246574676</v>
      </c>
      <c r="D130" s="14">
        <f t="shared" si="7"/>
        <v>-8.4210034825218383E-3</v>
      </c>
      <c r="E130" s="14">
        <f>ABS(MIN(D$3:D130))</f>
        <v>1.2526811195218701E-2</v>
      </c>
      <c r="F130" s="25">
        <f t="shared" si="11"/>
        <v>4</v>
      </c>
      <c r="G130" s="25">
        <f>MAX(F$3:F130)</f>
        <v>22</v>
      </c>
      <c r="H130" s="14" t="str">
        <f>IF(J130&lt;AVERAGE(J$3:J130),J130,"")</f>
        <v/>
      </c>
      <c r="I130" s="14">
        <f>STDEV(H$4:H130)</f>
        <v>1.7365076628424474E-3</v>
      </c>
      <c r="J130" s="14">
        <f t="shared" si="9"/>
        <v>2.5750481371391576E-3</v>
      </c>
      <c r="K130" s="14">
        <f>STDEV($J$4:J130)*SQRT(252)</f>
        <v>4.5590843752992806E-2</v>
      </c>
      <c r="L130" s="14">
        <f t="shared" si="12"/>
        <v>0.1315786253809994</v>
      </c>
      <c r="M130" s="14">
        <f>COUNTIF(J$3:J130,"&gt;0")/COUNT(J$3:J130)</f>
        <v>0.51181102362204722</v>
      </c>
      <c r="N130" s="15">
        <f t="shared" si="13"/>
        <v>10.503760560486537</v>
      </c>
      <c r="O130" s="15">
        <f t="shared" si="14"/>
        <v>75.771980853583756</v>
      </c>
      <c r="P130" s="15">
        <f t="shared" si="10"/>
        <v>2.886075679886094</v>
      </c>
      <c r="S130" s="14"/>
    </row>
    <row r="131" spans="1:19">
      <c r="A131" s="23">
        <v>43635</v>
      </c>
      <c r="B131" s="44">
        <v>1.0650636825409501</v>
      </c>
      <c r="C131" s="13">
        <f>MAX(B$3:B131)</f>
        <v>1.07661246574676</v>
      </c>
      <c r="D131" s="14">
        <f t="shared" si="7"/>
        <v>-1.0726964040676745E-2</v>
      </c>
      <c r="E131" s="14">
        <f>ABS(MIN(D$3:D131))</f>
        <v>1.2526811195218701E-2</v>
      </c>
      <c r="F131" s="25">
        <f t="shared" si="11"/>
        <v>5</v>
      </c>
      <c r="G131" s="25">
        <f>MAX(F$3:F131)</f>
        <v>22</v>
      </c>
      <c r="H131" s="14">
        <f>IF(J131&lt;AVERAGE(J$3:J131),J131,"")</f>
        <v>-2.325543972042321E-3</v>
      </c>
      <c r="I131" s="14">
        <f>STDEV(H$4:H131)</f>
        <v>1.7264062729732401E-3</v>
      </c>
      <c r="J131" s="14">
        <f t="shared" si="9"/>
        <v>-2.325543972042321E-3</v>
      </c>
      <c r="K131" s="14">
        <f>STDEV($J$4:J131)*SQRT(252)</f>
        <v>4.5586044027134232E-2</v>
      </c>
      <c r="L131" s="14">
        <f t="shared" si="12"/>
        <v>0.12591497133547702</v>
      </c>
      <c r="M131" s="14">
        <f>COUNTIF(J$3:J131,"&gt;0")/COUNT(J$3:J131)</f>
        <v>0.5078125</v>
      </c>
      <c r="N131" s="15">
        <f t="shared" si="13"/>
        <v>10.051637992559264</v>
      </c>
      <c r="O131" s="15">
        <f t="shared" si="14"/>
        <v>72.93472765169264</v>
      </c>
      <c r="P131" s="15">
        <f t="shared" si="10"/>
        <v>2.7621385891815597</v>
      </c>
      <c r="Q131" s="14">
        <f>B131/B126-1</f>
        <v>-1.0726964040676745E-2</v>
      </c>
      <c r="S131" s="14"/>
    </row>
    <row r="132" spans="1:19">
      <c r="A132" s="23">
        <v>43636</v>
      </c>
      <c r="B132" s="44">
        <v>1.0653942959084699</v>
      </c>
      <c r="C132" s="13">
        <f>MAX(B$3:B132)</f>
        <v>1.07661246574676</v>
      </c>
      <c r="D132" s="14">
        <f t="shared" si="7"/>
        <v>-1.0419877342316419E-2</v>
      </c>
      <c r="E132" s="14">
        <f>ABS(MIN(D$3:D132))</f>
        <v>1.2526811195218701E-2</v>
      </c>
      <c r="F132" s="25">
        <f t="shared" si="11"/>
        <v>6</v>
      </c>
      <c r="G132" s="25">
        <f>MAX(F$3:F132)</f>
        <v>22</v>
      </c>
      <c r="H132" s="14">
        <f>IF(J132&lt;AVERAGE(J$3:J132),J132,"")</f>
        <v>3.1041652526453412E-4</v>
      </c>
      <c r="I132" s="14">
        <f>STDEV(H$4:H132)</f>
        <v>1.7264410155342317E-3</v>
      </c>
      <c r="J132" s="14">
        <f t="shared" si="9"/>
        <v>3.1041652526453412E-4</v>
      </c>
      <c r="K132" s="14">
        <f>STDEV($J$4:J132)*SQRT(252)</f>
        <v>4.5408370529470672E-2</v>
      </c>
      <c r="L132" s="14">
        <f t="shared" si="12"/>
        <v>0.1258843031977257</v>
      </c>
      <c r="M132" s="14">
        <f>COUNTIF(J$3:J132,"&gt;0")/COUNT(J$3:J132)</f>
        <v>0.51162790697674421</v>
      </c>
      <c r="N132" s="15">
        <f t="shared" si="13"/>
        <v>10.049189792672367</v>
      </c>
      <c r="O132" s="15">
        <f t="shared" si="14"/>
        <v>72.915496136293967</v>
      </c>
      <c r="P132" s="15">
        <f t="shared" si="10"/>
        <v>2.7722708771508331</v>
      </c>
      <c r="S132" s="14"/>
    </row>
    <row r="133" spans="1:19">
      <c r="A133" s="23">
        <v>43637</v>
      </c>
      <c r="B133" s="44">
        <v>1.0622081088348101</v>
      </c>
      <c r="C133" s="13">
        <f>MAX(B$3:B133)</f>
        <v>1.07661246574676</v>
      </c>
      <c r="D133" s="14">
        <f t="shared" ref="D133:D196" si="15">B133/C133-1</f>
        <v>-1.3379333205062571E-2</v>
      </c>
      <c r="E133" s="14">
        <f>ABS(MIN(D$3:D133))</f>
        <v>1.3379333205062571E-2</v>
      </c>
      <c r="F133" s="25">
        <f t="shared" si="11"/>
        <v>7</v>
      </c>
      <c r="G133" s="25">
        <f>MAX(F$3:F133)</f>
        <v>22</v>
      </c>
      <c r="H133" s="14">
        <f>IF(J133&lt;AVERAGE(J$3:J133),J133,"")</f>
        <v>-2.9906177326985972E-3</v>
      </c>
      <c r="I133" s="14">
        <f>STDEV(H$4:H133)</f>
        <v>1.7241935745173278E-3</v>
      </c>
      <c r="J133" s="14">
        <f t="shared" ref="J133:J196" si="16">B133/B132-1</f>
        <v>-2.9906177326985972E-3</v>
      </c>
      <c r="K133" s="14">
        <f>STDEV($J$4:J133)*SQRT(252)</f>
        <v>4.5491654136901961E-2</v>
      </c>
      <c r="L133" s="14">
        <f t="shared" si="12"/>
        <v>0.11894494106223785</v>
      </c>
      <c r="M133" s="14">
        <f>COUNTIF(J$3:J133,"&gt;0")/COUNT(J$3:J133)</f>
        <v>0.50769230769230766</v>
      </c>
      <c r="N133" s="15">
        <f t="shared" si="13"/>
        <v>8.8901994769986441</v>
      </c>
      <c r="O133" s="15">
        <f t="shared" si="14"/>
        <v>68.985839420921977</v>
      </c>
      <c r="P133" s="15">
        <f t="shared" si="10"/>
        <v>2.614654123243938</v>
      </c>
      <c r="S133" s="14"/>
    </row>
    <row r="134" spans="1:19">
      <c r="A134" s="23">
        <v>43640</v>
      </c>
      <c r="B134" s="44">
        <v>1.07073600509185</v>
      </c>
      <c r="C134" s="13">
        <f>MAX(B$3:B134)</f>
        <v>1.07661246574676</v>
      </c>
      <c r="D134" s="14">
        <f t="shared" si="15"/>
        <v>-5.458287770088166E-3</v>
      </c>
      <c r="E134" s="14">
        <f>ABS(MIN(D$3:D134))</f>
        <v>1.3379333205062571E-2</v>
      </c>
      <c r="F134" s="25">
        <f t="shared" si="11"/>
        <v>8</v>
      </c>
      <c r="G134" s="25">
        <f>MAX(F$3:F134)</f>
        <v>22</v>
      </c>
      <c r="H134" s="14" t="str">
        <f>IF(J134&lt;AVERAGE(J$3:J134),J134,"")</f>
        <v/>
      </c>
      <c r="I134" s="14">
        <f>STDEV(H$4:H134)</f>
        <v>1.7241935745173278E-3</v>
      </c>
      <c r="J134" s="14">
        <f t="shared" si="16"/>
        <v>8.0284608883229858E-3</v>
      </c>
      <c r="K134" s="14">
        <f>STDEV($J$4:J134)*SQRT(252)</f>
        <v>4.6513625908079788E-2</v>
      </c>
      <c r="L134" s="14">
        <f t="shared" si="12"/>
        <v>0.13355502187517643</v>
      </c>
      <c r="M134" s="14">
        <f>COUNTIF(J$3:J134,"&gt;0")/COUNT(J$3:J134)</f>
        <v>0.51145038167938928</v>
      </c>
      <c r="N134" s="15">
        <f t="shared" si="13"/>
        <v>9.982188187423338</v>
      </c>
      <c r="O134" s="15">
        <f t="shared" si="14"/>
        <v>77.459412822927348</v>
      </c>
      <c r="P134" s="15">
        <f t="shared" ref="P134:P197" si="17">L134/K134</f>
        <v>2.8713096274005347</v>
      </c>
      <c r="S134" s="14"/>
    </row>
    <row r="135" spans="1:19">
      <c r="A135" s="23">
        <v>43641</v>
      </c>
      <c r="B135" s="44">
        <v>1.07116730523746</v>
      </c>
      <c r="C135" s="13">
        <f>MAX(B$3:B135)</f>
        <v>1.07661246574676</v>
      </c>
      <c r="D135" s="14">
        <f t="shared" si="15"/>
        <v>-5.0576792323532294E-3</v>
      </c>
      <c r="E135" s="14">
        <f>ABS(MIN(D$3:D135))</f>
        <v>1.3379333205062571E-2</v>
      </c>
      <c r="F135" s="25">
        <f t="shared" si="11"/>
        <v>9</v>
      </c>
      <c r="G135" s="25">
        <f>MAX(F$3:F135)</f>
        <v>22</v>
      </c>
      <c r="H135" s="14">
        <f>IF(J135&lt;AVERAGE(J$3:J135),J135,"")</f>
        <v>4.0280717521312681E-4</v>
      </c>
      <c r="I135" s="14">
        <f>STDEV(H$4:H135)</f>
        <v>1.7256525499108751E-3</v>
      </c>
      <c r="J135" s="14">
        <f t="shared" si="16"/>
        <v>4.0280717521312681E-4</v>
      </c>
      <c r="K135" s="14">
        <f>STDEV($J$4:J135)*SQRT(252)</f>
        <v>4.6336066111272112E-2</v>
      </c>
      <c r="L135" s="14">
        <f t="shared" si="12"/>
        <v>0.13367765810189258</v>
      </c>
      <c r="M135" s="14">
        <f>COUNTIF(J$3:J135,"&gt;0")/COUNT(J$3:J135)</f>
        <v>0.51515151515151514</v>
      </c>
      <c r="N135" s="15">
        <f t="shared" si="13"/>
        <v>9.9913542814906986</v>
      </c>
      <c r="O135" s="15">
        <f t="shared" si="14"/>
        <v>77.464990335856797</v>
      </c>
      <c r="P135" s="15">
        <f t="shared" si="17"/>
        <v>2.8849591542984485</v>
      </c>
      <c r="S135" s="14"/>
    </row>
    <row r="136" spans="1:19">
      <c r="A136" s="23">
        <v>43642</v>
      </c>
      <c r="B136" s="44">
        <v>1.06486552019821</v>
      </c>
      <c r="C136" s="13">
        <f>MAX(B$3:B136)</f>
        <v>1.07661246574676</v>
      </c>
      <c r="D136" s="14">
        <f t="shared" si="15"/>
        <v>-1.0911025018089493E-2</v>
      </c>
      <c r="E136" s="14">
        <f>ABS(MIN(D$3:D136))</f>
        <v>1.3379333205062571E-2</v>
      </c>
      <c r="F136" s="25">
        <f t="shared" si="11"/>
        <v>10</v>
      </c>
      <c r="G136" s="25">
        <f>MAX(F$3:F136)</f>
        <v>22</v>
      </c>
      <c r="H136" s="14">
        <f>IF(J136&lt;AVERAGE(J$3:J136),J136,"")</f>
        <v>-5.883100621571824E-3</v>
      </c>
      <c r="I136" s="14">
        <f>STDEV(H$4:H136)</f>
        <v>1.7968828461773303E-3</v>
      </c>
      <c r="J136" s="14">
        <f t="shared" si="16"/>
        <v>-5.883100621571824E-3</v>
      </c>
      <c r="K136" s="14">
        <f>STDEV($J$4:J136)*SQRT(252)</f>
        <v>4.6995478945520121E-2</v>
      </c>
      <c r="L136" s="14">
        <f t="shared" si="12"/>
        <v>0.12089548695894958</v>
      </c>
      <c r="M136" s="14">
        <f>COUNTIF(J$3:J136,"&gt;0")/COUNT(J$3:J136)</f>
        <v>0.51127819548872178</v>
      </c>
      <c r="N136" s="15">
        <f t="shared" si="13"/>
        <v>9.0359874521403096</v>
      </c>
      <c r="O136" s="15">
        <f t="shared" si="14"/>
        <v>67.280672869765198</v>
      </c>
      <c r="P136" s="15">
        <f t="shared" si="17"/>
        <v>2.5724918581870106</v>
      </c>
      <c r="Q136" s="14">
        <f>B136/B131-1</f>
        <v>-1.8605680203764852E-4</v>
      </c>
      <c r="R136" s="14">
        <f>B136/B$117-1</f>
        <v>7.6711013297803277E-4</v>
      </c>
      <c r="S136" s="14"/>
    </row>
    <row r="137" spans="1:19">
      <c r="A137" s="23">
        <v>43643</v>
      </c>
      <c r="B137" s="44">
        <v>1.0672061254791201</v>
      </c>
      <c r="C137" s="13">
        <f>MAX(B$3:B137)</f>
        <v>1.07661246574676</v>
      </c>
      <c r="D137" s="14">
        <f t="shared" si="15"/>
        <v>-8.7369787801179211E-3</v>
      </c>
      <c r="E137" s="14">
        <f>ABS(MIN(D$3:D137))</f>
        <v>1.3379333205062571E-2</v>
      </c>
      <c r="F137" s="25">
        <f t="shared" si="11"/>
        <v>11</v>
      </c>
      <c r="G137" s="25">
        <f>MAX(F$3:F137)</f>
        <v>22</v>
      </c>
      <c r="H137" s="14" t="str">
        <f>IF(J137&lt;AVERAGE(J$3:J137),J137,"")</f>
        <v/>
      </c>
      <c r="I137" s="14">
        <f>STDEV(H$4:H137)</f>
        <v>1.7968828461773303E-3</v>
      </c>
      <c r="J137" s="14">
        <f t="shared" si="16"/>
        <v>2.1980289872418624E-3</v>
      </c>
      <c r="K137" s="14">
        <f>STDEV($J$4:J137)*SQRT(252)</f>
        <v>4.6877920605151023E-2</v>
      </c>
      <c r="L137" s="14">
        <f t="shared" si="12"/>
        <v>0.124715647146036</v>
      </c>
      <c r="M137" s="14">
        <f>COUNTIF(J$3:J137,"&gt;0")/COUNT(J$3:J137)</f>
        <v>0.5149253731343284</v>
      </c>
      <c r="N137" s="15">
        <f t="shared" si="13"/>
        <v>9.3215144009452704</v>
      </c>
      <c r="O137" s="15">
        <f t="shared" si="14"/>
        <v>69.406665777546237</v>
      </c>
      <c r="P137" s="15">
        <f t="shared" si="17"/>
        <v>2.6604347107566038</v>
      </c>
      <c r="S137" s="14"/>
    </row>
    <row r="138" spans="1:19">
      <c r="A138" s="23">
        <v>43644</v>
      </c>
      <c r="B138" s="44">
        <v>1.07035085452974</v>
      </c>
      <c r="C138" s="13">
        <f>MAX(B$3:B138)</f>
        <v>1.07661246574676</v>
      </c>
      <c r="D138" s="14">
        <f t="shared" si="15"/>
        <v>-5.8160307596631933E-3</v>
      </c>
      <c r="E138" s="14">
        <f>ABS(MIN(D$3:D138))</f>
        <v>1.3379333205062571E-2</v>
      </c>
      <c r="F138" s="25">
        <f t="shared" si="11"/>
        <v>12</v>
      </c>
      <c r="G138" s="25">
        <f>MAX(F$3:F138)</f>
        <v>22</v>
      </c>
      <c r="H138" s="14" t="str">
        <f>IF(J138&lt;AVERAGE(J$3:J138),J138,"")</f>
        <v/>
      </c>
      <c r="I138" s="14">
        <f>STDEV(H$4:H138)</f>
        <v>1.7968828461773303E-3</v>
      </c>
      <c r="J138" s="14">
        <f t="shared" si="16"/>
        <v>2.9466932165593818E-3</v>
      </c>
      <c r="K138" s="14">
        <f>STDEV($J$4:J138)*SQRT(252)</f>
        <v>4.6823149313814219E-2</v>
      </c>
      <c r="L138" s="14">
        <f t="shared" si="12"/>
        <v>0.13002722973074632</v>
      </c>
      <c r="M138" s="14">
        <f>COUNTIF(J$3:J138,"&gt;0")/COUNT(J$3:J138)</f>
        <v>0.51851851851851849</v>
      </c>
      <c r="N138" s="15">
        <f t="shared" si="13"/>
        <v>9.7185134518920311</v>
      </c>
      <c r="O138" s="15">
        <f t="shared" si="14"/>
        <v>72.362664047555953</v>
      </c>
      <c r="P138" s="15">
        <f t="shared" si="17"/>
        <v>2.7769859916787873</v>
      </c>
      <c r="S138" s="14"/>
    </row>
    <row r="139" spans="1:19">
      <c r="A139" s="23">
        <v>43646</v>
      </c>
      <c r="B139" s="44">
        <v>1.07030900037942</v>
      </c>
      <c r="C139" s="13">
        <f>MAX(B$3:B139)</f>
        <v>1.07661246574676</v>
      </c>
      <c r="D139" s="14">
        <f t="shared" si="15"/>
        <v>-5.85490654055143E-3</v>
      </c>
      <c r="E139" s="14">
        <f>ABS(MIN(D$3:D139))</f>
        <v>1.3379333205062571E-2</v>
      </c>
      <c r="F139" s="25">
        <f t="shared" si="11"/>
        <v>13</v>
      </c>
      <c r="G139" s="25">
        <f>MAX(F$3:F139)</f>
        <v>22</v>
      </c>
      <c r="H139" s="14">
        <f>IF(J139&lt;AVERAGE(J$3:J139),J139,"")</f>
        <v>-3.9103206339152763E-5</v>
      </c>
      <c r="I139" s="14">
        <f>STDEV(H$4:H139)</f>
        <v>1.7918911207905498E-3</v>
      </c>
      <c r="J139" s="14">
        <f t="shared" si="16"/>
        <v>-3.9103206339152763E-5</v>
      </c>
      <c r="K139" s="14">
        <f>STDEV($J$4:J139)*SQRT(252)</f>
        <v>4.6655353031244698E-2</v>
      </c>
      <c r="L139" s="14">
        <f t="shared" si="12"/>
        <v>0.12860177935798389</v>
      </c>
      <c r="M139" s="14">
        <f>COUNTIF(J$3:J139,"&gt;0")/COUNT(J$3:J139)</f>
        <v>0.51470588235294112</v>
      </c>
      <c r="N139" s="15">
        <f t="shared" si="13"/>
        <v>9.6119722400906049</v>
      </c>
      <c r="O139" s="15">
        <f t="shared" si="14"/>
        <v>71.76874636291916</v>
      </c>
      <c r="P139" s="15">
        <f t="shared" si="17"/>
        <v>2.7564206677819021</v>
      </c>
      <c r="R139" s="14">
        <f>B139/B119-1</f>
        <v>1.0692277861826138E-2</v>
      </c>
      <c r="S139" s="14"/>
    </row>
    <row r="140" spans="1:19">
      <c r="A140" s="23">
        <v>43647</v>
      </c>
      <c r="B140" s="44">
        <v>1.0762682927852401</v>
      </c>
      <c r="C140" s="13">
        <f>MAX(B$3:B140)</f>
        <v>1.07661246574676</v>
      </c>
      <c r="D140" s="14">
        <f t="shared" si="15"/>
        <v>-3.1968138254945266E-4</v>
      </c>
      <c r="E140" s="14">
        <f>ABS(MIN(D$3:D140))</f>
        <v>1.3379333205062571E-2</v>
      </c>
      <c r="F140" s="25">
        <f t="shared" si="11"/>
        <v>14</v>
      </c>
      <c r="G140" s="25">
        <f>MAX(F$3:F140)</f>
        <v>22</v>
      </c>
      <c r="H140" s="14" t="str">
        <f>IF(J140&lt;AVERAGE(J$3:J140),J140,"")</f>
        <v/>
      </c>
      <c r="I140" s="14">
        <f>STDEV(H$4:H140)</f>
        <v>1.7918911207905498E-3</v>
      </c>
      <c r="J140" s="14">
        <f t="shared" si="16"/>
        <v>5.5678242486119078E-3</v>
      </c>
      <c r="K140" s="14">
        <f>STDEV($J$4:J140)*SQRT(252)</f>
        <v>4.6988117788508275E-2</v>
      </c>
      <c r="L140" s="14">
        <f t="shared" si="12"/>
        <v>0.13909055017219507</v>
      </c>
      <c r="M140" s="14">
        <f>COUNTIF(J$3:J140,"&gt;0")/COUNT(J$3:J140)</f>
        <v>0.51824817518248179</v>
      </c>
      <c r="N140" s="15">
        <f t="shared" si="13"/>
        <v>10.395925420226844</v>
      </c>
      <c r="O140" s="15">
        <f t="shared" si="14"/>
        <v>77.62221072384736</v>
      </c>
      <c r="P140" s="15">
        <f t="shared" si="17"/>
        <v>2.9601217652138425</v>
      </c>
      <c r="S140" s="14"/>
    </row>
    <row r="141" spans="1:19">
      <c r="A141" s="23">
        <v>43648</v>
      </c>
      <c r="B141" s="44">
        <v>1.08504220727175</v>
      </c>
      <c r="C141" s="13">
        <f>MAX(B$3:B141)</f>
        <v>1.08504220727175</v>
      </c>
      <c r="D141" s="14">
        <f t="shared" si="15"/>
        <v>0</v>
      </c>
      <c r="E141" s="14">
        <f>ABS(MIN(D$3:D141))</f>
        <v>1.3379333205062571E-2</v>
      </c>
      <c r="F141" s="25">
        <f t="shared" si="11"/>
        <v>0</v>
      </c>
      <c r="G141" s="25">
        <f>MAX(F$3:F141)</f>
        <v>22</v>
      </c>
      <c r="H141" s="14" t="str">
        <f>IF(J141&lt;AVERAGE(J$3:J141),J141,"")</f>
        <v/>
      </c>
      <c r="I141" s="14">
        <f>STDEV(H$4:H141)</f>
        <v>1.7918911207905498E-3</v>
      </c>
      <c r="J141" s="14">
        <f t="shared" si="16"/>
        <v>8.1521629368122017E-3</v>
      </c>
      <c r="K141" s="14">
        <f>STDEV($J$4:J141)*SQRT(252)</f>
        <v>4.7932793467680077E-2</v>
      </c>
      <c r="L141" s="14">
        <f t="shared" si="12"/>
        <v>0.15478867404891794</v>
      </c>
      <c r="M141" s="14">
        <f>COUNTIF(J$3:J141,"&gt;0")/COUNT(J$3:J141)</f>
        <v>0.52173913043478259</v>
      </c>
      <c r="N141" s="15">
        <f t="shared" si="13"/>
        <v>11.569236798015304</v>
      </c>
      <c r="O141" s="15">
        <f t="shared" si="14"/>
        <v>86.382856777943061</v>
      </c>
      <c r="P141" s="15">
        <f t="shared" si="17"/>
        <v>3.2292854818338137</v>
      </c>
      <c r="Q141" s="14">
        <f>B141/B136-1</f>
        <v>1.894763863683413E-2</v>
      </c>
      <c r="S141" s="14"/>
    </row>
    <row r="142" spans="1:19">
      <c r="A142" s="23">
        <v>43649</v>
      </c>
      <c r="B142" s="44">
        <v>1.0889919560207899</v>
      </c>
      <c r="C142" s="13">
        <f>MAX(B$3:B142)</f>
        <v>1.0889919560207899</v>
      </c>
      <c r="D142" s="14">
        <f t="shared" si="15"/>
        <v>0</v>
      </c>
      <c r="E142" s="14">
        <f>ABS(MIN(D$3:D142))</f>
        <v>1.3379333205062571E-2</v>
      </c>
      <c r="F142" s="25">
        <f t="shared" si="11"/>
        <v>0</v>
      </c>
      <c r="G142" s="25">
        <f>MAX(F$3:F142)</f>
        <v>22</v>
      </c>
      <c r="H142" s="14" t="str">
        <f>IF(J142&lt;AVERAGE(J$3:J142),J142,"")</f>
        <v/>
      </c>
      <c r="I142" s="14">
        <f>STDEV(H$4:H142)</f>
        <v>1.7918911207905498E-3</v>
      </c>
      <c r="J142" s="14">
        <f t="shared" si="16"/>
        <v>3.6401798221021853E-3</v>
      </c>
      <c r="K142" s="14">
        <f>STDEV($J$4:J142)*SQRT(252)</f>
        <v>4.7934360790499439E-2</v>
      </c>
      <c r="L142" s="14">
        <f t="shared" si="12"/>
        <v>0.16137153906767221</v>
      </c>
      <c r="M142" s="14">
        <f>COUNTIF(J$3:J142,"&gt;0")/COUNT(J$3:J142)</f>
        <v>0.52517985611510787</v>
      </c>
      <c r="N142" s="15">
        <f t="shared" si="13"/>
        <v>12.061254219052655</v>
      </c>
      <c r="O142" s="15">
        <f t="shared" si="14"/>
        <v>90.056553769002448</v>
      </c>
      <c r="P142" s="15">
        <f t="shared" si="17"/>
        <v>3.3665107118661308</v>
      </c>
      <c r="S142" s="14"/>
    </row>
    <row r="143" spans="1:19">
      <c r="A143" s="23">
        <v>43650</v>
      </c>
      <c r="B143" s="44">
        <v>1.0736428211006499</v>
      </c>
      <c r="C143" s="13">
        <f>MAX(B$3:B143)</f>
        <v>1.0889919560207899</v>
      </c>
      <c r="D143" s="14">
        <f t="shared" si="15"/>
        <v>-1.4094810191460194E-2</v>
      </c>
      <c r="E143" s="14">
        <f>ABS(MIN(D$3:D143))</f>
        <v>1.4094810191460194E-2</v>
      </c>
      <c r="F143" s="25">
        <f t="shared" ref="F143:F205" si="18">IF(B143&lt;C143,F142+1,0)</f>
        <v>1</v>
      </c>
      <c r="G143" s="25">
        <f>MAX(F$3:F143)</f>
        <v>22</v>
      </c>
      <c r="H143" s="14">
        <f>IF(J143&lt;AVERAGE(J$3:J143),J143,"")</f>
        <v>-1.4094810191460194E-2</v>
      </c>
      <c r="I143" s="14">
        <f>STDEV(H$4:H143)</f>
        <v>2.334453278083667E-3</v>
      </c>
      <c r="J143" s="14">
        <f t="shared" si="16"/>
        <v>-1.4094810191460194E-2</v>
      </c>
      <c r="K143" s="14">
        <f>STDEV($J$4:J143)*SQRT(252)</f>
        <v>5.1679925199892951E-2</v>
      </c>
      <c r="L143" s="14">
        <f t="shared" si="12"/>
        <v>0.13212388220592741</v>
      </c>
      <c r="M143" s="14">
        <f>COUNTIF(J$3:J143,"&gt;0")/COUNT(J$3:J143)</f>
        <v>0.52142857142857146</v>
      </c>
      <c r="N143" s="15">
        <f t="shared" ref="N143:N205" si="19">L143/E143</f>
        <v>9.3739383795305748</v>
      </c>
      <c r="O143" s="15">
        <f t="shared" ref="O143:O205" si="20">L143/I143</f>
        <v>56.597355554867562</v>
      </c>
      <c r="P143" s="15">
        <f t="shared" si="17"/>
        <v>2.5565803683903376</v>
      </c>
      <c r="S143" s="14"/>
    </row>
    <row r="144" spans="1:19">
      <c r="A144" s="23">
        <v>43651</v>
      </c>
      <c r="B144" s="44">
        <v>1.05970010305906</v>
      </c>
      <c r="C144" s="13">
        <f>MAX(B$3:B144)</f>
        <v>1.0889919560207899</v>
      </c>
      <c r="D144" s="14">
        <f t="shared" si="15"/>
        <v>-2.6898135289045833E-2</v>
      </c>
      <c r="E144" s="14">
        <f>ABS(MIN(D$3:D144))</f>
        <v>2.6898135289045833E-2</v>
      </c>
      <c r="F144" s="25">
        <f t="shared" si="18"/>
        <v>2</v>
      </c>
      <c r="G144" s="25">
        <f>MAX(F$3:F144)</f>
        <v>22</v>
      </c>
      <c r="H144" s="14">
        <f>IF(J144&lt;AVERAGE(J$3:J144),J144,"")</f>
        <v>-1.2986365453732995E-2</v>
      </c>
      <c r="I144" s="14">
        <f>STDEV(H$4:H144)</f>
        <v>2.681245085695093E-3</v>
      </c>
      <c r="J144" s="14">
        <f t="shared" si="16"/>
        <v>-1.2986365453732995E-2</v>
      </c>
      <c r="K144" s="14">
        <f>STDEV($J$4:J144)*SQRT(252)</f>
        <v>5.4565807736777383E-2</v>
      </c>
      <c r="L144" s="14">
        <f t="shared" si="12"/>
        <v>0.10603892558520434</v>
      </c>
      <c r="M144" s="14">
        <f>COUNTIF(J$3:J144,"&gt;0")/COUNT(J$3:J144)</f>
        <v>0.51773049645390068</v>
      </c>
      <c r="N144" s="15">
        <f t="shared" si="19"/>
        <v>3.942240770436912</v>
      </c>
      <c r="O144" s="15">
        <f t="shared" si="20"/>
        <v>39.548389720484849</v>
      </c>
      <c r="P144" s="15">
        <f t="shared" si="17"/>
        <v>1.9433218343753031</v>
      </c>
      <c r="S144" s="14"/>
    </row>
    <row r="145" spans="1:19">
      <c r="A145" s="23">
        <v>43654</v>
      </c>
      <c r="B145" s="44">
        <v>1.0562689419523399</v>
      </c>
      <c r="C145" s="13">
        <f>MAX(B$3:B145)</f>
        <v>1.0889919560207899</v>
      </c>
      <c r="D145" s="14">
        <f t="shared" si="15"/>
        <v>-3.0048903380352709E-2</v>
      </c>
      <c r="E145" s="14">
        <f>ABS(MIN(D$3:D145))</f>
        <v>3.0048903380352709E-2</v>
      </c>
      <c r="F145" s="25">
        <f t="shared" si="18"/>
        <v>3</v>
      </c>
      <c r="G145" s="25">
        <f>MAX(F$3:F145)</f>
        <v>22</v>
      </c>
      <c r="H145" s="14">
        <f>IF(J145&lt;AVERAGE(J$3:J145),J145,"")</f>
        <v>-3.2378605011128547E-3</v>
      </c>
      <c r="I145" s="14">
        <f>STDEV(H$4:H145)</f>
        <v>2.667778006604545E-3</v>
      </c>
      <c r="J145" s="14">
        <f t="shared" si="16"/>
        <v>-3.2378605011128547E-3</v>
      </c>
      <c r="K145" s="14">
        <f>STDEV($J$4:J145)*SQRT(252)</f>
        <v>5.4589552464035698E-2</v>
      </c>
      <c r="L145" s="14">
        <f t="shared" si="12"/>
        <v>9.8348997128825388E-2</v>
      </c>
      <c r="M145" s="14">
        <f>COUNTIF(J$3:J145,"&gt;0")/COUNT(J$3:J145)</f>
        <v>0.5140845070422535</v>
      </c>
      <c r="N145" s="15">
        <f t="shared" si="19"/>
        <v>3.2729646031984738</v>
      </c>
      <c r="O145" s="15">
        <f t="shared" si="20"/>
        <v>36.865510130657597</v>
      </c>
      <c r="P145" s="15">
        <f t="shared" si="17"/>
        <v>1.8016084157058987</v>
      </c>
      <c r="S145" s="14"/>
    </row>
    <row r="146" spans="1:19">
      <c r="A146" s="23">
        <v>43655</v>
      </c>
      <c r="B146" s="44">
        <v>1.06373710162344</v>
      </c>
      <c r="C146" s="13">
        <f>MAX(B$3:B146)</f>
        <v>1.0889919560207899</v>
      </c>
      <c r="D146" s="14">
        <f t="shared" si="15"/>
        <v>-2.3191038517522133E-2</v>
      </c>
      <c r="E146" s="14">
        <f>ABS(MIN(D$3:D146))</f>
        <v>3.0048903380352709E-2</v>
      </c>
      <c r="F146" s="25">
        <f t="shared" si="18"/>
        <v>4</v>
      </c>
      <c r="G146" s="25">
        <f>MAX(F$3:F146)</f>
        <v>22</v>
      </c>
      <c r="H146" s="14" t="str">
        <f>IF(J146&lt;AVERAGE(J$3:J146),J146,"")</f>
        <v/>
      </c>
      <c r="I146" s="14">
        <f>STDEV(H$4:H146)</f>
        <v>2.667778006604545E-3</v>
      </c>
      <c r="J146" s="14">
        <f t="shared" si="16"/>
        <v>7.0703202323609826E-3</v>
      </c>
      <c r="K146" s="14">
        <f>STDEV($J$4:J146)*SQRT(252)</f>
        <v>5.5114803767308075E-2</v>
      </c>
      <c r="L146" s="14">
        <f t="shared" si="12"/>
        <v>0.11114003250490412</v>
      </c>
      <c r="M146" s="14">
        <f>COUNTIF(J$3:J146,"&gt;0")/COUNT(J$3:J146)</f>
        <v>0.5174825174825175</v>
      </c>
      <c r="N146" s="15">
        <f t="shared" si="19"/>
        <v>3.6986385525660261</v>
      </c>
      <c r="O146" s="15">
        <f t="shared" si="20"/>
        <v>41.660150218555586</v>
      </c>
      <c r="P146" s="15">
        <f t="shared" si="17"/>
        <v>2.0165187011121684</v>
      </c>
      <c r="Q146" s="14">
        <f>B146/B141-1</f>
        <v>-1.9635278245884957E-2</v>
      </c>
      <c r="S146" s="14"/>
    </row>
    <row r="147" spans="1:19">
      <c r="A147" s="23">
        <v>43656</v>
      </c>
      <c r="B147" s="44">
        <v>1.0653747681774</v>
      </c>
      <c r="C147" s="13">
        <f>MAX(B$3:B147)</f>
        <v>1.0889919560207899</v>
      </c>
      <c r="D147" s="14">
        <f t="shared" si="15"/>
        <v>-2.1687201372623477E-2</v>
      </c>
      <c r="E147" s="14">
        <f>ABS(MIN(D$3:D147))</f>
        <v>3.0048903380352709E-2</v>
      </c>
      <c r="F147" s="25">
        <f t="shared" si="18"/>
        <v>5</v>
      </c>
      <c r="G147" s="25">
        <f>MAX(F$3:F147)</f>
        <v>22</v>
      </c>
      <c r="H147" s="14" t="str">
        <f>IF(J147&lt;AVERAGE(J$3:J147),J147,"")</f>
        <v/>
      </c>
      <c r="I147" s="14">
        <f>STDEV(H$4:H147)</f>
        <v>2.667778006604545E-3</v>
      </c>
      <c r="J147" s="14">
        <f t="shared" si="16"/>
        <v>1.5395406923952581E-3</v>
      </c>
      <c r="K147" s="14">
        <f>STDEV($J$4:J147)*SQRT(252)</f>
        <v>5.4941078779843298E-2</v>
      </c>
      <c r="L147" s="14">
        <f t="shared" si="12"/>
        <v>0.11349977272820611</v>
      </c>
      <c r="M147" s="14">
        <f>COUNTIF(J$3:J147,"&gt;0")/COUNT(J$3:J147)</f>
        <v>0.52083333333333337</v>
      </c>
      <c r="N147" s="15">
        <f t="shared" si="19"/>
        <v>3.7771685472694232</v>
      </c>
      <c r="O147" s="15">
        <f t="shared" si="20"/>
        <v>42.544684170578599</v>
      </c>
      <c r="P147" s="15">
        <f t="shared" si="17"/>
        <v>2.065845361046073</v>
      </c>
      <c r="S147" s="14"/>
    </row>
    <row r="148" spans="1:19">
      <c r="A148" s="23">
        <v>43657</v>
      </c>
      <c r="B148" s="44">
        <v>1.06168414290567</v>
      </c>
      <c r="C148" s="13">
        <f>MAX(B$3:B148)</f>
        <v>1.0889919560207899</v>
      </c>
      <c r="D148" s="14">
        <f t="shared" si="15"/>
        <v>-2.5076230328553994E-2</v>
      </c>
      <c r="E148" s="14">
        <f>ABS(MIN(D$3:D148))</f>
        <v>3.0048903380352709E-2</v>
      </c>
      <c r="F148" s="25">
        <f t="shared" si="18"/>
        <v>6</v>
      </c>
      <c r="G148" s="25">
        <f>MAX(F$3:F148)</f>
        <v>22</v>
      </c>
      <c r="H148" s="14">
        <f>IF(J148&lt;AVERAGE(J$3:J148),J148,"")</f>
        <v>-3.464156822527098E-3</v>
      </c>
      <c r="I148" s="14">
        <f>STDEV(H$4:H148)</f>
        <v>2.6562726748488264E-3</v>
      </c>
      <c r="J148" s="14">
        <f t="shared" si="16"/>
        <v>-3.464156822527098E-3</v>
      </c>
      <c r="K148" s="14">
        <f>STDEV($J$4:J148)*SQRT(252)</f>
        <v>5.4992085469246686E-2</v>
      </c>
      <c r="L148" s="14">
        <f t="shared" si="12"/>
        <v>0.10643854078054038</v>
      </c>
      <c r="M148" s="14">
        <f>COUNTIF(J$3:J148,"&gt;0")/COUNT(J$3:J148)</f>
        <v>0.51724137931034486</v>
      </c>
      <c r="N148" s="15">
        <f t="shared" si="19"/>
        <v>3.5421772113698688</v>
      </c>
      <c r="O148" s="15">
        <f t="shared" si="20"/>
        <v>40.070637999014167</v>
      </c>
      <c r="P148" s="15">
        <f t="shared" si="17"/>
        <v>1.9355247190991545</v>
      </c>
      <c r="S148" s="14"/>
    </row>
    <row r="149" spans="1:19">
      <c r="A149" s="23">
        <v>43658</v>
      </c>
      <c r="B149" s="44">
        <v>1.06844929379292</v>
      </c>
      <c r="C149" s="13">
        <f>MAX(B$3:B149)</f>
        <v>1.0889919560207899</v>
      </c>
      <c r="D149" s="14">
        <f t="shared" si="15"/>
        <v>-1.8863924672991583E-2</v>
      </c>
      <c r="E149" s="14">
        <f>ABS(MIN(D$3:D149))</f>
        <v>3.0048903380352709E-2</v>
      </c>
      <c r="F149" s="25">
        <f t="shared" si="18"/>
        <v>7</v>
      </c>
      <c r="G149" s="25">
        <f>MAX(F$3:F149)</f>
        <v>22</v>
      </c>
      <c r="H149" s="14" t="str">
        <f>IF(J149&lt;AVERAGE(J$3:J149),J149,"")</f>
        <v/>
      </c>
      <c r="I149" s="14">
        <f>STDEV(H$4:H149)</f>
        <v>2.6562726748488264E-3</v>
      </c>
      <c r="J149" s="14">
        <f t="shared" si="16"/>
        <v>6.3720937460125526E-3</v>
      </c>
      <c r="K149" s="14">
        <f>STDEV($J$4:J149)*SQRT(252)</f>
        <v>5.5357436050020019E-2</v>
      </c>
      <c r="L149" s="14">
        <f t="shared" si="12"/>
        <v>0.11780200000921082</v>
      </c>
      <c r="M149" s="14">
        <f>COUNTIF(J$3:J149,"&gt;0")/COUNT(J$3:J149)</f>
        <v>0.52054794520547942</v>
      </c>
      <c r="N149" s="15">
        <f t="shared" si="19"/>
        <v>3.9203427332471286</v>
      </c>
      <c r="O149" s="15">
        <f t="shared" si="20"/>
        <v>44.348609660683707</v>
      </c>
      <c r="P149" s="15">
        <f t="shared" si="17"/>
        <v>2.1280248583544759</v>
      </c>
      <c r="S149" s="14"/>
    </row>
    <row r="150" spans="1:19">
      <c r="A150" s="23">
        <v>43661</v>
      </c>
      <c r="B150" s="44">
        <v>1.0661241206968299</v>
      </c>
      <c r="C150" s="13">
        <f>MAX(B$3:B150)</f>
        <v>1.0889919560207899</v>
      </c>
      <c r="D150" s="14">
        <f t="shared" si="15"/>
        <v>-2.0999085619989089E-2</v>
      </c>
      <c r="E150" s="14">
        <f>ABS(MIN(D$3:D150))</f>
        <v>3.0048903380352709E-2</v>
      </c>
      <c r="F150" s="25">
        <f t="shared" si="18"/>
        <v>8</v>
      </c>
      <c r="G150" s="25">
        <f>MAX(F$3:F150)</f>
        <v>22</v>
      </c>
      <c r="H150" s="14">
        <f>IF(J150&lt;AVERAGE(J$3:J150),J150,"")</f>
        <v>-2.1762128625082422E-3</v>
      </c>
      <c r="I150" s="14">
        <f>STDEV(H$4:H150)</f>
        <v>2.6383228083098629E-3</v>
      </c>
      <c r="J150" s="14">
        <f t="shared" si="16"/>
        <v>-2.1762128625082422E-3</v>
      </c>
      <c r="K150" s="14">
        <f>STDEV($J$4:J150)*SQRT(252)</f>
        <v>5.5275370830154845E-2</v>
      </c>
      <c r="L150" s="14">
        <f t="shared" si="12"/>
        <v>0.11207894192832257</v>
      </c>
      <c r="M150" s="14">
        <f>COUNTIF(J$3:J150,"&gt;0")/COUNT(J$3:J150)</f>
        <v>0.51700680272108845</v>
      </c>
      <c r="N150" s="15">
        <f t="shared" si="19"/>
        <v>3.7298845987705729</v>
      </c>
      <c r="O150" s="15">
        <f t="shared" si="20"/>
        <v>42.481132928582575</v>
      </c>
      <c r="P150" s="15">
        <f t="shared" si="17"/>
        <v>2.0276470378228417</v>
      </c>
      <c r="S150" s="14"/>
    </row>
    <row r="151" spans="1:19">
      <c r="A151" s="23">
        <v>43662</v>
      </c>
      <c r="B151" s="44">
        <v>1.0749011190072599</v>
      </c>
      <c r="C151" s="13">
        <f>MAX(B$3:B151)</f>
        <v>1.0889919560207899</v>
      </c>
      <c r="D151" s="14">
        <f t="shared" si="15"/>
        <v>-1.293933985060669E-2</v>
      </c>
      <c r="E151" s="14">
        <f>ABS(MIN(D$3:D151))</f>
        <v>3.0048903380352709E-2</v>
      </c>
      <c r="F151" s="25">
        <f t="shared" si="18"/>
        <v>9</v>
      </c>
      <c r="G151" s="25">
        <f>MAX(F$3:F151)</f>
        <v>22</v>
      </c>
      <c r="H151" s="14" t="str">
        <f>IF(J151&lt;AVERAGE(J$3:J151),J151,"")</f>
        <v/>
      </c>
      <c r="I151" s="14">
        <f>STDEV(H$4:H151)</f>
        <v>2.6383228083098629E-3</v>
      </c>
      <c r="J151" s="14">
        <f t="shared" si="16"/>
        <v>8.2326233315996866E-3</v>
      </c>
      <c r="K151" s="14">
        <f>STDEV($J$4:J151)*SQRT(252)</f>
        <v>5.6017260080178113E-2</v>
      </c>
      <c r="L151" s="14">
        <f t="shared" si="12"/>
        <v>0.12669853181636692</v>
      </c>
      <c r="M151" s="14">
        <f>COUNTIF(J$3:J151,"&gt;0")/COUNT(J$3:J151)</f>
        <v>0.52027027027027029</v>
      </c>
      <c r="N151" s="15">
        <f t="shared" si="19"/>
        <v>4.2164111685755552</v>
      </c>
      <c r="O151" s="15">
        <f t="shared" si="20"/>
        <v>48.022376722555542</v>
      </c>
      <c r="P151" s="15">
        <f t="shared" si="17"/>
        <v>2.261776667316858</v>
      </c>
      <c r="Q151" s="14">
        <f>B151/B146-1</f>
        <v>1.049509072004895E-2</v>
      </c>
      <c r="S151" s="14"/>
    </row>
    <row r="152" spans="1:19">
      <c r="A152" s="23">
        <v>43663</v>
      </c>
      <c r="B152" s="44">
        <v>1.0910188913191099</v>
      </c>
      <c r="C152" s="13">
        <f>MAX(B$3:B152)</f>
        <v>1.0910188913191099</v>
      </c>
      <c r="D152" s="14">
        <f t="shared" si="15"/>
        <v>0</v>
      </c>
      <c r="E152" s="14">
        <f>ABS(MIN(D$3:D152))</f>
        <v>3.0048903380352709E-2</v>
      </c>
      <c r="F152" s="25">
        <f t="shared" si="18"/>
        <v>0</v>
      </c>
      <c r="G152" s="25">
        <f>MAX(F$3:F152)</f>
        <v>22</v>
      </c>
      <c r="H152" s="14" t="str">
        <f>IF(J152&lt;AVERAGE(J$3:J152),J152,"")</f>
        <v/>
      </c>
      <c r="I152" s="14">
        <f>STDEV(H$4:H152)</f>
        <v>2.6383228083098629E-3</v>
      </c>
      <c r="J152" s="14">
        <f t="shared" si="16"/>
        <v>1.4994655812374358E-2</v>
      </c>
      <c r="K152" s="14">
        <f>STDEV($J$4:J152)*SQRT(252)</f>
        <v>5.8926542842519768E-2</v>
      </c>
      <c r="L152" s="14">
        <f t="shared" si="12"/>
        <v>0.15398909851829834</v>
      </c>
      <c r="M152" s="14">
        <f>COUNTIF(J$3:J152,"&gt;0")/COUNT(J$3:J152)</f>
        <v>0.52348993288590606</v>
      </c>
      <c r="N152" s="15">
        <f t="shared" si="19"/>
        <v>5.1246162486908977</v>
      </c>
      <c r="O152" s="15">
        <f t="shared" si="20"/>
        <v>58.366284077627846</v>
      </c>
      <c r="P152" s="15">
        <f t="shared" si="17"/>
        <v>2.6132382978894877</v>
      </c>
      <c r="S152" s="14"/>
    </row>
    <row r="153" spans="1:19">
      <c r="A153" s="23">
        <v>43664</v>
      </c>
      <c r="B153" s="44">
        <v>1.0945681986490601</v>
      </c>
      <c r="C153" s="13">
        <f>MAX(B$3:B153)</f>
        <v>1.0945681986490601</v>
      </c>
      <c r="D153" s="14">
        <f t="shared" si="15"/>
        <v>0</v>
      </c>
      <c r="E153" s="14">
        <f>ABS(MIN(D$3:D153))</f>
        <v>3.0048903380352709E-2</v>
      </c>
      <c r="F153" s="25">
        <f t="shared" si="18"/>
        <v>0</v>
      </c>
      <c r="G153" s="25">
        <f>MAX(F$3:F153)</f>
        <v>22</v>
      </c>
      <c r="H153" s="14" t="str">
        <f>IF(J153&lt;AVERAGE(J$3:J153),J153,"")</f>
        <v/>
      </c>
      <c r="I153" s="14">
        <f>STDEV(H$4:H153)</f>
        <v>2.6383228083098629E-3</v>
      </c>
      <c r="J153" s="14">
        <f t="shared" si="16"/>
        <v>3.2532042828872232E-3</v>
      </c>
      <c r="K153" s="14">
        <f>STDEV($J$4:J153)*SQRT(252)</f>
        <v>5.8829703742742545E-2</v>
      </c>
      <c r="L153" s="14">
        <f t="shared" si="12"/>
        <v>0.15939528935997971</v>
      </c>
      <c r="M153" s="14">
        <f>COUNTIF(J$3:J153,"&gt;0")/COUNT(J$3:J153)</f>
        <v>0.52666666666666662</v>
      </c>
      <c r="N153" s="15">
        <f t="shared" si="19"/>
        <v>5.3045293314830033</v>
      </c>
      <c r="O153" s="15">
        <f t="shared" si="20"/>
        <v>60.415385432721173</v>
      </c>
      <c r="P153" s="15">
        <f t="shared" si="17"/>
        <v>2.7094355269406454</v>
      </c>
      <c r="S153" s="14"/>
    </row>
    <row r="154" spans="1:19">
      <c r="A154" s="23">
        <v>43665</v>
      </c>
      <c r="B154" s="44">
        <v>1.10395003245113</v>
      </c>
      <c r="C154" s="13">
        <f>MAX(B$3:B154)</f>
        <v>1.10395003245113</v>
      </c>
      <c r="D154" s="14">
        <f t="shared" si="15"/>
        <v>0</v>
      </c>
      <c r="E154" s="14">
        <f>ABS(MIN(D$3:D154))</f>
        <v>3.0048903380352709E-2</v>
      </c>
      <c r="F154" s="25">
        <f t="shared" si="18"/>
        <v>0</v>
      </c>
      <c r="G154" s="25">
        <f>MAX(F$3:F154)</f>
        <v>22</v>
      </c>
      <c r="H154" s="14" t="str">
        <f>IF(J154&lt;AVERAGE(J$3:J154),J154,"")</f>
        <v/>
      </c>
      <c r="I154" s="14">
        <f>STDEV(H$4:H154)</f>
        <v>2.6383228083098629E-3</v>
      </c>
      <c r="J154" s="14">
        <f t="shared" si="16"/>
        <v>8.5712647358557881E-3</v>
      </c>
      <c r="K154" s="14">
        <f>STDEV($J$4:J154)*SQRT(252)</f>
        <v>5.9528592304785979E-2</v>
      </c>
      <c r="L154" s="14">
        <f t="shared" si="12"/>
        <v>0.17485573282830691</v>
      </c>
      <c r="M154" s="14">
        <f>COUNTIF(J$3:J154,"&gt;0")/COUNT(J$3:J154)</f>
        <v>0.5298013245033113</v>
      </c>
      <c r="N154" s="15">
        <f t="shared" si="19"/>
        <v>5.8190387387858973</v>
      </c>
      <c r="O154" s="15">
        <f t="shared" si="20"/>
        <v>66.275336845653584</v>
      </c>
      <c r="P154" s="15">
        <f t="shared" si="17"/>
        <v>2.9373402941068516</v>
      </c>
      <c r="S154" s="14"/>
    </row>
    <row r="155" spans="1:19">
      <c r="A155" s="23">
        <v>43668</v>
      </c>
      <c r="B155" s="44">
        <v>1.09287858479052</v>
      </c>
      <c r="C155" s="13">
        <f>MAX(B$3:B155)</f>
        <v>1.10395003245113</v>
      </c>
      <c r="D155" s="14">
        <f t="shared" si="15"/>
        <v>-1.0028939114234858E-2</v>
      </c>
      <c r="E155" s="14">
        <f>ABS(MIN(D$3:D155))</f>
        <v>3.0048903380352709E-2</v>
      </c>
      <c r="F155" s="25">
        <f t="shared" si="18"/>
        <v>1</v>
      </c>
      <c r="G155" s="25">
        <f>MAX(F$3:F155)</f>
        <v>22</v>
      </c>
      <c r="H155" s="14">
        <f>IF(J155&lt;AVERAGE(J$3:J155),J155,"")</f>
        <v>-1.0028939114234858E-2</v>
      </c>
      <c r="I155" s="14">
        <f>STDEV(H$4:H155)</f>
        <v>2.7860195272047302E-3</v>
      </c>
      <c r="J155" s="14">
        <f t="shared" si="16"/>
        <v>-1.0028939114234858E-2</v>
      </c>
      <c r="K155" s="14">
        <f>STDEV($J$4:J155)*SQRT(252)</f>
        <v>6.0907149562916665E-2</v>
      </c>
      <c r="L155" s="14">
        <f t="shared" si="12"/>
        <v>0.1535088267055249</v>
      </c>
      <c r="M155" s="14">
        <f>COUNTIF(J$3:J155,"&gt;0")/COUNT(J$3:J155)</f>
        <v>0.52631578947368418</v>
      </c>
      <c r="N155" s="15">
        <f t="shared" si="19"/>
        <v>5.1086332423663654</v>
      </c>
      <c r="O155" s="15">
        <f t="shared" si="20"/>
        <v>55.099695176775526</v>
      </c>
      <c r="P155" s="15">
        <f t="shared" si="17"/>
        <v>2.5203745013046679</v>
      </c>
      <c r="S155" s="14"/>
    </row>
    <row r="156" spans="1:19">
      <c r="A156" s="23">
        <v>43669</v>
      </c>
      <c r="B156" s="44">
        <v>1.0920034091440201</v>
      </c>
      <c r="C156" s="13">
        <f>MAX(B$3:B156)</f>
        <v>1.10395003245113</v>
      </c>
      <c r="D156" s="14">
        <f t="shared" si="15"/>
        <v>-1.082170655911352E-2</v>
      </c>
      <c r="E156" s="14">
        <f>ABS(MIN(D$3:D156))</f>
        <v>3.0048903380352709E-2</v>
      </c>
      <c r="F156" s="25">
        <f t="shared" si="18"/>
        <v>2</v>
      </c>
      <c r="G156" s="25">
        <f>MAX(F$3:F156)</f>
        <v>22</v>
      </c>
      <c r="H156" s="14">
        <f>IF(J156&lt;AVERAGE(J$3:J156),J156,"")</f>
        <v>-8.0079860533432967E-4</v>
      </c>
      <c r="I156" s="14">
        <f>STDEV(H$4:H156)</f>
        <v>2.7704899786489181E-3</v>
      </c>
      <c r="J156" s="14">
        <f t="shared" si="16"/>
        <v>-8.0079860533432967E-4</v>
      </c>
      <c r="K156" s="14">
        <f>STDEV($J$4:J156)*SQRT(252)</f>
        <v>6.073276887305374E-2</v>
      </c>
      <c r="L156" s="14">
        <f t="shared" si="12"/>
        <v>0.15130905542040196</v>
      </c>
      <c r="M156" s="14">
        <f>COUNTIF(J$3:J156,"&gt;0")/COUNT(J$3:J156)</f>
        <v>0.52287581699346408</v>
      </c>
      <c r="N156" s="15">
        <f t="shared" si="19"/>
        <v>5.0354268675020748</v>
      </c>
      <c r="O156" s="15">
        <f t="shared" si="20"/>
        <v>54.614547096896807</v>
      </c>
      <c r="P156" s="15">
        <f t="shared" si="17"/>
        <v>2.4913906977742886</v>
      </c>
      <c r="Q156" s="14">
        <f>B156/B151-1</f>
        <v>1.5910570595140117E-2</v>
      </c>
      <c r="S156" s="14"/>
    </row>
    <row r="157" spans="1:19">
      <c r="A157" s="23">
        <v>43670</v>
      </c>
      <c r="B157" s="44">
        <v>1.0871053330007401</v>
      </c>
      <c r="C157" s="13">
        <f>MAX(B$3:B157)</f>
        <v>1.10395003245113</v>
      </c>
      <c r="D157" s="14">
        <f t="shared" si="15"/>
        <v>-1.525857054688351E-2</v>
      </c>
      <c r="E157" s="14">
        <f>ABS(MIN(D$3:D157))</f>
        <v>3.0048903380352709E-2</v>
      </c>
      <c r="F157" s="25">
        <f t="shared" si="18"/>
        <v>3</v>
      </c>
      <c r="G157" s="25">
        <f>MAX(F$3:F157)</f>
        <v>22</v>
      </c>
      <c r="H157" s="14">
        <f>IF(J157&lt;AVERAGE(J$3:J157),J157,"")</f>
        <v>-4.485403710524527E-3</v>
      </c>
      <c r="I157" s="14">
        <f>STDEV(H$4:H157)</f>
        <v>2.7675770406665962E-3</v>
      </c>
      <c r="J157" s="14">
        <f t="shared" si="16"/>
        <v>-4.485403710524527E-3</v>
      </c>
      <c r="K157" s="14">
        <f>STDEV($J$4:J157)*SQRT(252)</f>
        <v>6.0880148381311956E-2</v>
      </c>
      <c r="L157" s="14">
        <f t="shared" si="12"/>
        <v>0.14238595244715535</v>
      </c>
      <c r="M157" s="14">
        <f>COUNTIF(J$3:J157,"&gt;0")/COUNT(J$3:J157)</f>
        <v>0.51948051948051943</v>
      </c>
      <c r="N157" s="15">
        <f t="shared" si="19"/>
        <v>4.7384741680873965</v>
      </c>
      <c r="O157" s="15">
        <f t="shared" si="20"/>
        <v>51.447873123293576</v>
      </c>
      <c r="P157" s="15">
        <f t="shared" si="17"/>
        <v>2.3387911533222017</v>
      </c>
      <c r="S157" s="14"/>
    </row>
    <row r="158" spans="1:19">
      <c r="A158" s="23">
        <v>43671</v>
      </c>
      <c r="B158" s="44">
        <v>1.09193288929494</v>
      </c>
      <c r="C158" s="13">
        <f>MAX(B$3:B158)</f>
        <v>1.10395003245113</v>
      </c>
      <c r="D158" s="14">
        <f t="shared" si="15"/>
        <v>-1.088558612522339E-2</v>
      </c>
      <c r="E158" s="14">
        <f>ABS(MIN(D$3:D158))</f>
        <v>3.0048903380352709E-2</v>
      </c>
      <c r="F158" s="25">
        <f t="shared" si="18"/>
        <v>4</v>
      </c>
      <c r="G158" s="25">
        <f>MAX(F$3:F158)</f>
        <v>22</v>
      </c>
      <c r="H158" s="14" t="str">
        <f>IF(J158&lt;AVERAGE(J$3:J158),J158,"")</f>
        <v/>
      </c>
      <c r="I158" s="14">
        <f>STDEV(H$4:H158)</f>
        <v>2.7675770406665962E-3</v>
      </c>
      <c r="J158" s="14">
        <f t="shared" si="16"/>
        <v>4.4407438245881448E-3</v>
      </c>
      <c r="K158" s="14">
        <f>STDEV($J$4:J158)*SQRT(252)</f>
        <v>6.0884637408168775E-2</v>
      </c>
      <c r="L158" s="14">
        <f t="shared" si="12"/>
        <v>0.14978147624203109</v>
      </c>
      <c r="M158" s="14">
        <f>COUNTIF(J$3:J158,"&gt;0")/COUNT(J$3:J158)</f>
        <v>0.52258064516129032</v>
      </c>
      <c r="N158" s="15">
        <f t="shared" si="19"/>
        <v>4.9845904306765743</v>
      </c>
      <c r="O158" s="15">
        <f t="shared" si="20"/>
        <v>54.120074722817776</v>
      </c>
      <c r="P158" s="15">
        <f t="shared" si="17"/>
        <v>2.4600865278691009</v>
      </c>
      <c r="S158" s="14"/>
    </row>
    <row r="159" spans="1:19">
      <c r="A159" s="23">
        <v>43672</v>
      </c>
      <c r="B159" s="44">
        <v>1.1041322695311699</v>
      </c>
      <c r="C159" s="13">
        <f>MAX(B$3:B159)</f>
        <v>1.1041322695311699</v>
      </c>
      <c r="D159" s="14">
        <f t="shared" si="15"/>
        <v>0</v>
      </c>
      <c r="E159" s="14">
        <f>ABS(MIN(D$3:D159))</f>
        <v>3.0048903380352709E-2</v>
      </c>
      <c r="F159" s="25">
        <f t="shared" si="18"/>
        <v>0</v>
      </c>
      <c r="G159" s="25">
        <f>MAX(F$3:F159)</f>
        <v>22</v>
      </c>
      <c r="H159" s="14" t="str">
        <f>IF(J159&lt;AVERAGE(J$3:J159),J159,"")</f>
        <v/>
      </c>
      <c r="I159" s="14">
        <f>STDEV(H$4:H159)</f>
        <v>2.7675770406665962E-3</v>
      </c>
      <c r="J159" s="14">
        <f t="shared" si="16"/>
        <v>1.1172280234279741E-2</v>
      </c>
      <c r="K159" s="14">
        <f>STDEV($J$4:J159)*SQRT(252)</f>
        <v>6.2164611396348254E-2</v>
      </c>
      <c r="L159" s="14">
        <f t="shared" si="12"/>
        <v>0.16943763762729769</v>
      </c>
      <c r="M159" s="14">
        <f>COUNTIF(J$3:J159,"&gt;0")/COUNT(J$3:J159)</f>
        <v>0.52564102564102566</v>
      </c>
      <c r="N159" s="15">
        <f t="shared" si="19"/>
        <v>5.6387294898117126</v>
      </c>
      <c r="O159" s="15">
        <f t="shared" si="20"/>
        <v>61.222374350412693</v>
      </c>
      <c r="P159" s="15">
        <f t="shared" si="17"/>
        <v>2.7256285179199398</v>
      </c>
      <c r="S159" s="14"/>
    </row>
    <row r="160" spans="1:19">
      <c r="A160" s="23">
        <v>43675</v>
      </c>
      <c r="B160" s="44">
        <v>1.1031166751725401</v>
      </c>
      <c r="C160" s="13">
        <f>MAX(B$3:B160)</f>
        <v>1.1041322695311699</v>
      </c>
      <c r="D160" s="14">
        <f t="shared" si="15"/>
        <v>-9.1981222418313635E-4</v>
      </c>
      <c r="E160" s="14">
        <f>ABS(MIN(D$3:D160))</f>
        <v>3.0048903380352709E-2</v>
      </c>
      <c r="F160" s="25">
        <f t="shared" si="18"/>
        <v>1</v>
      </c>
      <c r="G160" s="25">
        <f>MAX(F$3:F160)</f>
        <v>22</v>
      </c>
      <c r="H160" s="14">
        <f>IF(J160&lt;AVERAGE(J$3:J160),J160,"")</f>
        <v>-9.1981222418313635E-4</v>
      </c>
      <c r="I160" s="14">
        <f>STDEV(H$4:H160)</f>
        <v>2.7520797954578586E-3</v>
      </c>
      <c r="J160" s="14">
        <f t="shared" si="16"/>
        <v>-9.1981222418313635E-4</v>
      </c>
      <c r="K160" s="14">
        <f>STDEV($J$4:J160)*SQRT(252)</f>
        <v>6.1996662671821891E-2</v>
      </c>
      <c r="L160" s="14">
        <f t="shared" si="12"/>
        <v>0.16541921870829146</v>
      </c>
      <c r="M160" s="14">
        <f>COUNTIF(J$3:J160,"&gt;0")/COUNT(J$3:J160)</f>
        <v>0.52229299363057324</v>
      </c>
      <c r="N160" s="15">
        <f t="shared" si="19"/>
        <v>5.5050001863445637</v>
      </c>
      <c r="O160" s="15">
        <f t="shared" si="20"/>
        <v>60.106984899676924</v>
      </c>
      <c r="P160" s="15">
        <f t="shared" si="17"/>
        <v>2.6681955379426605</v>
      </c>
      <c r="S160" s="14"/>
    </row>
    <row r="161" spans="1:19">
      <c r="A161" s="23">
        <v>43676</v>
      </c>
      <c r="B161" s="44">
        <v>1.0953012597031</v>
      </c>
      <c r="C161" s="13">
        <f>MAX(B$3:B161)</f>
        <v>1.1041322695311699</v>
      </c>
      <c r="D161" s="14">
        <f t="shared" si="15"/>
        <v>-7.9981448525362486E-3</v>
      </c>
      <c r="E161" s="14">
        <f>ABS(MIN(D$3:D161))</f>
        <v>3.0048903380352709E-2</v>
      </c>
      <c r="F161" s="25">
        <f t="shared" si="18"/>
        <v>2</v>
      </c>
      <c r="G161" s="25">
        <f>MAX(F$3:F161)</f>
        <v>22</v>
      </c>
      <c r="H161" s="14">
        <f>IF(J161&lt;AVERAGE(J$3:J161),J161,"")</f>
        <v>-7.084849359400458E-3</v>
      </c>
      <c r="I161" s="14">
        <f>STDEV(H$4:H161)</f>
        <v>2.7947682056058444E-3</v>
      </c>
      <c r="J161" s="14">
        <f t="shared" si="16"/>
        <v>-7.084849359400458E-3</v>
      </c>
      <c r="K161" s="14">
        <f>STDEV($J$4:J161)*SQRT(252)</f>
        <v>6.2562800512918876E-2</v>
      </c>
      <c r="L161" s="14">
        <f t="shared" si="12"/>
        <v>0.15186937329447336</v>
      </c>
      <c r="M161" s="14">
        <f>COUNTIF(J$3:J161,"&gt;0")/COUNT(J$3:J161)</f>
        <v>0.51898734177215189</v>
      </c>
      <c r="N161" s="15">
        <f t="shared" si="19"/>
        <v>5.0540737334784813</v>
      </c>
      <c r="O161" s="15">
        <f t="shared" si="20"/>
        <v>54.340597187934378</v>
      </c>
      <c r="P161" s="15">
        <f t="shared" si="17"/>
        <v>2.4274708300999595</v>
      </c>
      <c r="Q161" s="14">
        <f>B161/B156-1</f>
        <v>3.0200002412674731E-3</v>
      </c>
      <c r="S161" s="14"/>
    </row>
    <row r="162" spans="1:19">
      <c r="A162" s="23">
        <v>43677</v>
      </c>
      <c r="B162" s="44">
        <v>1.0804442632539</v>
      </c>
      <c r="C162" s="13">
        <f>MAX(B$3:B162)</f>
        <v>1.1041322695311699</v>
      </c>
      <c r="D162" s="14">
        <f t="shared" si="15"/>
        <v>-2.1453957040244998E-2</v>
      </c>
      <c r="E162" s="14">
        <f>ABS(MIN(D$3:D162))</f>
        <v>3.0048903380352709E-2</v>
      </c>
      <c r="F162" s="25">
        <f t="shared" si="18"/>
        <v>3</v>
      </c>
      <c r="G162" s="25">
        <f>MAX(F$3:F162)</f>
        <v>22</v>
      </c>
      <c r="H162" s="14">
        <f>IF(J162&lt;AVERAGE(J$3:J162),J162,"")</f>
        <v>-1.3564301435412651E-2</v>
      </c>
      <c r="I162" s="14">
        <f>STDEV(H$4:H162)</f>
        <v>3.0625936836110646E-3</v>
      </c>
      <c r="J162" s="14">
        <f t="shared" si="16"/>
        <v>-1.3564301435412651E-2</v>
      </c>
      <c r="K162" s="14">
        <f>STDEV($J$4:J162)*SQRT(252)</f>
        <v>6.4858225307798903E-2</v>
      </c>
      <c r="L162" s="14">
        <f t="shared" si="12"/>
        <v>0.12711898211269368</v>
      </c>
      <c r="M162" s="14">
        <f>COUNTIF(J$3:J162,"&gt;0")/COUNT(J$3:J162)</f>
        <v>0.51572327044025157</v>
      </c>
      <c r="N162" s="15">
        <f t="shared" si="19"/>
        <v>4.230403369588843</v>
      </c>
      <c r="O162" s="15">
        <f t="shared" si="20"/>
        <v>41.506969335484726</v>
      </c>
      <c r="P162" s="15">
        <f t="shared" si="17"/>
        <v>1.9599515945652648</v>
      </c>
      <c r="R162" s="14">
        <f>B162/B139-1</f>
        <v>9.4694736481586439E-3</v>
      </c>
      <c r="S162" s="14"/>
    </row>
    <row r="163" spans="1:19">
      <c r="A163" s="23">
        <v>43678</v>
      </c>
      <c r="B163" s="44">
        <v>1.0785626421485499</v>
      </c>
      <c r="C163" s="13">
        <f>MAX(B$3:B163)</f>
        <v>1.1041322695311699</v>
      </c>
      <c r="D163" s="14">
        <f t="shared" si="15"/>
        <v>-2.3158119808849742E-2</v>
      </c>
      <c r="E163" s="14">
        <f>ABS(MIN(D$3:D163))</f>
        <v>3.0048903380352709E-2</v>
      </c>
      <c r="F163" s="25">
        <f t="shared" si="18"/>
        <v>4</v>
      </c>
      <c r="G163" s="25">
        <f>MAX(F$3:F163)</f>
        <v>22</v>
      </c>
      <c r="H163" s="14">
        <f>IF(J163&lt;AVERAGE(J$3:J163),J163,"")</f>
        <v>-1.7415253792761876E-3</v>
      </c>
      <c r="I163" s="14">
        <f>STDEV(H$4:H163)</f>
        <v>3.043744692366325E-3</v>
      </c>
      <c r="J163" s="14">
        <f t="shared" si="16"/>
        <v>-1.7415253792761876E-3</v>
      </c>
      <c r="K163" s="14">
        <f>STDEV($J$4:J163)*SQRT(252)</f>
        <v>6.4714845965036766E-2</v>
      </c>
      <c r="L163" s="14">
        <f t="shared" si="12"/>
        <v>0.12352993270415924</v>
      </c>
      <c r="M163" s="14">
        <f>COUNTIF(J$3:J163,"&gt;0")/COUNT(J$3:J163)</f>
        <v>0.51249999999999996</v>
      </c>
      <c r="N163" s="15">
        <f t="shared" si="19"/>
        <v>4.1109630904177532</v>
      </c>
      <c r="O163" s="15">
        <f t="shared" si="20"/>
        <v>40.584853589714939</v>
      </c>
      <c r="P163" s="15">
        <f t="shared" si="17"/>
        <v>1.9088345318923925</v>
      </c>
      <c r="S163" s="14"/>
    </row>
    <row r="164" spans="1:19">
      <c r="A164" s="23">
        <v>43679</v>
      </c>
      <c r="B164" s="44">
        <v>1.0737637074178601</v>
      </c>
      <c r="C164" s="13">
        <f>MAX(B$3:B164)</f>
        <v>1.1041322695311699</v>
      </c>
      <c r="D164" s="14">
        <f t="shared" si="15"/>
        <v>-2.750446024569575E-2</v>
      </c>
      <c r="E164" s="14">
        <f>ABS(MIN(D$3:D164))</f>
        <v>3.0048903380352709E-2</v>
      </c>
      <c r="F164" s="25">
        <f t="shared" si="18"/>
        <v>5</v>
      </c>
      <c r="G164" s="25">
        <f>MAX(F$3:F164)</f>
        <v>22</v>
      </c>
      <c r="H164" s="14">
        <f>IF(J164&lt;AVERAGE(J$3:J164),J164,"")</f>
        <v>-4.4493797051324835E-3</v>
      </c>
      <c r="I164" s="14">
        <f>STDEV(H$4:H164)</f>
        <v>3.0355071042267394E-3</v>
      </c>
      <c r="J164" s="14">
        <f t="shared" si="16"/>
        <v>-4.4493797051324835E-3</v>
      </c>
      <c r="K164" s="14">
        <f>STDEV($J$4:J164)*SQRT(252)</f>
        <v>6.4806522274899539E-2</v>
      </c>
      <c r="L164" s="14">
        <f t="shared" si="12"/>
        <v>0.11532652303962854</v>
      </c>
      <c r="M164" s="14">
        <f>COUNTIF(J$3:J164,"&gt;0")/COUNT(J$3:J164)</f>
        <v>0.50931677018633537</v>
      </c>
      <c r="N164" s="15">
        <f t="shared" si="19"/>
        <v>3.8379611255642052</v>
      </c>
      <c r="O164" s="15">
        <f t="shared" si="20"/>
        <v>37.99250638519149</v>
      </c>
      <c r="P164" s="15">
        <f t="shared" si="17"/>
        <v>1.7795511777415047</v>
      </c>
      <c r="S164" s="14"/>
    </row>
    <row r="165" spans="1:19">
      <c r="A165" s="23">
        <v>43682</v>
      </c>
      <c r="B165" s="44">
        <v>1.08461574716884</v>
      </c>
      <c r="C165" s="13">
        <f>MAX(B$3:B165)</f>
        <v>1.1041322695311699</v>
      </c>
      <c r="D165" s="14">
        <f t="shared" si="15"/>
        <v>-1.7675891648938902E-2</v>
      </c>
      <c r="E165" s="14">
        <f>ABS(MIN(D$3:D165))</f>
        <v>3.0048903380352709E-2</v>
      </c>
      <c r="F165" s="25">
        <f t="shared" si="18"/>
        <v>6</v>
      </c>
      <c r="G165" s="25">
        <f>MAX(F$3:F165)</f>
        <v>22</v>
      </c>
      <c r="H165" s="14" t="str">
        <f>IF(J165&lt;AVERAGE(J$3:J165),J165,"")</f>
        <v/>
      </c>
      <c r="I165" s="14">
        <f>STDEV(H$4:H165)</f>
        <v>3.0355071042267394E-3</v>
      </c>
      <c r="J165" s="14">
        <f t="shared" si="16"/>
        <v>1.0106543624087028E-2</v>
      </c>
      <c r="K165" s="14">
        <f>STDEV($J$4:J165)*SQRT(252)</f>
        <v>6.5717881665225894E-2</v>
      </c>
      <c r="L165" s="14">
        <f t="shared" si="12"/>
        <v>0.13090510355782814</v>
      </c>
      <c r="M165" s="14">
        <f>COUNTIF(J$3:J165,"&gt;0")/COUNT(J$3:J165)</f>
        <v>0.51234567901234573</v>
      </c>
      <c r="N165" s="15">
        <f t="shared" si="19"/>
        <v>4.3564020257531144</v>
      </c>
      <c r="O165" s="15">
        <f t="shared" si="20"/>
        <v>43.124624342190337</v>
      </c>
      <c r="P165" s="15">
        <f t="shared" si="17"/>
        <v>1.9919251844524313</v>
      </c>
      <c r="S165" s="14"/>
    </row>
    <row r="166" spans="1:19">
      <c r="A166" s="23">
        <v>43683</v>
      </c>
      <c r="B166" s="44">
        <v>1.1117080381712099</v>
      </c>
      <c r="C166" s="13">
        <f>MAX(B$3:B166)</f>
        <v>1.1117080381712099</v>
      </c>
      <c r="D166" s="14">
        <f t="shared" si="15"/>
        <v>0</v>
      </c>
      <c r="E166" s="14">
        <f>ABS(MIN(D$3:D166))</f>
        <v>3.0048903380352709E-2</v>
      </c>
      <c r="F166" s="25">
        <f t="shared" si="18"/>
        <v>0</v>
      </c>
      <c r="G166" s="25">
        <f>MAX(F$3:F166)</f>
        <v>22</v>
      </c>
      <c r="H166" s="14" t="str">
        <f>IF(J166&lt;AVERAGE(J$3:J166),J166,"")</f>
        <v/>
      </c>
      <c r="I166" s="14">
        <f>STDEV(H$4:H166)</f>
        <v>3.0355071042267394E-3</v>
      </c>
      <c r="J166" s="14">
        <f t="shared" si="16"/>
        <v>2.4978699666760917E-2</v>
      </c>
      <c r="K166" s="14">
        <f>STDEV($J$4:J166)*SQRT(252)</f>
        <v>7.223435578091715E-2</v>
      </c>
      <c r="L166" s="14">
        <f t="shared" si="12"/>
        <v>0.17318420570545623</v>
      </c>
      <c r="M166" s="14">
        <f>COUNTIF(J$3:J166,"&gt;0")/COUNT(J$3:J166)</f>
        <v>0.51533742331288346</v>
      </c>
      <c r="N166" s="15">
        <f t="shared" si="19"/>
        <v>5.7634118461271919</v>
      </c>
      <c r="O166" s="15">
        <f t="shared" si="20"/>
        <v>57.052808561807964</v>
      </c>
      <c r="P166" s="15">
        <f t="shared" si="17"/>
        <v>2.3975323630034779</v>
      </c>
      <c r="Q166" s="14">
        <f>B166/B161-1</f>
        <v>1.4979238198408851E-2</v>
      </c>
      <c r="S166" s="14"/>
    </row>
    <row r="167" spans="1:19">
      <c r="A167" s="23">
        <v>43684</v>
      </c>
      <c r="B167" s="44">
        <v>1.1056014644005101</v>
      </c>
      <c r="C167" s="13">
        <f>MAX(B$3:B167)</f>
        <v>1.1117080381712099</v>
      </c>
      <c r="D167" s="14">
        <f t="shared" si="15"/>
        <v>-5.4929653839197456E-3</v>
      </c>
      <c r="E167" s="14">
        <f>ABS(MIN(D$3:D167))</f>
        <v>3.0048903380352709E-2</v>
      </c>
      <c r="F167" s="25">
        <f t="shared" si="18"/>
        <v>1</v>
      </c>
      <c r="G167" s="25">
        <f>MAX(F$3:F167)</f>
        <v>22</v>
      </c>
      <c r="H167" s="14">
        <f>IF(J167&lt;AVERAGE(J$3:J167),J167,"")</f>
        <v>-5.4929653839197456E-3</v>
      </c>
      <c r="I167" s="14">
        <f>STDEV(H$4:H167)</f>
        <v>3.038761885171905E-3</v>
      </c>
      <c r="J167" s="14">
        <f t="shared" si="16"/>
        <v>-5.4929653839197456E-3</v>
      </c>
      <c r="K167" s="14">
        <f>STDEV($J$4:J167)*SQRT(252)</f>
        <v>7.2415243282426212E-2</v>
      </c>
      <c r="L167" s="14">
        <f t="shared" si="12"/>
        <v>0.16275339694763469</v>
      </c>
      <c r="M167" s="14">
        <f>COUNTIF(J$3:J167,"&gt;0")/COUNT(J$3:J167)</f>
        <v>0.51219512195121952</v>
      </c>
      <c r="N167" s="15">
        <f t="shared" si="19"/>
        <v>5.4162840782419366</v>
      </c>
      <c r="O167" s="15">
        <f t="shared" si="20"/>
        <v>53.559114895383651</v>
      </c>
      <c r="P167" s="15">
        <f t="shared" si="17"/>
        <v>2.2475019011243424</v>
      </c>
      <c r="S167" s="14"/>
    </row>
    <row r="168" spans="1:19">
      <c r="A168" s="23">
        <v>43685</v>
      </c>
      <c r="B168" s="44">
        <v>1.1317903120300301</v>
      </c>
      <c r="C168" s="13">
        <f>MAX(B$3:B168)</f>
        <v>1.1317903120300301</v>
      </c>
      <c r="D168" s="14">
        <f t="shared" si="15"/>
        <v>0</v>
      </c>
      <c r="E168" s="14">
        <f>ABS(MIN(D$3:D168))</f>
        <v>3.0048903380352709E-2</v>
      </c>
      <c r="F168" s="25">
        <f t="shared" si="18"/>
        <v>0</v>
      </c>
      <c r="G168" s="25">
        <f>MAX(F$3:F168)</f>
        <v>22</v>
      </c>
      <c r="H168" s="14" t="str">
        <f>IF(J168&lt;AVERAGE(J$3:J168),J168,"")</f>
        <v/>
      </c>
      <c r="I168" s="14">
        <f>STDEV(H$4:H168)</f>
        <v>3.038761885171905E-3</v>
      </c>
      <c r="J168" s="14">
        <f t="shared" si="16"/>
        <v>2.3687421256917807E-2</v>
      </c>
      <c r="K168" s="14">
        <f>STDEV($J$4:J168)*SQRT(252)</f>
        <v>7.7617508793705034E-2</v>
      </c>
      <c r="L168" s="14">
        <f t="shared" si="12"/>
        <v>0.20345153673457528</v>
      </c>
      <c r="M168" s="14">
        <f>COUNTIF(J$3:J168,"&gt;0")/COUNT(J$3:J168)</f>
        <v>0.51515151515151514</v>
      </c>
      <c r="N168" s="15">
        <f t="shared" si="19"/>
        <v>6.7706809183459526</v>
      </c>
      <c r="O168" s="15">
        <f t="shared" si="20"/>
        <v>66.952115507091094</v>
      </c>
      <c r="P168" s="15">
        <f t="shared" si="17"/>
        <v>2.6212067341057934</v>
      </c>
      <c r="S168" s="14"/>
    </row>
    <row r="169" spans="1:19">
      <c r="A169" s="23">
        <v>43686</v>
      </c>
      <c r="B169" s="44">
        <v>1.1621056891666199</v>
      </c>
      <c r="C169" s="13">
        <f>MAX(B$3:B169)</f>
        <v>1.1621056891666199</v>
      </c>
      <c r="D169" s="14">
        <f t="shared" si="15"/>
        <v>0</v>
      </c>
      <c r="E169" s="14">
        <f>ABS(MIN(D$3:D169))</f>
        <v>3.0048903380352709E-2</v>
      </c>
      <c r="F169" s="25">
        <f t="shared" si="18"/>
        <v>0</v>
      </c>
      <c r="G169" s="25">
        <f>MAX(F$3:F169)</f>
        <v>22</v>
      </c>
      <c r="H169" s="14" t="str">
        <f>IF(J169&lt;AVERAGE(J$3:J169),J169,"")</f>
        <v/>
      </c>
      <c r="I169" s="14">
        <f>STDEV(H$4:H169)</f>
        <v>3.038761885171905E-3</v>
      </c>
      <c r="J169" s="14">
        <f t="shared" si="16"/>
        <v>2.6785330121986028E-2</v>
      </c>
      <c r="K169" s="14">
        <f>STDEV($J$4:J169)*SQRT(252)</f>
        <v>8.3761519817583743E-2</v>
      </c>
      <c r="L169" s="14">
        <f t="shared" si="12"/>
        <v>0.25084261626872495</v>
      </c>
      <c r="M169" s="14">
        <f>COUNTIF(J$3:J169,"&gt;0")/COUNT(J$3:J169)</f>
        <v>0.51807228915662651</v>
      </c>
      <c r="N169" s="15">
        <f t="shared" si="19"/>
        <v>8.3478126670252077</v>
      </c>
      <c r="O169" s="15">
        <f t="shared" si="20"/>
        <v>82.547638066920996</v>
      </c>
      <c r="P169" s="15">
        <f t="shared" si="17"/>
        <v>2.9947237922020906</v>
      </c>
      <c r="S169" s="14"/>
    </row>
    <row r="170" spans="1:19">
      <c r="A170" s="23">
        <v>43689</v>
      </c>
      <c r="B170" s="44">
        <v>1.1585790531014499</v>
      </c>
      <c r="C170" s="13">
        <f>MAX(B$3:B170)</f>
        <v>1.1621056891666199</v>
      </c>
      <c r="D170" s="14">
        <f t="shared" si="15"/>
        <v>-3.0346947769432919E-3</v>
      </c>
      <c r="E170" s="14">
        <f>ABS(MIN(D$3:D170))</f>
        <v>3.0048903380352709E-2</v>
      </c>
      <c r="F170" s="25">
        <f t="shared" si="18"/>
        <v>1</v>
      </c>
      <c r="G170" s="25">
        <f>MAX(F$3:F170)</f>
        <v>22</v>
      </c>
      <c r="H170" s="14">
        <f>IF(J170&lt;AVERAGE(J$3:J170),J170,"")</f>
        <v>-3.0346947769432919E-3</v>
      </c>
      <c r="I170" s="14">
        <f>STDEV(H$4:H170)</f>
        <v>3.021704746609918E-3</v>
      </c>
      <c r="J170" s="14">
        <f t="shared" si="16"/>
        <v>-3.0346947769432919E-3</v>
      </c>
      <c r="K170" s="14">
        <f>STDEV($J$4:J170)*SQRT(252)</f>
        <v>8.3649968910656569E-2</v>
      </c>
      <c r="L170" s="14">
        <f t="shared" si="12"/>
        <v>0.24189293018571512</v>
      </c>
      <c r="M170" s="14">
        <f>COUNTIF(J$3:J170,"&gt;0")/COUNT(J$3:J170)</f>
        <v>0.51497005988023947</v>
      </c>
      <c r="N170" s="15">
        <f t="shared" si="19"/>
        <v>8.049975306049781</v>
      </c>
      <c r="O170" s="15">
        <f t="shared" si="20"/>
        <v>80.051808654401896</v>
      </c>
      <c r="P170" s="15">
        <f t="shared" si="17"/>
        <v>2.8917276758832031</v>
      </c>
      <c r="S170" s="14"/>
    </row>
    <row r="171" spans="1:19">
      <c r="A171" s="23">
        <v>43690</v>
      </c>
      <c r="B171" s="44">
        <v>1.1536802434667099</v>
      </c>
      <c r="C171" s="13">
        <f>MAX(B$3:B171)</f>
        <v>1.1621056891666199</v>
      </c>
      <c r="D171" s="14">
        <f t="shared" si="15"/>
        <v>-7.2501544209392366E-3</v>
      </c>
      <c r="E171" s="14">
        <f>ABS(MIN(D$3:D171))</f>
        <v>3.0048903380352709E-2</v>
      </c>
      <c r="F171" s="25">
        <f t="shared" si="18"/>
        <v>2</v>
      </c>
      <c r="G171" s="25">
        <f>MAX(F$3:F171)</f>
        <v>22</v>
      </c>
      <c r="H171" s="14">
        <f>IF(J171&lt;AVERAGE(J$3:J171),J171,"")</f>
        <v>-4.2282912172684206E-3</v>
      </c>
      <c r="I171" s="14">
        <f>STDEV(H$4:H171)</f>
        <v>3.0114682549738691E-3</v>
      </c>
      <c r="J171" s="14">
        <f t="shared" si="16"/>
        <v>-4.2282912172684206E-3</v>
      </c>
      <c r="K171" s="14">
        <f>STDEV($J$4:J171)*SQRT(252)</f>
        <v>8.3634903706204092E-2</v>
      </c>
      <c r="L171" s="14">
        <f t="shared" si="12"/>
        <v>0.23312982019595641</v>
      </c>
      <c r="M171" s="14">
        <f>COUNTIF(J$3:J171,"&gt;0")/COUNT(J$3:J171)</f>
        <v>0.51190476190476186</v>
      </c>
      <c r="N171" s="15">
        <f t="shared" si="19"/>
        <v>7.7583470266800783</v>
      </c>
      <c r="O171" s="15">
        <f t="shared" si="20"/>
        <v>77.414005547263955</v>
      </c>
      <c r="P171" s="15">
        <f t="shared" si="17"/>
        <v>2.7874704204228395</v>
      </c>
      <c r="Q171" s="14">
        <f>B171/B166-1</f>
        <v>3.775470164319894E-2</v>
      </c>
      <c r="S171" s="14"/>
    </row>
    <row r="172" spans="1:19">
      <c r="A172" s="23">
        <v>43691</v>
      </c>
      <c r="B172" s="44">
        <v>1.1245302303812299</v>
      </c>
      <c r="C172" s="13">
        <f>MAX(B$3:B172)</f>
        <v>1.1621056891666199</v>
      </c>
      <c r="D172" s="14">
        <f t="shared" si="15"/>
        <v>-3.2333942717668429E-2</v>
      </c>
      <c r="E172" s="14">
        <f>ABS(MIN(D$3:D172))</f>
        <v>3.2333942717668429E-2</v>
      </c>
      <c r="F172" s="25">
        <f t="shared" si="18"/>
        <v>3</v>
      </c>
      <c r="G172" s="25">
        <f>MAX(F$3:F172)</f>
        <v>22</v>
      </c>
      <c r="H172" s="14">
        <f>IF(J172&lt;AVERAGE(J$3:J172),J172,"")</f>
        <v>-2.5266977787438583E-2</v>
      </c>
      <c r="I172" s="14">
        <f>STDEV(H$4:H172)</f>
        <v>3.8884684912913153E-3</v>
      </c>
      <c r="J172" s="14">
        <f t="shared" si="16"/>
        <v>-2.5266977787438583E-2</v>
      </c>
      <c r="K172" s="14">
        <f>STDEV($J$4:J172)*SQRT(252)</f>
        <v>8.9282815749602146E-2</v>
      </c>
      <c r="L172" s="14">
        <f t="shared" si="12"/>
        <v>0.18691018611751886</v>
      </c>
      <c r="M172" s="14">
        <f>COUNTIF(J$3:J172,"&gt;0")/COUNT(J$3:J172)</f>
        <v>0.50887573964497046</v>
      </c>
      <c r="N172" s="15">
        <f t="shared" si="19"/>
        <v>5.7806184587376164</v>
      </c>
      <c r="O172" s="15">
        <f t="shared" si="20"/>
        <v>48.067815525862251</v>
      </c>
      <c r="P172" s="15">
        <f t="shared" si="17"/>
        <v>2.0934620458400111</v>
      </c>
      <c r="S172" s="14"/>
    </row>
    <row r="173" spans="1:19">
      <c r="A173" s="23">
        <v>43692</v>
      </c>
      <c r="B173" s="44">
        <v>1.1329132543835601</v>
      </c>
      <c r="C173" s="13">
        <f>MAX(B$3:B173)</f>
        <v>1.1621056891666199</v>
      </c>
      <c r="D173" s="14">
        <f t="shared" si="15"/>
        <v>-2.5120292461518368E-2</v>
      </c>
      <c r="E173" s="14">
        <f>ABS(MIN(D$3:D173))</f>
        <v>3.2333942717668429E-2</v>
      </c>
      <c r="F173" s="25">
        <f t="shared" si="18"/>
        <v>4</v>
      </c>
      <c r="G173" s="25">
        <f>MAX(F$3:F173)</f>
        <v>22</v>
      </c>
      <c r="H173" s="14" t="str">
        <f>IF(J173&lt;AVERAGE(J$3:J173),J173,"")</f>
        <v/>
      </c>
      <c r="I173" s="14">
        <f>STDEV(H$4:H173)</f>
        <v>3.8884684912913153E-3</v>
      </c>
      <c r="J173" s="14">
        <f t="shared" si="16"/>
        <v>7.4546897680893842E-3</v>
      </c>
      <c r="K173" s="14">
        <f>STDEV($J$4:J173)*SQRT(252)</f>
        <v>8.9396190786934185E-2</v>
      </c>
      <c r="L173" s="14">
        <f t="shared" si="12"/>
        <v>0.19897981817715826</v>
      </c>
      <c r="M173" s="14">
        <f>COUNTIF(J$3:J173,"&gt;0")/COUNT(J$3:J173)</f>
        <v>0.5117647058823529</v>
      </c>
      <c r="N173" s="15">
        <f t="shared" si="19"/>
        <v>6.1538990130154634</v>
      </c>
      <c r="O173" s="15">
        <f t="shared" si="20"/>
        <v>51.171770742850839</v>
      </c>
      <c r="P173" s="15">
        <f t="shared" si="17"/>
        <v>2.2258198747126081</v>
      </c>
      <c r="S173" s="14"/>
    </row>
    <row r="174" spans="1:19">
      <c r="A174" s="23">
        <v>43693</v>
      </c>
      <c r="B174" s="44">
        <v>1.12901965237423</v>
      </c>
      <c r="C174" s="13">
        <f>MAX(B$3:B174)</f>
        <v>1.1621056891666199</v>
      </c>
      <c r="D174" s="14">
        <f t="shared" si="15"/>
        <v>-2.8470763976826352E-2</v>
      </c>
      <c r="E174" s="14">
        <f>ABS(MIN(D$3:D174))</f>
        <v>3.2333942717668429E-2</v>
      </c>
      <c r="F174" s="25">
        <f t="shared" si="18"/>
        <v>5</v>
      </c>
      <c r="G174" s="25">
        <f>MAX(F$3:F174)</f>
        <v>22</v>
      </c>
      <c r="H174" s="14">
        <f>IF(J174&lt;AVERAGE(J$3:J174),J174,"")</f>
        <v>-3.4368050636398584E-3</v>
      </c>
      <c r="I174" s="14">
        <f>STDEV(H$4:H174)</f>
        <v>3.8670392214698573E-3</v>
      </c>
      <c r="J174" s="14">
        <f t="shared" si="16"/>
        <v>-3.4368050636398584E-3</v>
      </c>
      <c r="K174" s="14">
        <f>STDEV($J$4:J174)*SQRT(252)</f>
        <v>8.9277670144793236E-2</v>
      </c>
      <c r="L174" s="14">
        <f t="shared" si="12"/>
        <v>0.19215719470299497</v>
      </c>
      <c r="M174" s="14">
        <f>COUNTIF(J$3:J174,"&gt;0")/COUNT(J$3:J174)</f>
        <v>0.50877192982456143</v>
      </c>
      <c r="N174" s="15">
        <f t="shared" si="19"/>
        <v>5.9428940163858632</v>
      </c>
      <c r="O174" s="15">
        <f t="shared" si="20"/>
        <v>49.69103846584629</v>
      </c>
      <c r="P174" s="15">
        <f t="shared" si="17"/>
        <v>2.1523544957137499</v>
      </c>
      <c r="S174" s="14"/>
    </row>
    <row r="175" spans="1:19">
      <c r="A175" s="23">
        <v>43696</v>
      </c>
      <c r="B175" s="44">
        <v>1.12860927251507</v>
      </c>
      <c r="C175" s="13">
        <f>MAX(B$3:B175)</f>
        <v>1.1621056891666199</v>
      </c>
      <c r="D175" s="14">
        <f t="shared" si="15"/>
        <v>-2.8823898689947169E-2</v>
      </c>
      <c r="E175" s="14">
        <f>ABS(MIN(D$3:D175))</f>
        <v>3.2333942717668429E-2</v>
      </c>
      <c r="F175" s="25">
        <f t="shared" si="18"/>
        <v>6</v>
      </c>
      <c r="G175" s="25">
        <f>MAX(F$3:F175)</f>
        <v>22</v>
      </c>
      <c r="H175" s="14">
        <f>IF(J175&lt;AVERAGE(J$3:J175),J175,"")</f>
        <v>-3.6348336213365418E-4</v>
      </c>
      <c r="I175" s="14">
        <f>STDEV(H$4:H175)</f>
        <v>3.8516963815288332E-3</v>
      </c>
      <c r="J175" s="14">
        <f t="shared" si="16"/>
        <v>-3.6348336213365418E-4</v>
      </c>
      <c r="K175" s="14">
        <f>STDEV($J$4:J175)*SQRT(252)</f>
        <v>8.9026001440027078E-2</v>
      </c>
      <c r="L175" s="14">
        <f t="shared" si="12"/>
        <v>0.18907565303790563</v>
      </c>
      <c r="M175" s="14">
        <f>COUNTIF(J$3:J175,"&gt;0")/COUNT(J$3:J175)</f>
        <v>0.5058139534883721</v>
      </c>
      <c r="N175" s="15">
        <f t="shared" si="19"/>
        <v>5.8475904002448766</v>
      </c>
      <c r="O175" s="15">
        <f t="shared" si="20"/>
        <v>49.088929736163898</v>
      </c>
      <c r="P175" s="15">
        <f t="shared" si="17"/>
        <v>2.1238250621115182</v>
      </c>
      <c r="S175" s="14"/>
    </row>
    <row r="176" spans="1:19">
      <c r="A176" s="23">
        <v>43697</v>
      </c>
      <c r="B176" s="44">
        <v>1.1337729818295399</v>
      </c>
      <c r="C176" s="13">
        <f>MAX(B$3:B176)</f>
        <v>1.1621056891666199</v>
      </c>
      <c r="D176" s="14">
        <f t="shared" si="15"/>
        <v>-2.438049103554274E-2</v>
      </c>
      <c r="E176" s="14">
        <f>ABS(MIN(D$3:D176))</f>
        <v>3.2333942717668429E-2</v>
      </c>
      <c r="F176" s="25">
        <f t="shared" si="18"/>
        <v>7</v>
      </c>
      <c r="G176" s="25">
        <f>MAX(F$3:F176)</f>
        <v>22</v>
      </c>
      <c r="H176" s="14" t="str">
        <f>IF(J176&lt;AVERAGE(J$3:J176),J176,"")</f>
        <v/>
      </c>
      <c r="I176" s="14">
        <f>STDEV(H$4:H176)</f>
        <v>3.8516963815288332E-3</v>
      </c>
      <c r="J176" s="14">
        <f t="shared" si="16"/>
        <v>4.5752852118277065E-3</v>
      </c>
      <c r="K176" s="14">
        <f>STDEV($J$4:J176)*SQRT(252)</f>
        <v>8.8888743759900177E-2</v>
      </c>
      <c r="L176" s="14">
        <f t="shared" si="12"/>
        <v>0.19603061324426019</v>
      </c>
      <c r="M176" s="14">
        <f>COUNTIF(J$3:J176,"&gt;0")/COUNT(J$3:J176)</f>
        <v>0.50867052023121384</v>
      </c>
      <c r="N176" s="15">
        <f t="shared" si="19"/>
        <v>6.0626882083619824</v>
      </c>
      <c r="O176" s="15">
        <f t="shared" si="20"/>
        <v>50.894617287162909</v>
      </c>
      <c r="P176" s="15">
        <f t="shared" si="17"/>
        <v>2.2053479996720826</v>
      </c>
      <c r="Q176" s="14">
        <f>B176/B171-1</f>
        <v>-1.7255441228108737E-2</v>
      </c>
      <c r="S176" s="14"/>
    </row>
    <row r="177" spans="1:19">
      <c r="A177" s="23">
        <v>43698</v>
      </c>
      <c r="B177" s="44">
        <v>1.15141702857785</v>
      </c>
      <c r="C177" s="13">
        <f>MAX(B$3:B177)</f>
        <v>1.1621056891666199</v>
      </c>
      <c r="D177" s="14">
        <f t="shared" si="15"/>
        <v>-9.1976665189851259E-3</v>
      </c>
      <c r="E177" s="14">
        <f>ABS(MIN(D$3:D177))</f>
        <v>3.2333942717668429E-2</v>
      </c>
      <c r="F177" s="25">
        <f t="shared" si="18"/>
        <v>8</v>
      </c>
      <c r="G177" s="25">
        <f>MAX(F$3:F177)</f>
        <v>22</v>
      </c>
      <c r="H177" s="14" t="str">
        <f>IF(J177&lt;AVERAGE(J$3:J177),J177,"")</f>
        <v/>
      </c>
      <c r="I177" s="14">
        <f>STDEV(H$4:H177)</f>
        <v>3.8516963815288332E-3</v>
      </c>
      <c r="J177" s="14">
        <f t="shared" si="16"/>
        <v>1.5562239558609248E-2</v>
      </c>
      <c r="K177" s="14">
        <f>STDEV($J$4:J177)*SQRT(252)</f>
        <v>9.0408274288018953E-2</v>
      </c>
      <c r="L177" s="14">
        <f t="shared" si="12"/>
        <v>0.2217002304294462</v>
      </c>
      <c r="M177" s="14">
        <f>COUNTIF(J$3:J177,"&gt;0")/COUNT(J$3:J177)</f>
        <v>0.5114942528735632</v>
      </c>
      <c r="N177" s="15">
        <f t="shared" si="19"/>
        <v>6.8565789320923498</v>
      </c>
      <c r="O177" s="15">
        <f t="shared" si="20"/>
        <v>57.559113821284093</v>
      </c>
      <c r="P177" s="15">
        <f t="shared" si="17"/>
        <v>2.4522117270280233</v>
      </c>
      <c r="S177" s="14"/>
    </row>
    <row r="178" spans="1:19">
      <c r="A178" s="23">
        <v>43699</v>
      </c>
      <c r="B178" s="44">
        <v>1.1549712661959699</v>
      </c>
      <c r="C178" s="13">
        <f>MAX(B$3:B178)</f>
        <v>1.1621056891666199</v>
      </c>
      <c r="D178" s="14">
        <f t="shared" si="15"/>
        <v>-6.1392204144240514E-3</v>
      </c>
      <c r="E178" s="14">
        <f>ABS(MIN(D$3:D178))</f>
        <v>3.2333942717668429E-2</v>
      </c>
      <c r="F178" s="25">
        <f t="shared" si="18"/>
        <v>9</v>
      </c>
      <c r="G178" s="25">
        <f>MAX(F$3:F178)</f>
        <v>22</v>
      </c>
      <c r="H178" s="14" t="str">
        <f>IF(J178&lt;AVERAGE(J$3:J178),J178,"")</f>
        <v/>
      </c>
      <c r="I178" s="14">
        <f>STDEV(H$4:H178)</f>
        <v>3.8516963815288332E-3</v>
      </c>
      <c r="J178" s="14">
        <f t="shared" si="16"/>
        <v>3.0868378093293902E-3</v>
      </c>
      <c r="K178" s="14">
        <f>STDEV($J$4:J178)*SQRT(252)</f>
        <v>9.0188895448810466E-2</v>
      </c>
      <c r="L178" s="14">
        <f t="shared" si="12"/>
        <v>0.22608687315729648</v>
      </c>
      <c r="M178" s="14">
        <f>COUNTIF(J$3:J178,"&gt;0")/COUNT(J$3:J178)</f>
        <v>0.51428571428571423</v>
      </c>
      <c r="N178" s="15">
        <f t="shared" si="19"/>
        <v>6.9922457379054634</v>
      </c>
      <c r="O178" s="15">
        <f t="shared" si="20"/>
        <v>58.697999728513651</v>
      </c>
      <c r="P178" s="15">
        <f t="shared" si="17"/>
        <v>2.5068149690958257</v>
      </c>
      <c r="S178" s="14"/>
    </row>
    <row r="179" spans="1:19">
      <c r="A179" s="23">
        <v>43700</v>
      </c>
      <c r="B179" s="44">
        <v>1.15288923544891</v>
      </c>
      <c r="C179" s="13">
        <f>MAX(B$3:B179)</f>
        <v>1.1621056891666199</v>
      </c>
      <c r="D179" s="14">
        <f t="shared" si="15"/>
        <v>-7.93082230267661E-3</v>
      </c>
      <c r="E179" s="14">
        <f>ABS(MIN(D$3:D179))</f>
        <v>3.2333942717668429E-2</v>
      </c>
      <c r="F179" s="25">
        <f t="shared" si="18"/>
        <v>10</v>
      </c>
      <c r="G179" s="25">
        <f>MAX(F$3:F179)</f>
        <v>22</v>
      </c>
      <c r="H179" s="14">
        <f>IF(J179&lt;AVERAGE(J$3:J179),J179,"")</f>
        <v>-1.8026688697783122E-3</v>
      </c>
      <c r="I179" s="14">
        <f>STDEV(H$4:H179)</f>
        <v>3.8304784559117771E-3</v>
      </c>
      <c r="J179" s="14">
        <f t="shared" si="16"/>
        <v>-1.8026688697783122E-3</v>
      </c>
      <c r="K179" s="14">
        <f>STDEV($J$4:J179)*SQRT(252)</f>
        <v>8.9986405250543175E-2</v>
      </c>
      <c r="L179" s="14">
        <f t="shared" si="12"/>
        <v>0.22201114534119037</v>
      </c>
      <c r="M179" s="14">
        <f>COUNTIF(J$3:J179,"&gt;0")/COUNT(J$3:J179)</f>
        <v>0.51136363636363635</v>
      </c>
      <c r="N179" s="15">
        <f t="shared" si="19"/>
        <v>6.866194675970509</v>
      </c>
      <c r="O179" s="15">
        <f t="shared" si="20"/>
        <v>57.959116046860672</v>
      </c>
      <c r="P179" s="15">
        <f t="shared" si="17"/>
        <v>2.4671631756270238</v>
      </c>
      <c r="S179" s="14"/>
    </row>
    <row r="180" spans="1:19">
      <c r="A180" s="23">
        <v>43703</v>
      </c>
      <c r="B180" s="44">
        <v>1.15690949467003</v>
      </c>
      <c r="C180" s="13">
        <f>MAX(B$3:B180)</f>
        <v>1.1621056891666199</v>
      </c>
      <c r="D180" s="14">
        <f t="shared" si="15"/>
        <v>-4.4713613787712436E-3</v>
      </c>
      <c r="E180" s="14">
        <f>ABS(MIN(D$3:D180))</f>
        <v>3.2333942717668429E-2</v>
      </c>
      <c r="F180" s="25">
        <f t="shared" si="18"/>
        <v>11</v>
      </c>
      <c r="G180" s="25">
        <f>MAX(F$3:F180)</f>
        <v>22</v>
      </c>
      <c r="H180" s="14" t="str">
        <f>IF(J180&lt;AVERAGE(J$3:J180),J180,"")</f>
        <v/>
      </c>
      <c r="I180" s="14">
        <f>STDEV(H$4:H180)</f>
        <v>3.8304784559117771E-3</v>
      </c>
      <c r="J180" s="14">
        <f t="shared" si="16"/>
        <v>3.4871166262167019E-3</v>
      </c>
      <c r="K180" s="14">
        <f>STDEV($J$4:J180)*SQRT(252)</f>
        <v>8.9786619779165883E-2</v>
      </c>
      <c r="L180" s="14">
        <f t="shared" si="12"/>
        <v>0.22513587753218434</v>
      </c>
      <c r="M180" s="14">
        <f>COUNTIF(J$3:J180,"&gt;0")/COUNT(J$3:J180)</f>
        <v>0.51412429378531077</v>
      </c>
      <c r="N180" s="15">
        <f t="shared" si="19"/>
        <v>6.9628340563973969</v>
      </c>
      <c r="O180" s="15">
        <f t="shared" si="20"/>
        <v>58.774871109043936</v>
      </c>
      <c r="P180" s="15">
        <f t="shared" si="17"/>
        <v>2.5074546528860968</v>
      </c>
      <c r="S180" s="14"/>
    </row>
    <row r="181" spans="1:19">
      <c r="A181" s="23">
        <v>43704</v>
      </c>
      <c r="B181" s="44">
        <v>1.1777782459647499</v>
      </c>
      <c r="C181" s="13">
        <f>MAX(B$3:B181)</f>
        <v>1.1777782459647499</v>
      </c>
      <c r="D181" s="14">
        <f t="shared" si="15"/>
        <v>0</v>
      </c>
      <c r="E181" s="14">
        <f>ABS(MIN(D$3:D181))</f>
        <v>3.2333942717668429E-2</v>
      </c>
      <c r="F181" s="25">
        <f t="shared" si="18"/>
        <v>0</v>
      </c>
      <c r="G181" s="25">
        <f>MAX(F$3:F181)</f>
        <v>22</v>
      </c>
      <c r="H181" s="14" t="str">
        <f>IF(J181&lt;AVERAGE(J$3:J181),J181,"")</f>
        <v/>
      </c>
      <c r="I181" s="14">
        <f>STDEV(H$4:H181)</f>
        <v>3.8304784559117771E-3</v>
      </c>
      <c r="J181" s="14">
        <f t="shared" si="16"/>
        <v>1.8038361160370719E-2</v>
      </c>
      <c r="K181" s="14">
        <f>STDEV($J$4:J181)*SQRT(252)</f>
        <v>9.1841484390431535E-2</v>
      </c>
      <c r="L181" s="14">
        <f t="shared" si="12"/>
        <v>0.25494383253703079</v>
      </c>
      <c r="M181" s="14">
        <f>COUNTIF(J$3:J181,"&gt;0")/COUNT(J$3:J181)</f>
        <v>0.5168539325842697</v>
      </c>
      <c r="N181" s="15">
        <f t="shared" si="19"/>
        <v>7.8847121974308534</v>
      </c>
      <c r="O181" s="15">
        <f t="shared" si="20"/>
        <v>66.556654859541808</v>
      </c>
      <c r="P181" s="15">
        <f t="shared" si="17"/>
        <v>2.7759114982639805</v>
      </c>
      <c r="Q181" s="14">
        <f>B181/B176-1</f>
        <v>3.8813117652706675E-2</v>
      </c>
      <c r="S181" s="14"/>
    </row>
    <row r="182" spans="1:19">
      <c r="A182" s="23">
        <v>43705</v>
      </c>
      <c r="B182" s="44">
        <v>1.1886823128486901</v>
      </c>
      <c r="C182" s="13">
        <f>MAX(B$3:B182)</f>
        <v>1.1886823128486901</v>
      </c>
      <c r="D182" s="14">
        <f t="shared" si="15"/>
        <v>0</v>
      </c>
      <c r="E182" s="14">
        <f>ABS(MIN(D$3:D182))</f>
        <v>3.2333942717668429E-2</v>
      </c>
      <c r="F182" s="25">
        <f t="shared" si="18"/>
        <v>0</v>
      </c>
      <c r="G182" s="25">
        <f>MAX(F$3:F182)</f>
        <v>22</v>
      </c>
      <c r="H182" s="14" t="str">
        <f>IF(J182&lt;AVERAGE(J$3:J182),J182,"")</f>
        <v/>
      </c>
      <c r="I182" s="14">
        <f>STDEV(H$4:H182)</f>
        <v>3.8304784559117771E-3</v>
      </c>
      <c r="J182" s="14">
        <f t="shared" si="16"/>
        <v>9.2581663155175686E-3</v>
      </c>
      <c r="K182" s="14">
        <f>STDEV($J$4:J182)*SQRT(252)</f>
        <v>9.2113889677482755E-2</v>
      </c>
      <c r="L182" s="14">
        <f t="shared" si="12"/>
        <v>0.26994278826198359</v>
      </c>
      <c r="M182" s="14">
        <f>COUNTIF(J$3:J182,"&gt;0")/COUNT(J$3:J182)</f>
        <v>0.51955307262569828</v>
      </c>
      <c r="N182" s="15">
        <f t="shared" si="19"/>
        <v>8.3485886833861791</v>
      </c>
      <c r="O182" s="15">
        <f t="shared" si="20"/>
        <v>70.472342128792505</v>
      </c>
      <c r="P182" s="15">
        <f t="shared" si="17"/>
        <v>2.9305329435889744</v>
      </c>
      <c r="S182" s="14"/>
    </row>
    <row r="183" spans="1:19">
      <c r="A183" s="23">
        <v>43706</v>
      </c>
      <c r="B183" s="44">
        <v>1.18891621603798</v>
      </c>
      <c r="C183" s="13">
        <f>MAX(B$3:B183)</f>
        <v>1.18891621603798</v>
      </c>
      <c r="D183" s="14">
        <f t="shared" si="15"/>
        <v>0</v>
      </c>
      <c r="E183" s="14">
        <f>ABS(MIN(D$3:D183))</f>
        <v>3.2333942717668429E-2</v>
      </c>
      <c r="F183" s="25">
        <f t="shared" si="18"/>
        <v>0</v>
      </c>
      <c r="G183" s="25">
        <f>MAX(F$3:F183)</f>
        <v>22</v>
      </c>
      <c r="H183" s="14">
        <f>IF(J183&lt;AVERAGE(J$3:J183),J183,"")</f>
        <v>1.9677519111849229E-4</v>
      </c>
      <c r="I183" s="14">
        <f>STDEV(H$4:H183)</f>
        <v>3.8194898092888691E-3</v>
      </c>
      <c r="J183" s="14">
        <f t="shared" si="16"/>
        <v>1.9677519111849229E-4</v>
      </c>
      <c r="K183" s="14">
        <f>STDEV($J$4:J183)*SQRT(252)</f>
        <v>9.1860935597300394E-2</v>
      </c>
      <c r="L183" s="14">
        <f t="shared" si="12"/>
        <v>0.26914198982972271</v>
      </c>
      <c r="M183" s="14">
        <f>COUNTIF(J$3:J183,"&gt;0")/COUNT(J$3:J183)</f>
        <v>0.52222222222222225</v>
      </c>
      <c r="N183" s="15">
        <f t="shared" si="19"/>
        <v>8.323822188336278</v>
      </c>
      <c r="O183" s="15">
        <f t="shared" si="20"/>
        <v>70.465429486204826</v>
      </c>
      <c r="P183" s="15">
        <f t="shared" si="17"/>
        <v>2.9298851364804981</v>
      </c>
      <c r="S183" s="14"/>
    </row>
    <row r="184" spans="1:19">
      <c r="A184" s="23">
        <v>43707</v>
      </c>
      <c r="B184" s="44">
        <v>1.1794857800746399</v>
      </c>
      <c r="C184" s="13">
        <f>MAX(B$3:B184)</f>
        <v>1.18891621603798</v>
      </c>
      <c r="D184" s="14">
        <f t="shared" si="15"/>
        <v>-7.9319600793794631E-3</v>
      </c>
      <c r="E184" s="14">
        <f>ABS(MIN(D$3:D184))</f>
        <v>3.2333942717668429E-2</v>
      </c>
      <c r="F184" s="25">
        <f t="shared" si="18"/>
        <v>1</v>
      </c>
      <c r="G184" s="25">
        <f>MAX(F$3:F184)</f>
        <v>22</v>
      </c>
      <c r="H184" s="14">
        <f>IF(J184&lt;AVERAGE(J$3:J184),J184,"")</f>
        <v>-7.9319600793794631E-3</v>
      </c>
      <c r="I184" s="14">
        <f>STDEV(H$4:H184)</f>
        <v>3.8411270470779103E-3</v>
      </c>
      <c r="J184" s="14">
        <f t="shared" si="16"/>
        <v>-7.9319600793794631E-3</v>
      </c>
      <c r="K184" s="14">
        <f>STDEV($J$4:J184)*SQRT(252)</f>
        <v>9.2206774844975983E-2</v>
      </c>
      <c r="L184" s="14">
        <f t="shared" si="12"/>
        <v>0.25422465675763273</v>
      </c>
      <c r="M184" s="14">
        <f>COUNTIF(J$3:J184,"&gt;0")/COUNT(J$3:J184)</f>
        <v>0.51933701657458564</v>
      </c>
      <c r="N184" s="15">
        <f t="shared" si="19"/>
        <v>7.8624700667486254</v>
      </c>
      <c r="O184" s="15">
        <f t="shared" si="20"/>
        <v>66.184912303546682</v>
      </c>
      <c r="P184" s="15">
        <f t="shared" si="17"/>
        <v>2.7571147259520976</v>
      </c>
      <c r="S184" s="14"/>
    </row>
    <row r="185" spans="1:19">
      <c r="A185" s="23">
        <v>43708</v>
      </c>
      <c r="B185" s="44">
        <v>1.17941742063593</v>
      </c>
      <c r="C185" s="13">
        <f>MAX(B$3:B185)</f>
        <v>1.18891621603798</v>
      </c>
      <c r="D185" s="14">
        <f t="shared" si="15"/>
        <v>-7.9894573510860267E-3</v>
      </c>
      <c r="E185" s="14">
        <f>ABS(MIN(D$3:D185))</f>
        <v>3.2333942717668429E-2</v>
      </c>
      <c r="F185" s="25">
        <f t="shared" si="18"/>
        <v>2</v>
      </c>
      <c r="G185" s="25">
        <f>MAX(F$3:F185)</f>
        <v>22</v>
      </c>
      <c r="H185" s="14">
        <f>IF(J185&lt;AVERAGE(J$3:J185),J185,"")</f>
        <v>-5.7956984191531724E-5</v>
      </c>
      <c r="I185" s="14">
        <f>STDEV(H$4:H185)</f>
        <v>3.8286474401038224E-3</v>
      </c>
      <c r="J185" s="14">
        <f t="shared" si="16"/>
        <v>-5.7956984191531724E-5</v>
      </c>
      <c r="K185" s="14">
        <f>STDEV($J$4:J185)*SQRT(252)</f>
        <v>9.1959043251802694E-2</v>
      </c>
      <c r="L185" s="14">
        <f t="shared" si="12"/>
        <v>0.25306176194989072</v>
      </c>
      <c r="M185" s="14">
        <f>COUNTIF(J$3:J185,"&gt;0")/COUNT(J$3:J185)</f>
        <v>0.51648351648351654</v>
      </c>
      <c r="N185" s="15">
        <f t="shared" si="19"/>
        <v>7.8265049257852697</v>
      </c>
      <c r="O185" s="15">
        <f t="shared" si="20"/>
        <v>66.096909132753254</v>
      </c>
      <c r="P185" s="15">
        <f t="shared" si="17"/>
        <v>2.7518964204200755</v>
      </c>
      <c r="R185" s="14">
        <f>B185/B162-1</f>
        <v>9.1604130586023347E-2</v>
      </c>
      <c r="S185" s="14"/>
    </row>
    <row r="186" spans="1:19">
      <c r="A186" s="23">
        <v>43710</v>
      </c>
      <c r="B186" s="44">
        <v>1.2012280277784999</v>
      </c>
      <c r="C186" s="13">
        <f>MAX(B$3:B186)</f>
        <v>1.2012280277784999</v>
      </c>
      <c r="D186" s="14">
        <f t="shared" si="15"/>
        <v>0</v>
      </c>
      <c r="E186" s="14">
        <f>ABS(MIN(D$3:D186))</f>
        <v>3.2333942717668429E-2</v>
      </c>
      <c r="F186" s="25">
        <f t="shared" si="18"/>
        <v>0</v>
      </c>
      <c r="G186" s="25">
        <f>MAX(F$3:F186)</f>
        <v>22</v>
      </c>
      <c r="H186" s="14" t="str">
        <f>IF(J186&lt;AVERAGE(J$3:J186),J186,"")</f>
        <v/>
      </c>
      <c r="I186" s="14">
        <f>STDEV(H$4:H186)</f>
        <v>3.8286474401038224E-3</v>
      </c>
      <c r="J186" s="14">
        <f t="shared" si="16"/>
        <v>1.8492695428230954E-2</v>
      </c>
      <c r="K186" s="14">
        <f>STDEV($J$4:J186)*SQRT(252)</f>
        <v>9.3994961850432046E-2</v>
      </c>
      <c r="L186" s="14">
        <f t="shared" si="12"/>
        <v>0.28245453247404306</v>
      </c>
      <c r="M186" s="14">
        <f>COUNTIF(J$3:J186,"&gt;0")/COUNT(J$3:J186)</f>
        <v>0.51912568306010931</v>
      </c>
      <c r="N186" s="15">
        <f t="shared" si="19"/>
        <v>8.735542551688253</v>
      </c>
      <c r="O186" s="15">
        <f t="shared" si="20"/>
        <v>73.773972895865199</v>
      </c>
      <c r="P186" s="15">
        <f t="shared" si="17"/>
        <v>3.0049965116587232</v>
      </c>
      <c r="Q186" s="14">
        <f>B186/B181-1</f>
        <v>1.9910184191372693E-2</v>
      </c>
      <c r="S186" s="14"/>
    </row>
    <row r="187" spans="1:19">
      <c r="A187" s="23">
        <v>43711</v>
      </c>
      <c r="B187" s="44">
        <v>1.2335796198358999</v>
      </c>
      <c r="C187" s="13">
        <f>MAX(B$3:B187)</f>
        <v>1.2335796198358999</v>
      </c>
      <c r="D187" s="14">
        <f t="shared" si="15"/>
        <v>0</v>
      </c>
      <c r="E187" s="14">
        <f>ABS(MIN(D$3:D187))</f>
        <v>3.2333942717668429E-2</v>
      </c>
      <c r="F187" s="25">
        <f t="shared" si="18"/>
        <v>0</v>
      </c>
      <c r="G187" s="25">
        <f>MAX(F$3:F187)</f>
        <v>22</v>
      </c>
      <c r="H187" s="14" t="str">
        <f>IF(J187&lt;AVERAGE(J$3:J187),J187,"")</f>
        <v/>
      </c>
      <c r="I187" s="14">
        <f>STDEV(H$4:H187)</f>
        <v>3.8286474401038224E-3</v>
      </c>
      <c r="J187" s="14">
        <f t="shared" si="16"/>
        <v>2.6932098909837832E-2</v>
      </c>
      <c r="K187" s="14">
        <f>STDEV($J$4:J187)*SQRT(252)</f>
        <v>9.8520904306536497E-2</v>
      </c>
      <c r="L187" s="14">
        <f t="shared" si="12"/>
        <v>0.32814205558878506</v>
      </c>
      <c r="M187" s="14">
        <f>COUNTIF(J$3:J187,"&gt;0")/COUNT(J$3:J187)</f>
        <v>0.52173913043478259</v>
      </c>
      <c r="N187" s="15">
        <f t="shared" si="19"/>
        <v>10.148532099968014</v>
      </c>
      <c r="O187" s="15">
        <f t="shared" si="20"/>
        <v>85.707044255787295</v>
      </c>
      <c r="P187" s="15">
        <f t="shared" si="17"/>
        <v>3.3306845678944308</v>
      </c>
      <c r="S187" s="14"/>
    </row>
    <row r="188" spans="1:19">
      <c r="A188" s="23">
        <v>43712</v>
      </c>
      <c r="B188" s="44">
        <v>1.24438659825887</v>
      </c>
      <c r="C188" s="13">
        <f>MAX(B$3:B188)</f>
        <v>1.24438659825887</v>
      </c>
      <c r="D188" s="14">
        <f t="shared" si="15"/>
        <v>0</v>
      </c>
      <c r="E188" s="14">
        <f>ABS(MIN(D$3:D188))</f>
        <v>3.2333942717668429E-2</v>
      </c>
      <c r="F188" s="25">
        <f t="shared" si="18"/>
        <v>0</v>
      </c>
      <c r="G188" s="25">
        <f>MAX(F$3:F188)</f>
        <v>22</v>
      </c>
      <c r="H188" s="14" t="str">
        <f>IF(J188&lt;AVERAGE(J$3:J188),J188,"")</f>
        <v/>
      </c>
      <c r="I188" s="14">
        <f>STDEV(H$4:H188)</f>
        <v>3.8286474401038224E-3</v>
      </c>
      <c r="J188" s="14">
        <f t="shared" si="16"/>
        <v>8.7606655048400039E-3</v>
      </c>
      <c r="K188" s="14">
        <f>STDEV($J$4:J188)*SQRT(252)</f>
        <v>9.8652404896145587E-2</v>
      </c>
      <c r="L188" s="14">
        <f t="shared" si="12"/>
        <v>0.34243064813911617</v>
      </c>
      <c r="M188" s="14">
        <f>COUNTIF(J$3:J188,"&gt;0")/COUNT(J$3:J188)</f>
        <v>0.5243243243243243</v>
      </c>
      <c r="N188" s="15">
        <f t="shared" si="19"/>
        <v>10.590439004891282</v>
      </c>
      <c r="O188" s="15">
        <f t="shared" si="20"/>
        <v>89.439065230260638</v>
      </c>
      <c r="P188" s="15">
        <f t="shared" si="17"/>
        <v>3.4710826208403476</v>
      </c>
      <c r="S188" s="14"/>
    </row>
    <row r="189" spans="1:19">
      <c r="A189" s="23">
        <v>43713</v>
      </c>
      <c r="B189" s="44">
        <v>1.2288142578103201</v>
      </c>
      <c r="C189" s="13">
        <f>MAX(B$3:B189)</f>
        <v>1.24438659825887</v>
      </c>
      <c r="D189" s="14">
        <f t="shared" si="15"/>
        <v>-1.2514069558719587E-2</v>
      </c>
      <c r="E189" s="14">
        <f>ABS(MIN(D$3:D189))</f>
        <v>3.2333942717668429E-2</v>
      </c>
      <c r="F189" s="25">
        <f t="shared" si="18"/>
        <v>1</v>
      </c>
      <c r="G189" s="25">
        <f>MAX(F$3:F189)</f>
        <v>22</v>
      </c>
      <c r="H189" s="14">
        <f>IF(J189&lt;AVERAGE(J$3:J189),J189,"")</f>
        <v>-1.2514069558719587E-2</v>
      </c>
      <c r="I189" s="14">
        <f>STDEV(H$4:H189)</f>
        <v>3.9467520309080578E-3</v>
      </c>
      <c r="J189" s="14">
        <f t="shared" si="16"/>
        <v>-1.2514069558719587E-2</v>
      </c>
      <c r="K189" s="14">
        <f>STDEV($J$4:J189)*SQRT(252)</f>
        <v>9.9672281503708243E-2</v>
      </c>
      <c r="L189" s="14">
        <f t="shared" si="12"/>
        <v>0.31850760968626046</v>
      </c>
      <c r="M189" s="14">
        <f>COUNTIF(J$3:J189,"&gt;0")/COUNT(J$3:J189)</f>
        <v>0.521505376344086</v>
      </c>
      <c r="N189" s="15">
        <f t="shared" si="19"/>
        <v>9.8505651620461503</v>
      </c>
      <c r="O189" s="15">
        <f t="shared" si="20"/>
        <v>80.701196120745166</v>
      </c>
      <c r="P189" s="15">
        <f t="shared" si="17"/>
        <v>3.1955485003562458</v>
      </c>
      <c r="S189" s="14"/>
    </row>
    <row r="190" spans="1:19">
      <c r="A190" s="23">
        <v>43714</v>
      </c>
      <c r="B190" s="44">
        <v>1.2212962146540201</v>
      </c>
      <c r="C190" s="13">
        <f>MAX(B$3:B190)</f>
        <v>1.24438659825887</v>
      </c>
      <c r="D190" s="14">
        <f t="shared" si="15"/>
        <v>-1.8555635071253351E-2</v>
      </c>
      <c r="E190" s="14">
        <f>ABS(MIN(D$3:D190))</f>
        <v>3.2333942717668429E-2</v>
      </c>
      <c r="F190" s="25">
        <f t="shared" si="18"/>
        <v>2</v>
      </c>
      <c r="G190" s="25">
        <f>MAX(F$3:F190)</f>
        <v>22</v>
      </c>
      <c r="H190" s="14">
        <f>IF(J190&lt;AVERAGE(J$3:J190),J190,"")</f>
        <v>-6.1181281943267773E-3</v>
      </c>
      <c r="I190" s="14">
        <f>STDEV(H$4:H190)</f>
        <v>3.9421101761497211E-3</v>
      </c>
      <c r="J190" s="14">
        <f t="shared" si="16"/>
        <v>-6.1181281943267773E-3</v>
      </c>
      <c r="K190" s="14">
        <f>STDEV($J$4:J190)*SQRT(252)</f>
        <v>9.9759248370560216E-2</v>
      </c>
      <c r="L190" s="14">
        <f t="shared" si="12"/>
        <v>0.30640963193024362</v>
      </c>
      <c r="M190" s="14">
        <f>COUNTIF(J$3:J190,"&gt;0")/COUNT(J$3:J190)</f>
        <v>0.51871657754010692</v>
      </c>
      <c r="N190" s="15">
        <f t="shared" si="19"/>
        <v>9.4764079532685752</v>
      </c>
      <c r="O190" s="15">
        <f t="shared" si="20"/>
        <v>77.727313098467349</v>
      </c>
      <c r="P190" s="15">
        <f t="shared" si="17"/>
        <v>3.0714909838942575</v>
      </c>
      <c r="Q190" s="14">
        <f>B190/B186-1</f>
        <v>1.670639246790917E-2</v>
      </c>
      <c r="S190" s="14"/>
    </row>
    <row r="191" spans="1:19">
      <c r="A191" s="23">
        <v>43717</v>
      </c>
      <c r="B191" s="44">
        <v>1.2152543628327901</v>
      </c>
      <c r="C191" s="13">
        <f>MAX(B$3:B191)</f>
        <v>1.24438659825887</v>
      </c>
      <c r="D191" s="14">
        <f t="shared" si="15"/>
        <v>-2.3410920261308976E-2</v>
      </c>
      <c r="E191" s="14">
        <f>ABS(MIN(D$3:D191))</f>
        <v>3.2333942717668429E-2</v>
      </c>
      <c r="F191" s="25">
        <f t="shared" si="18"/>
        <v>3</v>
      </c>
      <c r="G191" s="25">
        <f>MAX(F$3:F191)</f>
        <v>22</v>
      </c>
      <c r="H191" s="14">
        <f>IF(J191&lt;AVERAGE(J$3:J191),J191,"")</f>
        <v>-4.947081427695732E-3</v>
      </c>
      <c r="I191" s="14">
        <f>STDEV(H$4:H191)</f>
        <v>3.9281739880544344E-3</v>
      </c>
      <c r="J191" s="14">
        <f t="shared" si="16"/>
        <v>-4.947081427695732E-3</v>
      </c>
      <c r="K191" s="14">
        <f>STDEV($J$4:J191)*SQRT(252)</f>
        <v>9.9737299862067641E-2</v>
      </c>
      <c r="L191" s="14">
        <f t="shared" si="12"/>
        <v>0.29410432798524955</v>
      </c>
      <c r="M191" s="14">
        <f>COUNTIF(J$3:J191,"&gt;0")/COUNT(J$3:J191)</f>
        <v>0.51595744680851063</v>
      </c>
      <c r="N191" s="15">
        <f t="shared" si="19"/>
        <v>9.0958387151635662</v>
      </c>
      <c r="O191" s="15">
        <f t="shared" si="20"/>
        <v>74.870494249903373</v>
      </c>
      <c r="P191" s="15">
        <f t="shared" si="17"/>
        <v>2.9487897546051784</v>
      </c>
      <c r="S191" s="14"/>
    </row>
    <row r="192" spans="1:19">
      <c r="A192" s="23">
        <v>43718</v>
      </c>
      <c r="B192" s="44">
        <v>1.2190135769655801</v>
      </c>
      <c r="C192" s="13">
        <f>MAX(B$3:B192)</f>
        <v>1.24438659825887</v>
      </c>
      <c r="D192" s="14">
        <f t="shared" si="15"/>
        <v>-2.0389982766442105E-2</v>
      </c>
      <c r="E192" s="14">
        <f>ABS(MIN(D$3:D192))</f>
        <v>3.2333942717668429E-2</v>
      </c>
      <c r="F192" s="25">
        <f t="shared" si="18"/>
        <v>4</v>
      </c>
      <c r="G192" s="25">
        <f>MAX(F$3:F192)</f>
        <v>22</v>
      </c>
      <c r="H192" s="14" t="str">
        <f>IF(J192&lt;AVERAGE(J$3:J192),J192,"")</f>
        <v/>
      </c>
      <c r="I192" s="14">
        <f>STDEV(H$4:H192)</f>
        <v>3.9281739880544344E-3</v>
      </c>
      <c r="J192" s="14">
        <f t="shared" si="16"/>
        <v>3.0933558008605644E-3</v>
      </c>
      <c r="K192" s="14">
        <f>STDEV($J$4:J192)*SQRT(252)</f>
        <v>9.9499473759173535E-2</v>
      </c>
      <c r="L192" s="14">
        <f t="shared" si="12"/>
        <v>0.29817295216195161</v>
      </c>
      <c r="M192" s="14">
        <f>COUNTIF(J$3:J192,"&gt;0")/COUNT(J$3:J192)</f>
        <v>0.51851851851851849</v>
      </c>
      <c r="N192" s="15">
        <f t="shared" si="19"/>
        <v>9.2216700810513643</v>
      </c>
      <c r="O192" s="15">
        <f t="shared" si="20"/>
        <v>75.906248824185155</v>
      </c>
      <c r="P192" s="15">
        <f t="shared" si="17"/>
        <v>2.9967289363121985</v>
      </c>
      <c r="S192" s="14"/>
    </row>
    <row r="193" spans="1:19">
      <c r="A193" s="23">
        <v>43719</v>
      </c>
      <c r="B193" s="44">
        <v>1.2227729965087999</v>
      </c>
      <c r="C193" s="13">
        <f>MAX(B$3:B193)</f>
        <v>1.24438659825887</v>
      </c>
      <c r="D193" s="14">
        <f t="shared" si="15"/>
        <v>-1.736888020194971E-2</v>
      </c>
      <c r="E193" s="14">
        <f>ABS(MIN(D$3:D193))</f>
        <v>3.2333942717668429E-2</v>
      </c>
      <c r="F193" s="25">
        <f t="shared" si="18"/>
        <v>5</v>
      </c>
      <c r="G193" s="25">
        <f>MAX(F$3:F193)</f>
        <v>22</v>
      </c>
      <c r="H193" s="14" t="str">
        <f>IF(J193&lt;AVERAGE(J$3:J193),J193,"")</f>
        <v/>
      </c>
      <c r="I193" s="14">
        <f>STDEV(H$4:H193)</f>
        <v>3.9281739880544344E-3</v>
      </c>
      <c r="J193" s="14">
        <f t="shared" si="16"/>
        <v>3.0839849647761319E-3</v>
      </c>
      <c r="K193" s="14">
        <f>STDEV($J$4:J193)*SQRT(252)</f>
        <v>9.9263058920734823E-2</v>
      </c>
      <c r="L193" s="14">
        <f t="shared" si="12"/>
        <v>0.30220898707733923</v>
      </c>
      <c r="M193" s="14">
        <f>COUNTIF(J$3:J193,"&gt;0")/COUNT(J$3:J193)</f>
        <v>0.52105263157894732</v>
      </c>
      <c r="N193" s="15">
        <f t="shared" si="19"/>
        <v>9.3464935506365379</v>
      </c>
      <c r="O193" s="15">
        <f t="shared" si="20"/>
        <v>76.933707110824486</v>
      </c>
      <c r="P193" s="15">
        <f t="shared" si="17"/>
        <v>3.0445262352701032</v>
      </c>
      <c r="S193" s="14"/>
    </row>
    <row r="194" spans="1:19">
      <c r="A194" s="23">
        <v>43720</v>
      </c>
      <c r="B194" s="44">
        <v>1.21897966586783</v>
      </c>
      <c r="C194" s="13">
        <f>MAX(B$3:B194)</f>
        <v>1.24438659825887</v>
      </c>
      <c r="D194" s="14">
        <f t="shared" si="15"/>
        <v>-2.0417234022440445E-2</v>
      </c>
      <c r="E194" s="14">
        <f>ABS(MIN(D$3:D194))</f>
        <v>3.2333942717668429E-2</v>
      </c>
      <c r="F194" s="25">
        <f t="shared" si="18"/>
        <v>6</v>
      </c>
      <c r="G194" s="25">
        <f>MAX(F$3:F194)</f>
        <v>22</v>
      </c>
      <c r="H194" s="14">
        <f>IF(J194&lt;AVERAGE(J$3:J194),J194,"")</f>
        <v>-3.1022361892194539E-3</v>
      </c>
      <c r="I194" s="14">
        <f>STDEV(H$4:H194)</f>
        <v>3.9076911865743146E-3</v>
      </c>
      <c r="J194" s="14">
        <f t="shared" si="16"/>
        <v>-3.1022361892194539E-3</v>
      </c>
      <c r="K194" s="14">
        <f>STDEV($J$4:J194)*SQRT(252)</f>
        <v>9.9117890587055238E-2</v>
      </c>
      <c r="L194" s="14">
        <f t="shared" si="12"/>
        <v>0.29569961828109492</v>
      </c>
      <c r="M194" s="14">
        <f>COUNTIF(J$3:J194,"&gt;0")/COUNT(J$3:J194)</f>
        <v>0.51832460732984298</v>
      </c>
      <c r="N194" s="15">
        <f t="shared" si="19"/>
        <v>9.1451766604235996</v>
      </c>
      <c r="O194" s="15">
        <f t="shared" si="20"/>
        <v>75.671183868631289</v>
      </c>
      <c r="P194" s="15">
        <f t="shared" si="17"/>
        <v>2.9833122610835021</v>
      </c>
      <c r="S194" s="14"/>
    </row>
    <row r="195" spans="1:19">
      <c r="A195" s="23">
        <v>43724</v>
      </c>
      <c r="B195" s="44">
        <v>1.2133728460270501</v>
      </c>
      <c r="C195" s="13">
        <f>MAX(B$3:B195)</f>
        <v>1.24438659825887</v>
      </c>
      <c r="D195" s="14">
        <f t="shared" si="15"/>
        <v>-2.4922923692053511E-2</v>
      </c>
      <c r="E195" s="14">
        <f>ABS(MIN(D$3:D195))</f>
        <v>3.2333942717668429E-2</v>
      </c>
      <c r="F195" s="25">
        <f t="shared" si="18"/>
        <v>7</v>
      </c>
      <c r="G195" s="25">
        <f>MAX(F$3:F195)</f>
        <v>22</v>
      </c>
      <c r="H195" s="14">
        <f>IF(J195&lt;AVERAGE(J$3:J195),J195,"")</f>
        <v>-4.5996007954638429E-3</v>
      </c>
      <c r="I195" s="14">
        <f>STDEV(H$4:H195)</f>
        <v>3.8921854151658828E-3</v>
      </c>
      <c r="J195" s="14">
        <f t="shared" si="16"/>
        <v>-4.5996007954638429E-3</v>
      </c>
      <c r="K195" s="14">
        <f>STDEV($J$4:J195)*SQRT(252)</f>
        <v>9.9070224748457253E-2</v>
      </c>
      <c r="L195" s="14">
        <f t="shared" si="12"/>
        <v>0.28331075657933225</v>
      </c>
      <c r="M195" s="14">
        <f>COUNTIF(J$3:J195,"&gt;0")/COUNT(J$3:J195)</f>
        <v>0.515625</v>
      </c>
      <c r="N195" s="15">
        <f t="shared" si="19"/>
        <v>8.762023210504454</v>
      </c>
      <c r="O195" s="15">
        <f t="shared" si="20"/>
        <v>72.789635220206407</v>
      </c>
      <c r="P195" s="15">
        <f t="shared" si="17"/>
        <v>2.8596963143938363</v>
      </c>
      <c r="Q195" s="14">
        <f>B195/B190-1</f>
        <v>-6.4876714853444595E-3</v>
      </c>
      <c r="S195" s="14"/>
    </row>
    <row r="196" spans="1:19">
      <c r="A196" s="23">
        <v>43725</v>
      </c>
      <c r="B196" s="44">
        <v>1.2270032782726299</v>
      </c>
      <c r="C196" s="13">
        <f>MAX(B$3:B196)</f>
        <v>1.24438659825887</v>
      </c>
      <c r="D196" s="14">
        <f t="shared" si="15"/>
        <v>-1.3969388621319578E-2</v>
      </c>
      <c r="E196" s="14">
        <f>ABS(MIN(D$3:D196))</f>
        <v>3.2333942717668429E-2</v>
      </c>
      <c r="F196" s="25">
        <f t="shared" si="18"/>
        <v>8</v>
      </c>
      <c r="G196" s="25">
        <f>MAX(F$3:F196)</f>
        <v>22</v>
      </c>
      <c r="H196" s="14" t="str">
        <f>IF(J196&lt;AVERAGE(J$3:J196),J196,"")</f>
        <v/>
      </c>
      <c r="I196" s="14">
        <f>STDEV(H$4:H196)</f>
        <v>3.8921854151658828E-3</v>
      </c>
      <c r="J196" s="14">
        <f t="shared" si="16"/>
        <v>1.1233506906149993E-2</v>
      </c>
      <c r="K196" s="14">
        <f>STDEV($J$4:J196)*SQRT(252)</f>
        <v>9.9497768452409735E-2</v>
      </c>
      <c r="L196" s="14">
        <f t="shared" si="12"/>
        <v>0.30072511043957117</v>
      </c>
      <c r="M196" s="14">
        <f>COUNTIF(J$3:J196,"&gt;0")/COUNT(J$3:J196)</f>
        <v>0.51813471502590669</v>
      </c>
      <c r="N196" s="15">
        <f t="shared" si="19"/>
        <v>9.3006013236747691</v>
      </c>
      <c r="O196" s="15">
        <f t="shared" si="20"/>
        <v>77.263819258917408</v>
      </c>
      <c r="P196" s="15">
        <f t="shared" si="17"/>
        <v>3.0224307048997732</v>
      </c>
      <c r="S196" s="14"/>
    </row>
    <row r="197" spans="1:19">
      <c r="A197" s="23">
        <v>43726</v>
      </c>
      <c r="B197" s="44">
        <v>1.21162632889391</v>
      </c>
      <c r="C197" s="13">
        <f>MAX(B$3:B197)</f>
        <v>1.24438659825887</v>
      </c>
      <c r="D197" s="14">
        <f t="shared" ref="D197:D205" si="21">B197/C197-1</f>
        <v>-2.6326440200173939E-2</v>
      </c>
      <c r="E197" s="14">
        <f>ABS(MIN(D$3:D197))</f>
        <v>3.2333942717668429E-2</v>
      </c>
      <c r="F197" s="25">
        <f t="shared" si="18"/>
        <v>9</v>
      </c>
      <c r="G197" s="25">
        <f>MAX(F$3:F197)</f>
        <v>22</v>
      </c>
      <c r="H197" s="14">
        <f>IF(J197&lt;AVERAGE(J$3:J197),J197,"")</f>
        <v>-1.2532117599854731E-2</v>
      </c>
      <c r="I197" s="14">
        <f>STDEV(H$4:H197)</f>
        <v>3.9975076025306781E-3</v>
      </c>
      <c r="J197" s="14">
        <f t="shared" ref="J197:J205" si="22">B197/B196-1</f>
        <v>-1.2532117599854731E-2</v>
      </c>
      <c r="K197" s="14">
        <f>STDEV($J$4:J197)*SQRT(252)</f>
        <v>0.10044499224796691</v>
      </c>
      <c r="L197" s="14">
        <f t="shared" si="12"/>
        <v>0.27870523450176243</v>
      </c>
      <c r="M197" s="14">
        <f>COUNTIF(J$3:J197,"&gt;0")/COUNT(J$3:J197)</f>
        <v>0.51546391752577314</v>
      </c>
      <c r="N197" s="15">
        <f t="shared" si="19"/>
        <v>8.6195870678482969</v>
      </c>
      <c r="O197" s="15">
        <f t="shared" si="20"/>
        <v>69.719750958153071</v>
      </c>
      <c r="P197" s="15">
        <f t="shared" si="17"/>
        <v>2.7747051223193626</v>
      </c>
      <c r="S197" s="14"/>
    </row>
    <row r="198" spans="1:19">
      <c r="A198" s="23">
        <v>43727</v>
      </c>
      <c r="B198" s="44">
        <v>1.2098464667996101</v>
      </c>
      <c r="C198" s="13">
        <f>MAX(B$3:B198)</f>
        <v>1.24438659825887</v>
      </c>
      <c r="D198" s="14">
        <f t="shared" si="21"/>
        <v>-2.7756753011956348E-2</v>
      </c>
      <c r="E198" s="14">
        <f>ABS(MIN(D$3:D198))</f>
        <v>3.2333942717668429E-2</v>
      </c>
      <c r="F198" s="25">
        <f t="shared" si="18"/>
        <v>10</v>
      </c>
      <c r="G198" s="25">
        <f>MAX(F$3:F198)</f>
        <v>22</v>
      </c>
      <c r="H198" s="14">
        <f>IF(J198&lt;AVERAGE(J$3:J198),J198,"")</f>
        <v>-1.4689859834300378E-3</v>
      </c>
      <c r="I198" s="14">
        <f>STDEV(H$4:H198)</f>
        <v>3.9792984137688031E-3</v>
      </c>
      <c r="J198" s="14">
        <f t="shared" si="22"/>
        <v>-1.4689859834300378E-3</v>
      </c>
      <c r="K198" s="14">
        <f>STDEV($J$4:J198)*SQRT(252)</f>
        <v>0.10022540002644018</v>
      </c>
      <c r="L198" s="14">
        <f t="shared" si="12"/>
        <v>0.27521180802862122</v>
      </c>
      <c r="M198" s="14">
        <f>COUNTIF(J$3:J198,"&gt;0")/COUNT(J$3:J198)</f>
        <v>0.51282051282051277</v>
      </c>
      <c r="N198" s="15">
        <f t="shared" si="19"/>
        <v>8.5115449863847132</v>
      </c>
      <c r="O198" s="15">
        <f t="shared" si="20"/>
        <v>69.160887023792583</v>
      </c>
      <c r="P198" s="15">
        <f t="shared" ref="P198:P205" si="23">L198/K198</f>
        <v>2.7459287561438357</v>
      </c>
      <c r="S198" s="14"/>
    </row>
    <row r="199" spans="1:19">
      <c r="A199" s="23">
        <v>43728</v>
      </c>
      <c r="B199" s="44">
        <v>1.21108835213944</v>
      </c>
      <c r="C199" s="13">
        <f>MAX(B$3:B199)</f>
        <v>1.24438659825887</v>
      </c>
      <c r="D199" s="14">
        <f t="shared" si="21"/>
        <v>-2.6758763045198752E-2</v>
      </c>
      <c r="E199" s="14">
        <f>ABS(MIN(D$3:D199))</f>
        <v>3.2333942717668429E-2</v>
      </c>
      <c r="F199" s="25">
        <f t="shared" si="18"/>
        <v>11</v>
      </c>
      <c r="G199" s="25">
        <f>MAX(F$3:F199)</f>
        <v>22</v>
      </c>
      <c r="H199" s="14" t="str">
        <f>IF(J199&lt;AVERAGE(J$3:J199),J199,"")</f>
        <v/>
      </c>
      <c r="I199" s="14">
        <f>STDEV(H$4:H199)</f>
        <v>3.9792984137688031E-3</v>
      </c>
      <c r="J199" s="14">
        <f t="shared" si="22"/>
        <v>1.0264817676535198E-3</v>
      </c>
      <c r="K199" s="14">
        <f>STDEV($J$4:J199)*SQRT(252)</f>
        <v>9.9968087052848181E-2</v>
      </c>
      <c r="L199" s="14">
        <f t="shared" si="12"/>
        <v>0.27579561270682218</v>
      </c>
      <c r="M199" s="14">
        <f>COUNTIF(J$3:J199,"&gt;0")/COUNT(J$3:J199)</f>
        <v>0.51530612244897955</v>
      </c>
      <c r="N199" s="15">
        <f t="shared" si="19"/>
        <v>8.529600460884021</v>
      </c>
      <c r="O199" s="15">
        <f t="shared" si="20"/>
        <v>69.307597478123157</v>
      </c>
      <c r="P199" s="15">
        <f t="shared" si="23"/>
        <v>2.7588365531194237</v>
      </c>
      <c r="S199" s="14"/>
    </row>
    <row r="200" spans="1:19">
      <c r="A200" s="23">
        <v>43731</v>
      </c>
      <c r="B200" s="44">
        <v>1.21753394266589</v>
      </c>
      <c r="C200" s="13">
        <f>MAX(B$3:B200)</f>
        <v>1.24438659825887</v>
      </c>
      <c r="D200" s="14">
        <f t="shared" si="21"/>
        <v>-2.1579029885529066E-2</v>
      </c>
      <c r="E200" s="14">
        <f>ABS(MIN(D$3:D200))</f>
        <v>3.2333942717668429E-2</v>
      </c>
      <c r="F200" s="25">
        <f t="shared" si="18"/>
        <v>12</v>
      </c>
      <c r="G200" s="25">
        <f>MAX(F$3:F200)</f>
        <v>22</v>
      </c>
      <c r="H200" s="14" t="str">
        <f>IF(J200&lt;AVERAGE(J$3:J200),J200,"")</f>
        <v/>
      </c>
      <c r="I200" s="14">
        <f>STDEV(H$4:H200)</f>
        <v>3.9792984137688031E-3</v>
      </c>
      <c r="J200" s="14">
        <f t="shared" si="22"/>
        <v>5.3221472364617384E-3</v>
      </c>
      <c r="K200" s="14">
        <f>STDEV($J$4:J200)*SQRT(252)</f>
        <v>9.9832647178393338E-2</v>
      </c>
      <c r="L200" s="14">
        <f t="shared" si="12"/>
        <v>0.28111540242054578</v>
      </c>
      <c r="M200" s="14">
        <f>COUNTIF(J$3:J200,"&gt;0")/COUNT(J$3:J200)</f>
        <v>0.51776649746192893</v>
      </c>
      <c r="N200" s="15">
        <f t="shared" si="19"/>
        <v>8.6941269388386164</v>
      </c>
      <c r="O200" s="15">
        <f t="shared" si="20"/>
        <v>70.644463719497907</v>
      </c>
      <c r="P200" s="15">
        <f t="shared" si="23"/>
        <v>2.8158664561725382</v>
      </c>
      <c r="Q200" s="14">
        <f>B200/B195-1</f>
        <v>3.4293635731710292E-3</v>
      </c>
      <c r="S200" s="14"/>
    </row>
    <row r="201" spans="1:19">
      <c r="A201" s="23">
        <v>43732</v>
      </c>
      <c r="B201" s="44">
        <v>1.2280064243403801</v>
      </c>
      <c r="C201" s="13">
        <f>MAX(B$3:B201)</f>
        <v>1.24438659825887</v>
      </c>
      <c r="D201" s="14">
        <f t="shared" si="21"/>
        <v>-1.3163251630489148E-2</v>
      </c>
      <c r="E201" s="14">
        <f>ABS(MIN(D$3:D201))</f>
        <v>3.2333942717668429E-2</v>
      </c>
      <c r="F201" s="25">
        <f t="shared" si="18"/>
        <v>13</v>
      </c>
      <c r="G201" s="25">
        <f>MAX(F$3:F201)</f>
        <v>22</v>
      </c>
      <c r="H201" s="14" t="str">
        <f>IF(J201&lt;AVERAGE(J$3:J201),J201,"")</f>
        <v/>
      </c>
      <c r="I201" s="14">
        <f>STDEV(H$4:H201)</f>
        <v>3.9792984137688031E-3</v>
      </c>
      <c r="J201" s="14">
        <f t="shared" si="22"/>
        <v>8.6013878607440475E-3</v>
      </c>
      <c r="K201" s="14">
        <f>STDEV($J$4:J201)*SQRT(252)</f>
        <v>9.9945656438523461E-2</v>
      </c>
      <c r="L201" s="14">
        <f t="shared" si="12"/>
        <v>0.29385009722950972</v>
      </c>
      <c r="M201" s="14">
        <f>COUNTIF(J$3:J201,"&gt;0")/COUNT(J$3:J201)</f>
        <v>0.52020202020202022</v>
      </c>
      <c r="N201" s="15">
        <f t="shared" si="19"/>
        <v>9.0879760564720566</v>
      </c>
      <c r="O201" s="15">
        <f t="shared" si="20"/>
        <v>73.844699913119499</v>
      </c>
      <c r="P201" s="15">
        <f t="shared" si="23"/>
        <v>2.9400987266540874</v>
      </c>
      <c r="S201" s="14"/>
    </row>
    <row r="202" spans="1:19">
      <c r="A202" s="23">
        <v>43733</v>
      </c>
      <c r="B202" s="44">
        <v>1.23284676372422</v>
      </c>
      <c r="C202" s="13">
        <f>MAX(B$3:B202)</f>
        <v>1.24438659825887</v>
      </c>
      <c r="D202" s="14">
        <f t="shared" si="21"/>
        <v>-9.2735123881889647E-3</v>
      </c>
      <c r="E202" s="14">
        <f>ABS(MIN(D$3:D202))</f>
        <v>3.2333942717668429E-2</v>
      </c>
      <c r="F202" s="25">
        <f t="shared" si="18"/>
        <v>14</v>
      </c>
      <c r="G202" s="25">
        <f>MAX(F$3:F202)</f>
        <v>22</v>
      </c>
      <c r="H202" s="14" t="str">
        <f>IF(J202&lt;AVERAGE(J$3:J202),J202,"")</f>
        <v/>
      </c>
      <c r="I202" s="14">
        <f>STDEV(H$4:H202)</f>
        <v>3.9792984137688031E-3</v>
      </c>
      <c r="J202" s="14">
        <f t="shared" si="22"/>
        <v>3.9416238285885363E-3</v>
      </c>
      <c r="K202" s="14">
        <f>STDEV($J$4:J202)*SQRT(252)</f>
        <v>9.9745765034886594E-2</v>
      </c>
      <c r="L202" s="14">
        <f t="shared" ref="L202:L205" si="24">POWER(B202,365/(A202-A$3))-1</f>
        <v>0.29908142888973765</v>
      </c>
      <c r="M202" s="14">
        <f>COUNTIF(J$3:J202,"&gt;0")/COUNT(J$3:J202)</f>
        <v>0.52261306532663321</v>
      </c>
      <c r="N202" s="15">
        <f t="shared" si="19"/>
        <v>9.2497667698999422</v>
      </c>
      <c r="O202" s="15">
        <f t="shared" si="20"/>
        <v>75.159336594331194</v>
      </c>
      <c r="P202" s="15">
        <f t="shared" si="23"/>
        <v>2.9984373650864513</v>
      </c>
      <c r="S202" s="14"/>
    </row>
    <row r="203" spans="1:19">
      <c r="A203" s="23">
        <v>43734</v>
      </c>
      <c r="B203" s="44">
        <v>1.23204457149766</v>
      </c>
      <c r="C203" s="13">
        <f>MAX(B$3:B203)</f>
        <v>1.24438659825887</v>
      </c>
      <c r="D203" s="14">
        <f t="shared" si="21"/>
        <v>-9.9181611072305387E-3</v>
      </c>
      <c r="E203" s="14">
        <f>ABS(MIN(D$3:D203))</f>
        <v>3.2333942717668429E-2</v>
      </c>
      <c r="F203" s="25">
        <f t="shared" si="18"/>
        <v>15</v>
      </c>
      <c r="G203" s="25">
        <f>MAX(F$3:F203)</f>
        <v>22</v>
      </c>
      <c r="H203" s="14">
        <f>IF(J203&lt;AVERAGE(J$3:J203),J203,"")</f>
        <v>-6.5068283436675589E-4</v>
      </c>
      <c r="I203" s="14">
        <f>STDEV(H$4:H203)</f>
        <v>3.964890325060727E-3</v>
      </c>
      <c r="J203" s="14">
        <f t="shared" si="22"/>
        <v>-6.5068283436675589E-4</v>
      </c>
      <c r="K203" s="14">
        <f>STDEV($J$4:J203)*SQRT(252)</f>
        <v>9.9513620968346497E-2</v>
      </c>
      <c r="L203" s="14">
        <f t="shared" si="24"/>
        <v>0.29686984746167799</v>
      </c>
      <c r="M203" s="14">
        <f>COUNTIF(J$3:J203,"&gt;0")/COUNT(J$3:J203)</f>
        <v>0.52</v>
      </c>
      <c r="N203" s="15">
        <f t="shared" si="19"/>
        <v>9.1813686333853006</v>
      </c>
      <c r="O203" s="15">
        <f t="shared" si="20"/>
        <v>74.874668180671833</v>
      </c>
      <c r="P203" s="15">
        <f t="shared" si="23"/>
        <v>2.9832081736439577</v>
      </c>
      <c r="S203" s="14"/>
    </row>
    <row r="204" spans="1:19">
      <c r="A204" s="23">
        <v>43735</v>
      </c>
      <c r="B204" s="44">
        <v>1.23584029276263</v>
      </c>
      <c r="C204" s="13">
        <f>MAX(B$3:B204)</f>
        <v>1.24438659825887</v>
      </c>
      <c r="D204" s="14">
        <f t="shared" si="21"/>
        <v>-6.8678861602960994E-3</v>
      </c>
      <c r="E204" s="14">
        <f>ABS(MIN(D$3:D204))</f>
        <v>3.2333942717668429E-2</v>
      </c>
      <c r="F204" s="25">
        <f t="shared" si="18"/>
        <v>16</v>
      </c>
      <c r="G204" s="25">
        <f>MAX(F$3:F204)</f>
        <v>22</v>
      </c>
      <c r="H204" s="14" t="str">
        <f>IF(J204&lt;AVERAGE(J$3:J204),J204,"")</f>
        <v/>
      </c>
      <c r="I204" s="14">
        <f>STDEV(H$4:H204)</f>
        <v>3.964890325060727E-3</v>
      </c>
      <c r="J204" s="14">
        <f t="shared" si="22"/>
        <v>3.0808311263901267E-3</v>
      </c>
      <c r="K204" s="14">
        <f>STDEV($J$4:J204)*SQRT(252)</f>
        <v>9.929022503493222E-2</v>
      </c>
      <c r="L204" s="14">
        <f t="shared" si="24"/>
        <v>0.30068144712881573</v>
      </c>
      <c r="M204" s="14">
        <f>COUNTIF(J$3:J204,"&gt;0")/COUNT(J$3:J204)</f>
        <v>0.52238805970149249</v>
      </c>
      <c r="N204" s="15">
        <f t="shared" si="19"/>
        <v>9.299250937452566</v>
      </c>
      <c r="O204" s="15">
        <f t="shared" si="20"/>
        <v>75.836006163477023</v>
      </c>
      <c r="P204" s="15">
        <f t="shared" si="23"/>
        <v>3.0283086479361909</v>
      </c>
      <c r="Q204" s="14">
        <f>B204/B199-1</f>
        <v>2.0437766228586618E-2</v>
      </c>
      <c r="S204" s="14"/>
    </row>
    <row r="205" spans="1:19">
      <c r="A205" s="17">
        <v>43738</v>
      </c>
      <c r="B205" s="44">
        <v>1.2398</v>
      </c>
      <c r="C205" s="13">
        <f>MAX(B$3:B205)</f>
        <v>1.24438659825887</v>
      </c>
      <c r="D205" s="14">
        <f t="shared" si="21"/>
        <v>-3.6858306456268863E-3</v>
      </c>
      <c r="E205" s="14">
        <f>ABS(MIN(D$3:D205))</f>
        <v>3.2333942717668429E-2</v>
      </c>
      <c r="F205" s="25">
        <f t="shared" si="18"/>
        <v>17</v>
      </c>
      <c r="G205" s="25">
        <f>MAX(F$3:F205)</f>
        <v>22</v>
      </c>
      <c r="H205" s="14" t="str">
        <f>IF(J205&lt;AVERAGE(J$3:J205),J205,"")</f>
        <v/>
      </c>
      <c r="I205" s="14">
        <f>STDEV(H$4:H205)</f>
        <v>3.964890325060727E-3</v>
      </c>
      <c r="J205" s="14">
        <f t="shared" si="22"/>
        <v>3.2040606383842984E-3</v>
      </c>
      <c r="K205" s="14">
        <f>STDEV($J$4:J205)*SQRT(252)</f>
        <v>9.9071512591014974E-2</v>
      </c>
      <c r="L205" s="14">
        <f t="shared" si="24"/>
        <v>0.3023420691034806</v>
      </c>
      <c r="M205" s="14">
        <f>COUNTIF(J$3:J205,"&gt;0")/COUNT(J$3:J205)</f>
        <v>0.52475247524752477</v>
      </c>
      <c r="N205" s="15">
        <f t="shared" si="19"/>
        <v>9.3506094120179792</v>
      </c>
      <c r="O205" s="15">
        <f t="shared" si="20"/>
        <v>76.254837918839499</v>
      </c>
      <c r="P205" s="15">
        <f t="shared" si="23"/>
        <v>3.05175585994738</v>
      </c>
      <c r="R205" s="14">
        <f>B205/B185-1</f>
        <v>5.1196953943170032E-2</v>
      </c>
      <c r="S205" s="14">
        <f>B205/B$19-1</f>
        <v>0.24124376767331568</v>
      </c>
    </row>
  </sheetData>
  <mergeCells count="7">
    <mergeCell ref="Q1:S1"/>
    <mergeCell ref="A1:A2"/>
    <mergeCell ref="B1:B2"/>
    <mergeCell ref="C1:C2"/>
    <mergeCell ref="D1:I1"/>
    <mergeCell ref="J1:M1"/>
    <mergeCell ref="N1:P1"/>
  </mergeCells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workbookViewId="0">
      <pane xSplit="2" ySplit="2" topLeftCell="C8" activePane="bottomRight" state="frozenSplit"/>
      <selection pane="topRight" activeCell="C1" sqref="C1"/>
      <selection pane="bottomLeft" activeCell="A3" sqref="A3"/>
      <selection pane="bottomRight" activeCell="S41" sqref="S41"/>
    </sheetView>
  </sheetViews>
  <sheetFormatPr defaultColWidth="9" defaultRowHeight="13.5"/>
  <cols>
    <col min="1" max="1" width="10.25" style="16" customWidth="1"/>
    <col min="2" max="2" width="8" style="45" customWidth="1"/>
    <col min="3" max="3" width="7.5" style="13" customWidth="1"/>
    <col min="4" max="4" width="12.25" style="13" customWidth="1"/>
    <col min="5" max="6" width="7.125" style="13" customWidth="1"/>
    <col min="7" max="7" width="10.25" style="13" customWidth="1"/>
    <col min="8" max="8" width="7.125" style="13" customWidth="1"/>
    <col min="9" max="9" width="8.75" customWidth="1"/>
    <col min="10" max="10" width="7.375" style="14" customWidth="1"/>
    <col min="11" max="11" width="8.75" style="14" customWidth="1"/>
    <col min="12" max="12" width="7.625" style="14" customWidth="1"/>
    <col min="13" max="13" width="8.75" style="14" customWidth="1"/>
    <col min="14" max="14" width="9.125" style="15" customWidth="1"/>
    <col min="15" max="15" width="11.25" style="15" customWidth="1"/>
    <col min="16" max="16" width="8.5" style="15" customWidth="1"/>
    <col min="17" max="17" width="7.125" style="14" customWidth="1"/>
    <col min="18" max="18" width="7.5" style="14" customWidth="1"/>
    <col min="19" max="19" width="7.5" style="13" customWidth="1"/>
  </cols>
  <sheetData>
    <row r="1" spans="1:19" ht="13.5" customHeight="1">
      <c r="A1" s="42" t="s">
        <v>0</v>
      </c>
      <c r="B1" s="43" t="s">
        <v>31</v>
      </c>
      <c r="C1" s="39" t="s">
        <v>2</v>
      </c>
      <c r="D1" s="40" t="s">
        <v>16</v>
      </c>
      <c r="E1" s="40"/>
      <c r="F1" s="40"/>
      <c r="G1" s="40"/>
      <c r="H1" s="40"/>
      <c r="I1" s="40"/>
      <c r="J1" s="36" t="s">
        <v>18</v>
      </c>
      <c r="K1" s="36"/>
      <c r="L1" s="36"/>
      <c r="M1" s="36"/>
      <c r="N1" s="41" t="s">
        <v>14</v>
      </c>
      <c r="O1" s="41"/>
      <c r="P1" s="41"/>
      <c r="Q1" s="36" t="s">
        <v>19</v>
      </c>
      <c r="R1" s="36"/>
      <c r="S1" s="36"/>
    </row>
    <row r="2" spans="1:19" s="18" customFormat="1" ht="13.5" customHeight="1">
      <c r="A2" s="42"/>
      <c r="B2" s="43"/>
      <c r="C2" s="39"/>
      <c r="D2" s="19" t="s">
        <v>20</v>
      </c>
      <c r="E2" s="19" t="s">
        <v>4</v>
      </c>
      <c r="F2" s="24" t="s">
        <v>23</v>
      </c>
      <c r="G2" s="24" t="s">
        <v>26</v>
      </c>
      <c r="H2" s="19" t="s">
        <v>21</v>
      </c>
      <c r="I2" s="19" t="s">
        <v>15</v>
      </c>
      <c r="J2" s="20" t="s">
        <v>6</v>
      </c>
      <c r="K2" s="20" t="s">
        <v>7</v>
      </c>
      <c r="L2" s="20" t="s">
        <v>5</v>
      </c>
      <c r="M2" s="20" t="s">
        <v>17</v>
      </c>
      <c r="N2" s="21" t="s">
        <v>12</v>
      </c>
      <c r="O2" s="21" t="s">
        <v>13</v>
      </c>
      <c r="P2" s="21" t="s">
        <v>8</v>
      </c>
      <c r="Q2" s="22" t="s">
        <v>11</v>
      </c>
      <c r="R2" s="20" t="s">
        <v>9</v>
      </c>
      <c r="S2" s="20" t="s">
        <v>10</v>
      </c>
    </row>
    <row r="3" spans="1:19">
      <c r="A3" s="23">
        <v>43689</v>
      </c>
      <c r="B3" s="44">
        <v>1</v>
      </c>
      <c r="C3" s="13">
        <f>MAX(B$3:B3)</f>
        <v>1</v>
      </c>
      <c r="D3" s="14"/>
      <c r="E3" s="14"/>
      <c r="F3" s="25">
        <f t="shared" ref="F3:F40" si="0">IF(B3&lt;C3,F2+1,0)</f>
        <v>0</v>
      </c>
      <c r="G3" s="25"/>
      <c r="H3" s="14"/>
      <c r="I3" s="14"/>
      <c r="S3" s="14"/>
    </row>
    <row r="4" spans="1:19">
      <c r="A4" s="23">
        <v>43690</v>
      </c>
      <c r="B4" s="44">
        <v>1.0000548</v>
      </c>
      <c r="C4" s="13">
        <f>MAX(B$3:B4)</f>
        <v>1.0000548</v>
      </c>
      <c r="D4" s="14">
        <f t="shared" ref="D4:D40" si="1">B4/C4-1</f>
        <v>0</v>
      </c>
      <c r="E4" s="14">
        <f>ABS(MIN(D$3:D4))</f>
        <v>0</v>
      </c>
      <c r="F4" s="25">
        <f t="shared" si="0"/>
        <v>0</v>
      </c>
      <c r="G4" s="25">
        <f>MAX(F$3:F4)</f>
        <v>0</v>
      </c>
      <c r="H4" s="14" t="str">
        <f>IF(J4&lt;AVERAGE(J$3:J4),J4,"")</f>
        <v/>
      </c>
      <c r="I4" s="14"/>
      <c r="J4" s="14">
        <f t="shared" ref="J4:J40" si="2">B4/B3-1</f>
        <v>5.4800000000021498E-5</v>
      </c>
      <c r="L4" s="14">
        <f>POWER(B4,365/(A4-A$3))-1</f>
        <v>2.0202821324716957E-2</v>
      </c>
      <c r="M4" s="14">
        <f>COUNTIF(J$3:J4,"&gt;0")/COUNT(J$3:J4)</f>
        <v>1</v>
      </c>
      <c r="N4" s="15" t="e">
        <f>L4/E4</f>
        <v>#DIV/0!</v>
      </c>
      <c r="S4" s="14"/>
    </row>
    <row r="5" spans="1:19">
      <c r="A5" s="23">
        <v>43691</v>
      </c>
      <c r="B5" s="44">
        <v>1.0000095875224899</v>
      </c>
      <c r="C5" s="13">
        <f>MAX(B$3:B5)</f>
        <v>1.0000548</v>
      </c>
      <c r="D5" s="14">
        <f t="shared" si="1"/>
        <v>-4.521000000212716E-5</v>
      </c>
      <c r="E5" s="14">
        <f>ABS(MIN(D$3:D5))</f>
        <v>4.521000000212716E-5</v>
      </c>
      <c r="F5" s="25">
        <f t="shared" si="0"/>
        <v>1</v>
      </c>
      <c r="G5" s="25">
        <f>MAX(F$3:F5)</f>
        <v>1</v>
      </c>
      <c r="H5" s="14">
        <f>IF(J5&lt;AVERAGE(J$3:J5),J5,"")</f>
        <v>-4.521000000212716E-5</v>
      </c>
      <c r="I5" s="14"/>
      <c r="J5" s="14">
        <f t="shared" si="2"/>
        <v>-4.521000000212716E-5</v>
      </c>
      <c r="K5" s="14">
        <f>STDEV($J$4:J5)*SQRT(252)</f>
        <v>1.1226094657779044E-3</v>
      </c>
      <c r="L5" s="14">
        <f t="shared" ref="L5:L40" si="3">POWER(B5,365/(A5-A$3))-1</f>
        <v>1.7512461102502375E-3</v>
      </c>
      <c r="M5" s="14">
        <f>COUNTIF(J$3:J5,"&gt;0")/COUNT(J$3:J5)</f>
        <v>0.5</v>
      </c>
      <c r="N5" s="15">
        <f t="shared" ref="N5:N40" si="4">L5/E5</f>
        <v>38.735813098160591</v>
      </c>
      <c r="P5" s="15">
        <f t="shared" ref="P5:P40" si="5">L5/K5</f>
        <v>1.5599780365620948</v>
      </c>
      <c r="S5" s="14"/>
    </row>
    <row r="6" spans="1:19">
      <c r="A6" s="23">
        <v>43692</v>
      </c>
      <c r="B6" s="44">
        <v>1.0000643835273899</v>
      </c>
      <c r="C6" s="13">
        <f>MAX(B$3:B6)</f>
        <v>1.0000643835273899</v>
      </c>
      <c r="D6" s="14">
        <f t="shared" si="1"/>
        <v>0</v>
      </c>
      <c r="E6" s="14">
        <f>ABS(MIN(D$3:D6))</f>
        <v>4.521000000212716E-5</v>
      </c>
      <c r="F6" s="25">
        <f t="shared" si="0"/>
        <v>0</v>
      </c>
      <c r="G6" s="25">
        <f>MAX(F$3:F6)</f>
        <v>1</v>
      </c>
      <c r="H6" s="14" t="str">
        <f>IF(J6&lt;AVERAGE(J$3:J6),J6,"")</f>
        <v/>
      </c>
      <c r="I6" s="14"/>
      <c r="J6" s="14">
        <f t="shared" si="2"/>
        <v>5.4795479547120607E-5</v>
      </c>
      <c r="K6" s="14">
        <f>STDEV($J$4:J6)*SQRT(252)</f>
        <v>9.1658607590943146E-4</v>
      </c>
      <c r="L6" s="14">
        <f t="shared" si="3"/>
        <v>7.8638358152038901E-3</v>
      </c>
      <c r="M6" s="14">
        <f>COUNTIF(J$3:J6,"&gt;0")/COUNT(J$3:J6)</f>
        <v>0.66666666666666663</v>
      </c>
      <c r="N6" s="15">
        <f t="shared" si="4"/>
        <v>173.94018612771271</v>
      </c>
      <c r="P6" s="15">
        <f t="shared" si="5"/>
        <v>8.5794842643681193</v>
      </c>
      <c r="S6" s="14"/>
    </row>
    <row r="7" spans="1:19" s="35" customFormat="1">
      <c r="A7" s="23">
        <v>43693</v>
      </c>
      <c r="B7" s="44">
        <v>1.0001191825348601</v>
      </c>
      <c r="C7" s="13">
        <f>MAX(B$3:B7)</f>
        <v>1.0001191825348601</v>
      </c>
      <c r="D7" s="14">
        <f t="shared" si="1"/>
        <v>0</v>
      </c>
      <c r="E7" s="14">
        <f>ABS(MIN(D$3:D7))</f>
        <v>4.521000000212716E-5</v>
      </c>
      <c r="F7" s="25">
        <f t="shared" si="0"/>
        <v>0</v>
      </c>
      <c r="G7" s="25">
        <f>MAX(F$3:F7)</f>
        <v>1</v>
      </c>
      <c r="H7" s="14" t="str">
        <f>IF(J7&lt;AVERAGE(J$3:J7),J7,"")</f>
        <v/>
      </c>
      <c r="I7" s="14"/>
      <c r="J7" s="14">
        <f t="shared" si="2"/>
        <v>5.4795479544011982E-5</v>
      </c>
      <c r="K7" s="14">
        <f>STDEV($J$4:J7)*SQRT(252)</f>
        <v>7.9378084659997199E-4</v>
      </c>
      <c r="L7" s="14">
        <f t="shared" si="3"/>
        <v>1.0934103388183125E-2</v>
      </c>
      <c r="M7" s="14">
        <f>COUNTIF(J$3:J7,"&gt;0")/COUNT(J$3:J7)</f>
        <v>0.75</v>
      </c>
      <c r="N7" s="15">
        <f t="shared" si="4"/>
        <v>241.85143525035764</v>
      </c>
      <c r="O7" s="15"/>
      <c r="P7" s="15">
        <f t="shared" si="5"/>
        <v>13.77471305211953</v>
      </c>
      <c r="Q7" s="14">
        <f>B7/B3-1</f>
        <v>1.1918253486009611E-4</v>
      </c>
      <c r="R7" s="14"/>
      <c r="S7" s="14"/>
    </row>
    <row r="8" spans="1:19" s="35" customFormat="1" ht="12.75" customHeight="1">
      <c r="A8" s="23">
        <v>43694</v>
      </c>
      <c r="B8" s="44">
        <v>1.00007396262463</v>
      </c>
      <c r="C8" s="13">
        <f>MAX(B$3:B8)</f>
        <v>1.0001191825348601</v>
      </c>
      <c r="D8" s="14">
        <f t="shared" si="1"/>
        <v>-4.521452144878868E-5</v>
      </c>
      <c r="E8" s="14">
        <f>ABS(MIN(D$3:D8))</f>
        <v>4.521452144878868E-5</v>
      </c>
      <c r="F8" s="25">
        <f t="shared" si="0"/>
        <v>1</v>
      </c>
      <c r="G8" s="25">
        <f>MAX(F$3:F8)</f>
        <v>1</v>
      </c>
      <c r="H8" s="14">
        <f>IF(J8&lt;AVERAGE(J$3:J8),J8,"")</f>
        <v>-4.521452144878868E-5</v>
      </c>
      <c r="I8" s="14">
        <f>STDEV(H$4:H8)</f>
        <v>3.1971455951345324E-9</v>
      </c>
      <c r="J8" s="14">
        <f t="shared" si="2"/>
        <v>-4.521452144878868E-5</v>
      </c>
      <c r="K8" s="14">
        <f>STDEV($J$4:J8)*SQRT(252)</f>
        <v>8.6956300746697697E-4</v>
      </c>
      <c r="L8" s="14">
        <f t="shared" si="3"/>
        <v>5.4136731904854685E-3</v>
      </c>
      <c r="M8" s="14">
        <f>COUNTIF(J$3:J8,"&gt;0")/COUNT(J$3:J8)</f>
        <v>0.6</v>
      </c>
      <c r="N8" s="15">
        <f>L8/E8</f>
        <v>119.73306400283715</v>
      </c>
      <c r="O8" s="15">
        <f t="shared" ref="O8:O16" si="6">L8/I8</f>
        <v>1693283.2832899706</v>
      </c>
      <c r="P8" s="15">
        <f t="shared" si="5"/>
        <v>6.2257399912346907</v>
      </c>
      <c r="Q8" s="14"/>
      <c r="R8" s="14"/>
      <c r="S8" s="14"/>
    </row>
    <row r="9" spans="1:19" s="35" customFormat="1">
      <c r="A9" s="23">
        <v>43695</v>
      </c>
      <c r="B9" s="44">
        <v>1.0001287676380399</v>
      </c>
      <c r="C9" s="13">
        <f>MAX(B$3:B9)</f>
        <v>1.0001287676380399</v>
      </c>
      <c r="D9" s="14">
        <f t="shared" si="1"/>
        <v>0</v>
      </c>
      <c r="E9" s="14">
        <f>ABS(MIN(D$3:D9))</f>
        <v>4.521452144878868E-5</v>
      </c>
      <c r="F9" s="25">
        <f t="shared" si="0"/>
        <v>0</v>
      </c>
      <c r="G9" s="25">
        <f>MAX(F$3:F9)</f>
        <v>1</v>
      </c>
      <c r="H9" s="14" t="str">
        <f>IF(J9&lt;AVERAGE(J$3:J9),J9,"")</f>
        <v/>
      </c>
      <c r="I9" s="14">
        <f>STDEV(H$4:H9)</f>
        <v>3.1971455951345324E-9</v>
      </c>
      <c r="J9" s="14">
        <f t="shared" si="2"/>
        <v>5.4800960187062486E-5</v>
      </c>
      <c r="K9" s="14">
        <f>STDEV($J$4:J9)*SQRT(252)</f>
        <v>8.1984000986218535E-4</v>
      </c>
      <c r="L9" s="14">
        <f t="shared" si="3"/>
        <v>7.8636174523298852E-3</v>
      </c>
      <c r="M9" s="14">
        <f>COUNTIF(J$3:J9,"&gt;0")/COUNT(J$3:J9)</f>
        <v>0.66666666666666663</v>
      </c>
      <c r="N9" s="15">
        <f t="shared" si="4"/>
        <v>173.91796264473248</v>
      </c>
      <c r="O9" s="15">
        <f t="shared" si="6"/>
        <v>2459574.3979557469</v>
      </c>
      <c r="P9" s="15">
        <f t="shared" si="5"/>
        <v>9.5916488067614001</v>
      </c>
      <c r="Q9" s="14"/>
      <c r="R9" s="14"/>
      <c r="S9" s="14"/>
    </row>
    <row r="10" spans="1:19" s="35" customFormat="1">
      <c r="A10" s="23">
        <v>43696</v>
      </c>
      <c r="B10" s="44">
        <v>1.0001835656515401</v>
      </c>
      <c r="C10" s="13">
        <f>MAX(B$3:B10)</f>
        <v>1.0001835656515401</v>
      </c>
      <c r="D10" s="14">
        <f t="shared" si="1"/>
        <v>0</v>
      </c>
      <c r="E10" s="14">
        <f>ABS(MIN(D$3:D10))</f>
        <v>4.521452144878868E-5</v>
      </c>
      <c r="F10" s="25">
        <f t="shared" si="0"/>
        <v>0</v>
      </c>
      <c r="G10" s="25">
        <f>MAX(F$3:F10)</f>
        <v>1</v>
      </c>
      <c r="H10" s="14" t="str">
        <f>IF(J10&lt;AVERAGE(J$3:J10),J10,"")</f>
        <v/>
      </c>
      <c r="I10" s="14">
        <f>STDEV(H$4:H10)</f>
        <v>3.1971455951345324E-9</v>
      </c>
      <c r="J10" s="14">
        <f t="shared" si="2"/>
        <v>5.4790958197825645E-5</v>
      </c>
      <c r="K10" s="14">
        <f>STDEV($J$4:J10)*SQRT(252)</f>
        <v>7.7466511634913249E-4</v>
      </c>
      <c r="L10" s="14">
        <f t="shared" si="3"/>
        <v>9.6167053183575657E-3</v>
      </c>
      <c r="M10" s="14">
        <f>COUNTIF(J$3:J10,"&gt;0")/COUNT(J$3:J10)</f>
        <v>0.7142857142857143</v>
      </c>
      <c r="N10" s="15">
        <f t="shared" si="4"/>
        <v>212.69063588895293</v>
      </c>
      <c r="O10" s="15">
        <f t="shared" si="6"/>
        <v>3007903.4664522074</v>
      </c>
      <c r="P10" s="15">
        <f t="shared" si="5"/>
        <v>12.414016218620368</v>
      </c>
      <c r="Q10" s="14"/>
      <c r="R10" s="14"/>
      <c r="S10" s="14"/>
    </row>
    <row r="11" spans="1:19" s="35" customFormat="1">
      <c r="A11" s="23">
        <v>43697</v>
      </c>
      <c r="B11" s="44">
        <v>1.0001383283032299</v>
      </c>
      <c r="C11" s="13">
        <f>MAX(B$3:B11)</f>
        <v>1.0001835656515401</v>
      </c>
      <c r="D11" s="14">
        <f t="shared" si="1"/>
        <v>-4.5229045810946111E-5</v>
      </c>
      <c r="E11" s="14">
        <f>ABS(MIN(D$3:D11))</f>
        <v>4.5229045810946111E-5</v>
      </c>
      <c r="F11" s="25">
        <f t="shared" si="0"/>
        <v>1</v>
      </c>
      <c r="G11" s="25">
        <f>MAX(F$3:F11)</f>
        <v>1</v>
      </c>
      <c r="H11" s="14">
        <f>IF(J11&lt;AVERAGE(J$3:J11),J11,"")</f>
        <v>-4.5229045810946111E-5</v>
      </c>
      <c r="I11" s="14">
        <f>STDEV(H$4:H11)</f>
        <v>9.9510753988471089E-9</v>
      </c>
      <c r="J11" s="14">
        <f t="shared" si="2"/>
        <v>-4.5229045810946111E-5</v>
      </c>
      <c r="K11" s="14">
        <f>STDEV($J$4:J11)*SQRT(252)</f>
        <v>8.2170240682850134E-4</v>
      </c>
      <c r="L11" s="14">
        <f t="shared" si="3"/>
        <v>6.3307473696729843E-3</v>
      </c>
      <c r="M11" s="14">
        <f>COUNTIF(J$3:J11,"&gt;0")/COUNT(J$3:J11)</f>
        <v>0.625</v>
      </c>
      <c r="N11" s="15">
        <f t="shared" si="4"/>
        <v>139.97083635447484</v>
      </c>
      <c r="O11" s="15">
        <f t="shared" si="6"/>
        <v>636187.25775170384</v>
      </c>
      <c r="P11" s="15">
        <f t="shared" si="5"/>
        <v>7.7044284123586406</v>
      </c>
      <c r="Q11" s="14"/>
      <c r="R11" s="14"/>
      <c r="S11" s="14"/>
    </row>
    <row r="12" spans="1:19" s="35" customFormat="1">
      <c r="A12" s="23">
        <v>43698</v>
      </c>
      <c r="B12" s="44">
        <v>1.0001931323220601</v>
      </c>
      <c r="C12" s="13">
        <f>MAX(B$3:B12)</f>
        <v>1.0001931323220601</v>
      </c>
      <c r="D12" s="14">
        <f t="shared" si="1"/>
        <v>0</v>
      </c>
      <c r="E12" s="14">
        <f>ABS(MIN(D$3:D12))</f>
        <v>4.5229045810946111E-5</v>
      </c>
      <c r="F12" s="25">
        <f t="shared" si="0"/>
        <v>0</v>
      </c>
      <c r="G12" s="25">
        <f>MAX(F$3:F12)</f>
        <v>1</v>
      </c>
      <c r="H12" s="14" t="str">
        <f>IF(J12&lt;AVERAGE(J$3:J12),J12,"")</f>
        <v/>
      </c>
      <c r="I12" s="14">
        <f>STDEV(H$4:H12)</f>
        <v>9.9510753988471089E-9</v>
      </c>
      <c r="J12" s="14">
        <f t="shared" si="2"/>
        <v>5.4796438931692393E-5</v>
      </c>
      <c r="K12" s="14">
        <f>STDEV($J$4:J12)*SQRT(252)</f>
        <v>7.9383976236944564E-4</v>
      </c>
      <c r="L12" s="14">
        <f t="shared" si="3"/>
        <v>7.8625813715336168E-3</v>
      </c>
      <c r="M12" s="14">
        <f>COUNTIF(J$3:J12,"&gt;0")/COUNT(J$3:J12)</f>
        <v>0.66666666666666663</v>
      </c>
      <c r="N12" s="15">
        <f t="shared" si="4"/>
        <v>173.83920510723561</v>
      </c>
      <c r="O12" s="15">
        <f t="shared" si="6"/>
        <v>790123.78626379848</v>
      </c>
      <c r="P12" s="15">
        <f t="shared" si="5"/>
        <v>9.9044942622494201</v>
      </c>
      <c r="Q12" s="14">
        <f>B12/B7-1</f>
        <v>7.3940974727237929E-5</v>
      </c>
      <c r="R12" s="14"/>
      <c r="S12" s="14"/>
    </row>
    <row r="13" spans="1:19" s="35" customFormat="1">
      <c r="A13" s="23">
        <v>43699</v>
      </c>
      <c r="B13" s="44">
        <v>1.00014789001592</v>
      </c>
      <c r="C13" s="13">
        <f>MAX(B$3:B13)</f>
        <v>1.0001931323220601</v>
      </c>
      <c r="D13" s="14">
        <f t="shared" si="1"/>
        <v>-4.5233570075686735E-5</v>
      </c>
      <c r="E13" s="14">
        <f>ABS(MIN(D$3:D13))</f>
        <v>4.5233570075686735E-5</v>
      </c>
      <c r="F13" s="25">
        <f t="shared" si="0"/>
        <v>1</v>
      </c>
      <c r="G13" s="25">
        <f>MAX(F$3:F13)</f>
        <v>1</v>
      </c>
      <c r="H13" s="14">
        <f>IF(J13&lt;AVERAGE(J$3:J13),J13,"")</f>
        <v>-4.5233570075686735E-5</v>
      </c>
      <c r="I13" s="14">
        <f>STDEV(H$4:H13)</f>
        <v>1.1302694867853436E-8</v>
      </c>
      <c r="J13" s="14">
        <f t="shared" si="2"/>
        <v>-4.5233570075686735E-5</v>
      </c>
      <c r="K13" s="14">
        <f>STDEV($J$4:J13)*SQRT(252)</f>
        <v>8.1990638816411545E-4</v>
      </c>
      <c r="L13" s="14">
        <f t="shared" si="3"/>
        <v>5.4121796804031952E-3</v>
      </c>
      <c r="M13" s="14">
        <f>COUNTIF(J$3:J13,"&gt;0")/COUNT(J$3:J13)</f>
        <v>0.6</v>
      </c>
      <c r="N13" s="15">
        <f t="shared" si="4"/>
        <v>119.64962463381302</v>
      </c>
      <c r="O13" s="15">
        <f t="shared" si="6"/>
        <v>478839.7584540876</v>
      </c>
      <c r="P13" s="15">
        <f t="shared" si="5"/>
        <v>6.6009726946045868</v>
      </c>
      <c r="Q13" s="14"/>
      <c r="R13" s="14"/>
      <c r="S13" s="14"/>
    </row>
    <row r="14" spans="1:19" s="35" customFormat="1">
      <c r="A14" s="23">
        <v>43700</v>
      </c>
      <c r="B14" s="44">
        <v>1.00020270004135</v>
      </c>
      <c r="C14" s="13">
        <f>MAX(B$3:B14)</f>
        <v>1.00020270004135</v>
      </c>
      <c r="D14" s="14">
        <f t="shared" si="1"/>
        <v>0</v>
      </c>
      <c r="E14" s="14">
        <f>ABS(MIN(D$3:D14))</f>
        <v>4.5233570075686735E-5</v>
      </c>
      <c r="F14" s="25">
        <f t="shared" si="0"/>
        <v>0</v>
      </c>
      <c r="G14" s="25">
        <f>MAX(F$3:F14)</f>
        <v>1</v>
      </c>
      <c r="H14" s="14" t="str">
        <f>IF(J14&lt;AVERAGE(J$3:J14),J14,"")</f>
        <v/>
      </c>
      <c r="I14" s="14">
        <f>STDEV(H$4:H14)</f>
        <v>1.1302694867853436E-8</v>
      </c>
      <c r="J14" s="14">
        <f t="shared" si="2"/>
        <v>5.4801920773117629E-5</v>
      </c>
      <c r="K14" s="14">
        <f>STDEV($J$4:J14)*SQRT(252)</f>
        <v>8.0106158743098823E-4</v>
      </c>
      <c r="L14" s="14">
        <f t="shared" si="3"/>
        <v>6.7479397732321811E-3</v>
      </c>
      <c r="M14" s="14">
        <f>COUNTIF(J$3:J14,"&gt;0")/COUNT(J$3:J14)</f>
        <v>0.63636363636363635</v>
      </c>
      <c r="N14" s="15">
        <f t="shared" si="4"/>
        <v>149.17990691296842</v>
      </c>
      <c r="O14" s="15">
        <f t="shared" si="6"/>
        <v>597020.43204088754</v>
      </c>
      <c r="P14" s="15">
        <f t="shared" si="5"/>
        <v>8.4237465372330291</v>
      </c>
      <c r="Q14" s="14"/>
      <c r="R14" s="14"/>
      <c r="S14" s="14"/>
    </row>
    <row r="15" spans="1:19" s="35" customFormat="1">
      <c r="A15" s="23">
        <v>43703</v>
      </c>
      <c r="B15" s="44">
        <v>1.0002670488165</v>
      </c>
      <c r="C15" s="13">
        <f>MAX(B$3:B15)</f>
        <v>1.0002670488165</v>
      </c>
      <c r="D15" s="14">
        <f t="shared" si="1"/>
        <v>0</v>
      </c>
      <c r="E15" s="14">
        <f>ABS(MIN(D$3:D15))</f>
        <v>4.5233570075686735E-5</v>
      </c>
      <c r="F15" s="25">
        <f t="shared" si="0"/>
        <v>0</v>
      </c>
      <c r="G15" s="25">
        <f>MAX(F$3:F15)</f>
        <v>1</v>
      </c>
      <c r="H15" s="14" t="str">
        <f>IF(J15&lt;AVERAGE(J$3:J15),J15,"")</f>
        <v/>
      </c>
      <c r="I15" s="14">
        <f>STDEV(H$4:H15)</f>
        <v>1.1302694867853436E-8</v>
      </c>
      <c r="J15" s="14">
        <f t="shared" si="2"/>
        <v>6.4335734293985425E-5</v>
      </c>
      <c r="K15" s="14">
        <f>STDEV($J$4:J15)*SQRT(252)</f>
        <v>7.922270453882453E-4</v>
      </c>
      <c r="L15" s="14">
        <f t="shared" si="3"/>
        <v>6.9857016386563053E-3</v>
      </c>
      <c r="M15" s="14">
        <f>COUNTIF(J$3:J15,"&gt;0")/COUNT(J$3:J15)</f>
        <v>0.66666666666666663</v>
      </c>
      <c r="N15" s="15">
        <f t="shared" si="4"/>
        <v>154.43622130571458</v>
      </c>
      <c r="O15" s="15">
        <f t="shared" si="6"/>
        <v>618056.28837461513</v>
      </c>
      <c r="P15" s="15">
        <f t="shared" si="5"/>
        <v>8.8178025217920126</v>
      </c>
      <c r="Q15" s="14"/>
      <c r="R15" s="14"/>
      <c r="S15" s="14"/>
    </row>
    <row r="16" spans="1:19" s="35" customFormat="1">
      <c r="A16" s="23">
        <v>43704</v>
      </c>
      <c r="B16" s="44">
        <v>1.0002693315568201</v>
      </c>
      <c r="C16" s="13">
        <f>MAX(B$3:B16)</f>
        <v>1.0002693315568201</v>
      </c>
      <c r="D16" s="14">
        <f t="shared" si="1"/>
        <v>0</v>
      </c>
      <c r="E16" s="14">
        <f>ABS(MIN(D$3:D16))</f>
        <v>4.5233570075686735E-5</v>
      </c>
      <c r="F16" s="25">
        <f t="shared" si="0"/>
        <v>0</v>
      </c>
      <c r="G16" s="25">
        <f>MAX(F$3:F16)</f>
        <v>1</v>
      </c>
      <c r="H16" s="14">
        <f>IF(J16&lt;AVERAGE(J$3:J16),J16,"")</f>
        <v>2.2821308798270934E-6</v>
      </c>
      <c r="I16" s="14">
        <f>STDEV(H$4:H16)</f>
        <v>2.1244398978296255E-5</v>
      </c>
      <c r="J16" s="14">
        <f t="shared" si="2"/>
        <v>2.2821308798270934E-6</v>
      </c>
      <c r="K16" s="14">
        <f>STDEV($J$4:J16)*SQRT(252)</f>
        <v>7.6357880687006143E-4</v>
      </c>
      <c r="L16" s="14">
        <f t="shared" si="3"/>
        <v>6.5743690529354026E-3</v>
      </c>
      <c r="M16" s="14">
        <f>COUNTIF(J$3:J16,"&gt;0")/COUNT(J$3:J16)</f>
        <v>0.69230769230769229</v>
      </c>
      <c r="N16" s="15">
        <f t="shared" si="4"/>
        <v>145.34269662851923</v>
      </c>
      <c r="O16" s="15">
        <f t="shared" si="6"/>
        <v>309.46364072958346</v>
      </c>
      <c r="P16" s="15">
        <f t="shared" si="5"/>
        <v>8.6099417555654689</v>
      </c>
      <c r="Q16" s="14"/>
      <c r="R16" s="14"/>
      <c r="S16" s="14"/>
    </row>
    <row r="17" spans="1:19" s="35" customFormat="1">
      <c r="A17" s="23">
        <v>43705</v>
      </c>
      <c r="B17" s="44">
        <v>1.0002240638179201</v>
      </c>
      <c r="C17" s="13">
        <f>MAX(B$3:B17)</f>
        <v>1.0002693315568201</v>
      </c>
      <c r="D17" s="14">
        <f t="shared" si="1"/>
        <v>-4.5255550152223378E-5</v>
      </c>
      <c r="E17" s="14">
        <f>ABS(MIN(D$3:D17))</f>
        <v>4.5255550152223378E-5</v>
      </c>
      <c r="F17" s="25">
        <f t="shared" si="0"/>
        <v>1</v>
      </c>
      <c r="G17" s="25">
        <f>MAX(F$3:F17)</f>
        <v>1</v>
      </c>
      <c r="H17" s="14">
        <f>IF(J17&lt;AVERAGE(J$3:J17),J17,"")</f>
        <v>-4.5255550152223378E-5</v>
      </c>
      <c r="I17" s="14">
        <f>STDEV(H$4:H17)</f>
        <v>1.9396155822447758E-5</v>
      </c>
      <c r="J17" s="14">
        <f t="shared" si="2"/>
        <v>-4.5255550152223378E-5</v>
      </c>
      <c r="K17" s="14">
        <f>STDEV($J$4:J17)*SQRT(252)</f>
        <v>7.8520286349622844E-4</v>
      </c>
      <c r="L17" s="14">
        <f t="shared" si="3"/>
        <v>5.1239661284485649E-3</v>
      </c>
      <c r="M17" s="14">
        <f>COUNTIF(J$3:J17,"&gt;0")/COUNT(J$3:J17)</f>
        <v>0.6428571428571429</v>
      </c>
      <c r="N17" s="15">
        <f t="shared" si="4"/>
        <v>113.2229331256252</v>
      </c>
      <c r="O17" s="15">
        <f>L17/I17</f>
        <v>264.17431244383198</v>
      </c>
      <c r="P17" s="15">
        <f t="shared" si="5"/>
        <v>6.5256589942035745</v>
      </c>
      <c r="Q17" s="14">
        <f>B17/B12-1</f>
        <v>3.0925523141878131E-5</v>
      </c>
      <c r="R17" s="14"/>
      <c r="S17" s="14"/>
    </row>
    <row r="18" spans="1:19" s="35" customFormat="1">
      <c r="A18" s="23">
        <v>43706</v>
      </c>
      <c r="B18" s="44">
        <v>0.999077883249475</v>
      </c>
      <c r="C18" s="13">
        <f>MAX(B$3:B18)</f>
        <v>1.0002693315568201</v>
      </c>
      <c r="D18" s="14">
        <f t="shared" si="1"/>
        <v>-1.1911274991213139E-3</v>
      </c>
      <c r="E18" s="14">
        <f>ABS(MIN(D$3:D18))</f>
        <v>1.1911274991213139E-3</v>
      </c>
      <c r="F18" s="25">
        <f t="shared" si="0"/>
        <v>2</v>
      </c>
      <c r="G18" s="25">
        <f>MAX(F$3:F18)</f>
        <v>2</v>
      </c>
      <c r="H18" s="14">
        <f>IF(J18&lt;AVERAGE(J$3:J18),J18,"")</f>
        <v>-1.1459238083815215E-3</v>
      </c>
      <c r="I18" s="14">
        <f>STDEV(H$4:H18)</f>
        <v>4.1939053293350007E-4</v>
      </c>
      <c r="J18" s="14">
        <f t="shared" si="2"/>
        <v>-1.1459238083815215E-3</v>
      </c>
      <c r="K18" s="14">
        <f>STDEV($J$4:J18)*SQRT(252)</f>
        <v>4.8222180130560914E-3</v>
      </c>
      <c r="L18" s="14">
        <f t="shared" si="3"/>
        <v>-1.9612642721294038E-2</v>
      </c>
      <c r="M18" s="14">
        <f>COUNTIF(J$3:J18,"&gt;0")/COUNT(J$3:J18)</f>
        <v>0.6</v>
      </c>
      <c r="N18" s="15">
        <f t="shared" si="4"/>
        <v>-16.465611561954653</v>
      </c>
      <c r="O18" s="15">
        <f t="shared" ref="O18:O40" si="7">L18/I18</f>
        <v>-46.764629101448705</v>
      </c>
      <c r="P18" s="15">
        <f t="shared" si="5"/>
        <v>-4.0671414415924509</v>
      </c>
      <c r="Q18" s="14"/>
      <c r="R18" s="14"/>
      <c r="S18" s="14"/>
    </row>
    <row r="19" spans="1:19" s="35" customFormat="1">
      <c r="A19" s="23">
        <v>43707</v>
      </c>
      <c r="B19" s="44">
        <v>0.994228318663266</v>
      </c>
      <c r="C19" s="13">
        <f>MAX(B$3:B19)</f>
        <v>1.0002693315568201</v>
      </c>
      <c r="D19" s="14">
        <f t="shared" si="1"/>
        <v>-6.0393862962406786E-3</v>
      </c>
      <c r="E19" s="14">
        <f>ABS(MIN(D$3:D19))</f>
        <v>6.0393862962406786E-3</v>
      </c>
      <c r="F19" s="25">
        <f t="shared" si="0"/>
        <v>3</v>
      </c>
      <c r="G19" s="25">
        <f>MAX(F$3:F19)</f>
        <v>3</v>
      </c>
      <c r="H19" s="14">
        <f>IF(J19&lt;AVERAGE(J$3:J19),J19,"")</f>
        <v>-4.8540405783340512E-3</v>
      </c>
      <c r="I19" s="14">
        <f>STDEV(H$4:H19)</f>
        <v>1.692128203836045E-3</v>
      </c>
      <c r="J19" s="14">
        <f t="shared" si="2"/>
        <v>-4.8540405783340512E-3</v>
      </c>
      <c r="K19" s="14">
        <f>STDEV($J$4:J19)*SQRT(252)</f>
        <v>1.958220908734197E-2</v>
      </c>
      <c r="L19" s="14">
        <f t="shared" si="3"/>
        <v>-0.11074916268317203</v>
      </c>
      <c r="M19" s="14">
        <f>COUNTIF(J$3:J19,"&gt;0")/COUNT(J$3:J19)</f>
        <v>0.5625</v>
      </c>
      <c r="N19" s="15">
        <f t="shared" si="4"/>
        <v>-18.337817329570353</v>
      </c>
      <c r="O19" s="15">
        <f t="shared" si="7"/>
        <v>-65.449628717318404</v>
      </c>
      <c r="P19" s="15">
        <f t="shared" si="5"/>
        <v>-5.6556010708087472</v>
      </c>
      <c r="Q19" s="14"/>
      <c r="R19" s="14"/>
      <c r="S19" s="14"/>
    </row>
    <row r="20" spans="1:19" s="35" customFormat="1">
      <c r="A20" s="23">
        <v>43708</v>
      </c>
      <c r="B20" s="44">
        <v>0.99418270081127402</v>
      </c>
      <c r="C20" s="13">
        <f>MAX(B$3:B20)</f>
        <v>1.0002693315568201</v>
      </c>
      <c r="D20" s="14">
        <f t="shared" si="1"/>
        <v>-6.084991865213718E-3</v>
      </c>
      <c r="E20" s="14">
        <f>ABS(MIN(D$3:D20))</f>
        <v>6.084991865213718E-3</v>
      </c>
      <c r="F20" s="25">
        <f t="shared" si="0"/>
        <v>4</v>
      </c>
      <c r="G20" s="25">
        <f>MAX(F$3:F20)</f>
        <v>4</v>
      </c>
      <c r="H20" s="14" t="str">
        <f>IF(J20&lt;AVERAGE(J$3:J20),J20,"")</f>
        <v/>
      </c>
      <c r="I20" s="14">
        <f>STDEV(H$4:H20)</f>
        <v>1.692128203836045E-3</v>
      </c>
      <c r="J20" s="14">
        <f t="shared" si="2"/>
        <v>-4.5882672154551329E-5</v>
      </c>
      <c r="K20" s="14">
        <f>STDEV($J$4:J20)*SQRT(252)</f>
        <v>1.8999168075837083E-2</v>
      </c>
      <c r="L20" s="14">
        <f t="shared" si="3"/>
        <v>-0.10602699204882426</v>
      </c>
      <c r="M20" s="14">
        <f>COUNTIF(J$3:J20,"&gt;0")/COUNT(J$3:J20)</f>
        <v>0.52941176470588236</v>
      </c>
      <c r="N20" s="15">
        <f t="shared" si="4"/>
        <v>-17.424344090737804</v>
      </c>
      <c r="O20" s="15">
        <f t="shared" si="7"/>
        <v>-62.658959178424944</v>
      </c>
      <c r="P20" s="15">
        <f t="shared" si="5"/>
        <v>-5.5806123523728459</v>
      </c>
      <c r="Q20" s="14"/>
      <c r="R20" s="14">
        <f>B20/B3-1</f>
        <v>-5.8172991887259773E-3</v>
      </c>
      <c r="S20" s="14"/>
    </row>
    <row r="21" spans="1:19" s="35" customFormat="1">
      <c r="A21" s="23">
        <v>43710</v>
      </c>
      <c r="B21" s="44">
        <v>1.0063035219693901</v>
      </c>
      <c r="C21" s="13">
        <f>MAX(B$3:B21)</f>
        <v>1.0063035219693901</v>
      </c>
      <c r="D21" s="14">
        <f t="shared" si="1"/>
        <v>0</v>
      </c>
      <c r="E21" s="14">
        <f>ABS(MIN(D$3:D21))</f>
        <v>6.084991865213718E-3</v>
      </c>
      <c r="F21" s="25">
        <f t="shared" si="0"/>
        <v>0</v>
      </c>
      <c r="G21" s="25">
        <f>MAX(F$3:F21)</f>
        <v>4</v>
      </c>
      <c r="H21" s="14" t="str">
        <f>IF(J21&lt;AVERAGE(J$3:J21),J21,"")</f>
        <v/>
      </c>
      <c r="I21" s="14">
        <f>STDEV(H$4:H21)</f>
        <v>1.692128203836045E-3</v>
      </c>
      <c r="J21" s="14">
        <f t="shared" si="2"/>
        <v>1.2191744181653252E-2</v>
      </c>
      <c r="K21" s="14">
        <f>STDEV($J$4:J21)*SQRT(252)</f>
        <v>5.0390695465651961E-2</v>
      </c>
      <c r="L21" s="14">
        <f t="shared" si="3"/>
        <v>0.11540475578076093</v>
      </c>
      <c r="M21" s="14">
        <f>COUNTIF(J$3:J21,"&gt;0")/COUNT(J$3:J21)</f>
        <v>0.55555555555555558</v>
      </c>
      <c r="N21" s="15">
        <f t="shared" si="4"/>
        <v>18.965474126678664</v>
      </c>
      <c r="O21" s="15">
        <f t="shared" si="7"/>
        <v>68.200952811458961</v>
      </c>
      <c r="P21" s="15">
        <f t="shared" si="5"/>
        <v>2.2901997028285668</v>
      </c>
      <c r="Q21" s="14"/>
      <c r="R21" s="14"/>
      <c r="S21" s="14"/>
    </row>
    <row r="22" spans="1:19" s="35" customFormat="1">
      <c r="A22" s="23">
        <v>43711</v>
      </c>
      <c r="B22" s="44">
        <v>1.0195731550849201</v>
      </c>
      <c r="C22" s="13">
        <f>MAX(B$3:B22)</f>
        <v>1.0195731550849201</v>
      </c>
      <c r="D22" s="14">
        <f t="shared" si="1"/>
        <v>0</v>
      </c>
      <c r="E22" s="14">
        <f>ABS(MIN(D$3:D22))</f>
        <v>6.084991865213718E-3</v>
      </c>
      <c r="F22" s="25">
        <f t="shared" si="0"/>
        <v>0</v>
      </c>
      <c r="G22" s="25">
        <f>MAX(F$3:F22)</f>
        <v>4</v>
      </c>
      <c r="H22" s="14" t="str">
        <f>IF(J22&lt;AVERAGE(J$3:J22),J22,"")</f>
        <v/>
      </c>
      <c r="I22" s="14">
        <f>STDEV(H$4:H22)</f>
        <v>1.692128203836045E-3</v>
      </c>
      <c r="J22" s="14">
        <f t="shared" si="2"/>
        <v>1.3186511649646793E-2</v>
      </c>
      <c r="K22" s="14">
        <f>STDEV($J$4:J22)*SQRT(252)</f>
        <v>6.7692552785668339E-2</v>
      </c>
      <c r="L22" s="14">
        <f t="shared" si="3"/>
        <v>0.37933189610220786</v>
      </c>
      <c r="M22" s="14">
        <f>COUNTIF(J$3:J22,"&gt;0")/COUNT(J$3:J22)</f>
        <v>0.57894736842105265</v>
      </c>
      <c r="N22" s="15">
        <f t="shared" si="4"/>
        <v>62.338932328036051</v>
      </c>
      <c r="O22" s="15">
        <f t="shared" si="7"/>
        <v>224.17444212694085</v>
      </c>
      <c r="P22" s="15">
        <f t="shared" si="5"/>
        <v>5.6037463574947175</v>
      </c>
      <c r="Q22" s="14">
        <f>B22/B17-1</f>
        <v>1.934475680693315E-2</v>
      </c>
      <c r="R22" s="14"/>
      <c r="S22" s="14"/>
    </row>
    <row r="23" spans="1:19" s="35" customFormat="1">
      <c r="A23" s="23">
        <v>43712</v>
      </c>
      <c r="B23" s="44">
        <v>1.0234334017276601</v>
      </c>
      <c r="C23" s="13">
        <f>MAX(B$3:B23)</f>
        <v>1.0234334017276601</v>
      </c>
      <c r="D23" s="14">
        <f t="shared" si="1"/>
        <v>0</v>
      </c>
      <c r="E23" s="14">
        <f>ABS(MIN(D$3:D23))</f>
        <v>6.084991865213718E-3</v>
      </c>
      <c r="F23" s="25">
        <f t="shared" si="0"/>
        <v>0</v>
      </c>
      <c r="G23" s="25">
        <f>MAX(F$3:F23)</f>
        <v>4</v>
      </c>
      <c r="H23" s="14" t="str">
        <f>IF(J23&lt;AVERAGE(J$3:J23),J23,"")</f>
        <v/>
      </c>
      <c r="I23" s="14">
        <f>STDEV(H$4:H23)</f>
        <v>1.692128203836045E-3</v>
      </c>
      <c r="J23" s="14">
        <f t="shared" si="2"/>
        <v>3.7861399385494821E-3</v>
      </c>
      <c r="K23" s="14">
        <f>STDEV($J$4:J23)*SQRT(252)</f>
        <v>6.6609848650623055E-2</v>
      </c>
      <c r="L23" s="14">
        <f t="shared" si="3"/>
        <v>0.44424632290388488</v>
      </c>
      <c r="M23" s="14">
        <f>COUNTIF(J$3:J23,"&gt;0")/COUNT(J$3:J23)</f>
        <v>0.6</v>
      </c>
      <c r="N23" s="15">
        <f t="shared" si="4"/>
        <v>73.006888545492245</v>
      </c>
      <c r="O23" s="15">
        <f t="shared" si="7"/>
        <v>262.53703584443599</v>
      </c>
      <c r="P23" s="15">
        <f t="shared" si="5"/>
        <v>6.6693789567667707</v>
      </c>
      <c r="Q23" s="14"/>
      <c r="R23" s="14"/>
      <c r="S23" s="14"/>
    </row>
    <row r="24" spans="1:19" s="35" customFormat="1">
      <c r="A24" s="23">
        <v>43713</v>
      </c>
      <c r="B24" s="44">
        <v>1.0120757266343099</v>
      </c>
      <c r="C24" s="13">
        <f>MAX(B$3:B24)</f>
        <v>1.0234334017276601</v>
      </c>
      <c r="D24" s="14">
        <f t="shared" si="1"/>
        <v>-1.1097620103249772E-2</v>
      </c>
      <c r="E24" s="14">
        <f>ABS(MIN(D$3:D24))</f>
        <v>1.1097620103249772E-2</v>
      </c>
      <c r="F24" s="25">
        <f t="shared" si="0"/>
        <v>1</v>
      </c>
      <c r="G24" s="25">
        <f>MAX(F$3:F24)</f>
        <v>4</v>
      </c>
      <c r="H24" s="14">
        <f>IF(J24&lt;AVERAGE(J$3:J24),J24,"")</f>
        <v>-1.1097620103249772E-2</v>
      </c>
      <c r="I24" s="14">
        <f>STDEV(H$4:H24)</f>
        <v>3.7865768965141418E-3</v>
      </c>
      <c r="J24" s="14">
        <f t="shared" si="2"/>
        <v>-1.1097620103249772E-2</v>
      </c>
      <c r="K24" s="14">
        <f>STDEV($J$4:J24)*SQRT(252)</f>
        <v>7.7589416526860064E-2</v>
      </c>
      <c r="L24" s="14">
        <f t="shared" si="3"/>
        <v>0.20027615441082713</v>
      </c>
      <c r="M24" s="14">
        <f>COUNTIF(J$3:J24,"&gt;0")/COUNT(J$3:J24)</f>
        <v>0.5714285714285714</v>
      </c>
      <c r="N24" s="15">
        <f t="shared" si="4"/>
        <v>18.046766112689266</v>
      </c>
      <c r="O24" s="15">
        <f t="shared" si="7"/>
        <v>52.891083393868996</v>
      </c>
      <c r="P24" s="15">
        <f t="shared" si="5"/>
        <v>2.5812303194920294</v>
      </c>
      <c r="Q24" s="14"/>
      <c r="R24" s="14"/>
      <c r="S24" s="14"/>
    </row>
    <row r="25" spans="1:19" s="35" customFormat="1">
      <c r="A25" s="23">
        <v>43714</v>
      </c>
      <c r="B25" s="44">
        <v>1.0094277773270599</v>
      </c>
      <c r="C25" s="13">
        <f>MAX(B$3:B25)</f>
        <v>1.0234334017276601</v>
      </c>
      <c r="D25" s="14">
        <f t="shared" si="1"/>
        <v>-1.3684939710739585E-2</v>
      </c>
      <c r="E25" s="14">
        <f>ABS(MIN(D$3:D25))</f>
        <v>1.3684939710739585E-2</v>
      </c>
      <c r="F25" s="25">
        <f t="shared" si="0"/>
        <v>2</v>
      </c>
      <c r="G25" s="25">
        <f>MAX(F$3:F25)</f>
        <v>4</v>
      </c>
      <c r="H25" s="14">
        <f>IF(J25&lt;AVERAGE(J$3:J25),J25,"")</f>
        <v>-2.6163549204523129E-3</v>
      </c>
      <c r="I25" s="14">
        <f>STDEV(H$4:H25)</f>
        <v>3.5767145522807948E-3</v>
      </c>
      <c r="J25" s="14">
        <f t="shared" si="2"/>
        <v>-2.6163549204523129E-3</v>
      </c>
      <c r="K25" s="14">
        <f>STDEV($J$4:J25)*SQRT(252)</f>
        <v>7.6489865215107505E-2</v>
      </c>
      <c r="L25" s="14">
        <f t="shared" si="3"/>
        <v>0.14682901171310925</v>
      </c>
      <c r="M25" s="14">
        <f>COUNTIF(J$3:J25,"&gt;0")/COUNT(J$3:J25)</f>
        <v>0.54545454545454541</v>
      </c>
      <c r="N25" s="15">
        <f t="shared" si="4"/>
        <v>10.729240670156672</v>
      </c>
      <c r="O25" s="15">
        <f t="shared" si="7"/>
        <v>41.051364196642282</v>
      </c>
      <c r="P25" s="15">
        <f t="shared" si="5"/>
        <v>1.9195877950652875</v>
      </c>
      <c r="Q25" s="14"/>
      <c r="R25" s="14"/>
      <c r="S25" s="14"/>
    </row>
    <row r="26" spans="1:19" s="35" customFormat="1">
      <c r="A26" s="23">
        <v>43717</v>
      </c>
      <c r="B26" s="44">
        <v>1.0091931776315799</v>
      </c>
      <c r="C26" s="13">
        <f>MAX(B$3:B26)</f>
        <v>1.0234334017276601</v>
      </c>
      <c r="D26" s="14">
        <f t="shared" si="1"/>
        <v>-1.3914167812034695E-2</v>
      </c>
      <c r="E26" s="14">
        <f>ABS(MIN(D$3:D26))</f>
        <v>1.3914167812034695E-2</v>
      </c>
      <c r="F26" s="25">
        <f t="shared" si="0"/>
        <v>3</v>
      </c>
      <c r="G26" s="25">
        <f>MAX(F$3:F26)</f>
        <v>4</v>
      </c>
      <c r="H26" s="14">
        <f>IF(J26&lt;AVERAGE(J$3:J26),J26,"")</f>
        <v>-2.32408598960121E-4</v>
      </c>
      <c r="I26" s="14">
        <f>STDEV(H$4:H26)</f>
        <v>3.4344777343725411E-3</v>
      </c>
      <c r="J26" s="14">
        <f t="shared" si="2"/>
        <v>-2.32408598960121E-4</v>
      </c>
      <c r="K26" s="14">
        <f>STDEV($J$4:J26)*SQRT(252)</f>
        <v>7.476414955337414E-2</v>
      </c>
      <c r="L26" s="14">
        <f t="shared" si="3"/>
        <v>0.12669902001404187</v>
      </c>
      <c r="M26" s="14">
        <f>COUNTIF(J$3:J26,"&gt;0")/COUNT(J$3:J26)</f>
        <v>0.52173913043478259</v>
      </c>
      <c r="N26" s="15">
        <f t="shared" si="4"/>
        <v>9.1057562137821044</v>
      </c>
      <c r="O26" s="15">
        <f t="shared" si="7"/>
        <v>36.890330877975259</v>
      </c>
      <c r="P26" s="15">
        <f t="shared" si="5"/>
        <v>1.6946493843762835</v>
      </c>
      <c r="Q26" s="14">
        <f>B26/B22-1</f>
        <v>-1.0180708859949927E-2</v>
      </c>
      <c r="R26" s="14"/>
      <c r="S26" s="14"/>
    </row>
    <row r="27" spans="1:19" s="35" customFormat="1">
      <c r="A27" s="23">
        <v>43718</v>
      </c>
      <c r="B27" s="44">
        <v>1.0096891274790101</v>
      </c>
      <c r="C27" s="13">
        <f>MAX(B$3:B27)</f>
        <v>1.0234334017276601</v>
      </c>
      <c r="D27" s="14">
        <f t="shared" si="1"/>
        <v>-1.3429573654180404E-2</v>
      </c>
      <c r="E27" s="14">
        <f>ABS(MIN(D$3:D27))</f>
        <v>1.3914167812034695E-2</v>
      </c>
      <c r="F27" s="25">
        <f t="shared" si="0"/>
        <v>4</v>
      </c>
      <c r="G27" s="25">
        <f>MAX(F$3:F27)</f>
        <v>4</v>
      </c>
      <c r="H27" s="14" t="str">
        <f>IF(J27&lt;AVERAGE(J$3:J27),J27,"")</f>
        <v/>
      </c>
      <c r="I27" s="14">
        <f>STDEV(H$4:H27)</f>
        <v>3.4344777343725411E-3</v>
      </c>
      <c r="J27" s="14">
        <f t="shared" si="2"/>
        <v>4.9143202552559551E-4</v>
      </c>
      <c r="K27" s="14">
        <f>STDEV($J$4:J27)*SQRT(252)</f>
        <v>7.3121274189419799E-2</v>
      </c>
      <c r="L27" s="14">
        <f t="shared" si="3"/>
        <v>0.12903395531968065</v>
      </c>
      <c r="M27" s="14">
        <f>COUNTIF(J$3:J27,"&gt;0")/COUNT(J$3:J27)</f>
        <v>0.54166666666666663</v>
      </c>
      <c r="N27" s="15">
        <f t="shared" si="4"/>
        <v>9.2735661279056956</v>
      </c>
      <c r="O27" s="15">
        <f t="shared" si="7"/>
        <v>37.570182513719047</v>
      </c>
      <c r="P27" s="15">
        <f t="shared" si="5"/>
        <v>1.7646568218357315</v>
      </c>
      <c r="Q27" s="14"/>
      <c r="R27" s="14"/>
      <c r="S27" s="14"/>
    </row>
    <row r="28" spans="1:19" s="35" customFormat="1">
      <c r="A28" s="23">
        <v>43719</v>
      </c>
      <c r="B28" s="44">
        <v>1.0127539609721199</v>
      </c>
      <c r="C28" s="13">
        <f>MAX(B$3:B28)</f>
        <v>1.0234334017276601</v>
      </c>
      <c r="D28" s="14">
        <f t="shared" si="1"/>
        <v>-1.0434915195763783E-2</v>
      </c>
      <c r="E28" s="14">
        <f>ABS(MIN(D$3:D28))</f>
        <v>1.3914167812034695E-2</v>
      </c>
      <c r="F28" s="25">
        <f t="shared" si="0"/>
        <v>5</v>
      </c>
      <c r="G28" s="25">
        <f>MAX(F$3:F28)</f>
        <v>5</v>
      </c>
      <c r="H28" s="14" t="str">
        <f>IF(J28&lt;AVERAGE(J$3:J28),J28,"")</f>
        <v/>
      </c>
      <c r="I28" s="14">
        <f>STDEV(H$4:H28)</f>
        <v>3.4344777343725411E-3</v>
      </c>
      <c r="J28" s="14">
        <f t="shared" si="2"/>
        <v>3.0354228937397032E-3</v>
      </c>
      <c r="K28" s="14">
        <f>STDEV($J$4:J28)*SQRT(252)</f>
        <v>7.2064662188965845E-2</v>
      </c>
      <c r="L28" s="14">
        <f t="shared" si="3"/>
        <v>0.16671486218181086</v>
      </c>
      <c r="M28" s="14">
        <f>COUNTIF(J$3:J28,"&gt;0")/COUNT(J$3:J28)</f>
        <v>0.56000000000000005</v>
      </c>
      <c r="N28" s="15">
        <f t="shared" si="4"/>
        <v>11.981662463321394</v>
      </c>
      <c r="O28" s="15">
        <f t="shared" si="7"/>
        <v>48.541546947098986</v>
      </c>
      <c r="P28" s="15">
        <f t="shared" si="5"/>
        <v>2.3134065590241168</v>
      </c>
      <c r="Q28" s="14"/>
      <c r="R28" s="14"/>
      <c r="S28" s="14"/>
    </row>
    <row r="29" spans="1:19" s="35" customFormat="1">
      <c r="A29" s="23">
        <v>43720</v>
      </c>
      <c r="B29" s="44">
        <v>1.0112042962414101</v>
      </c>
      <c r="C29" s="13">
        <f>MAX(B$3:B29)</f>
        <v>1.0234334017276601</v>
      </c>
      <c r="D29" s="14">
        <f t="shared" si="1"/>
        <v>-1.1949097484610149E-2</v>
      </c>
      <c r="E29" s="14">
        <f>ABS(MIN(D$3:D29))</f>
        <v>1.3914167812034695E-2</v>
      </c>
      <c r="F29" s="25">
        <f t="shared" si="0"/>
        <v>6</v>
      </c>
      <c r="G29" s="25">
        <f>MAX(F$3:F29)</f>
        <v>6</v>
      </c>
      <c r="H29" s="14">
        <f>IF(J29&lt;AVERAGE(J$3:J29),J29,"")</f>
        <v>-1.5301492666810468E-3</v>
      </c>
      <c r="I29" s="14">
        <f>STDEV(H$4:H29)</f>
        <v>3.2758179086742668E-3</v>
      </c>
      <c r="J29" s="14">
        <f t="shared" si="2"/>
        <v>-1.5301492666810468E-3</v>
      </c>
      <c r="K29" s="14">
        <f>STDEV($J$4:J29)*SQRT(252)</f>
        <v>7.0895688019434688E-2</v>
      </c>
      <c r="L29" s="14">
        <f t="shared" si="3"/>
        <v>0.14018209576584484</v>
      </c>
      <c r="M29" s="14">
        <f>COUNTIF(J$3:J29,"&gt;0")/COUNT(J$3:J29)</f>
        <v>0.53846153846153844</v>
      </c>
      <c r="N29" s="15">
        <f t="shared" si="4"/>
        <v>10.074773975673773</v>
      </c>
      <c r="O29" s="15">
        <f t="shared" si="7"/>
        <v>42.793006105329262</v>
      </c>
      <c r="P29" s="15">
        <f t="shared" si="5"/>
        <v>1.9773007312858946</v>
      </c>
      <c r="Q29" s="14"/>
      <c r="R29" s="14"/>
      <c r="S29" s="14"/>
    </row>
    <row r="30" spans="1:19" s="35" customFormat="1">
      <c r="A30" s="23">
        <v>43724</v>
      </c>
      <c r="B30" s="44">
        <v>1.0098206598944801</v>
      </c>
      <c r="C30" s="13">
        <f>MAX(B$3:B30)</f>
        <v>1.0234334017276601</v>
      </c>
      <c r="D30" s="14">
        <f t="shared" si="1"/>
        <v>-1.3301052916780187E-2</v>
      </c>
      <c r="E30" s="14">
        <f>ABS(MIN(D$3:D30))</f>
        <v>1.3914167812034695E-2</v>
      </c>
      <c r="F30" s="25">
        <f t="shared" si="0"/>
        <v>7</v>
      </c>
      <c r="G30" s="25">
        <f>MAX(F$3:F30)</f>
        <v>7</v>
      </c>
      <c r="H30" s="14">
        <f>IF(J30&lt;AVERAGE(J$3:J30),J30,"")</f>
        <v>-1.3683054473491163E-3</v>
      </c>
      <c r="I30" s="14">
        <f>STDEV(H$4:H30)</f>
        <v>3.1387307313705854E-3</v>
      </c>
      <c r="J30" s="14">
        <f t="shared" si="2"/>
        <v>-1.3683054473491163E-3</v>
      </c>
      <c r="K30" s="14">
        <f>STDEV($J$4:J30)*SQRT(252)</f>
        <v>6.9737664672056082E-2</v>
      </c>
      <c r="L30" s="14">
        <f t="shared" si="3"/>
        <v>0.10729026491927884</v>
      </c>
      <c r="M30" s="14">
        <f>COUNTIF(J$3:J30,"&gt;0")/COUNT(J$3:J30)</f>
        <v>0.51851851851851849</v>
      </c>
      <c r="N30" s="15">
        <f t="shared" si="4"/>
        <v>7.7108646646104804</v>
      </c>
      <c r="O30" s="15">
        <f t="shared" si="7"/>
        <v>34.182691699847901</v>
      </c>
      <c r="P30" s="15">
        <f t="shared" si="5"/>
        <v>1.5384837651764687</v>
      </c>
      <c r="Q30" s="14"/>
      <c r="R30" s="14"/>
      <c r="S30" s="14"/>
    </row>
    <row r="31" spans="1:19" s="35" customFormat="1">
      <c r="A31" s="17">
        <v>43725</v>
      </c>
      <c r="B31" s="44">
        <v>1.01750258296046</v>
      </c>
      <c r="C31" s="13">
        <f>MAX(B$3:B31)</f>
        <v>1.0234334017276601</v>
      </c>
      <c r="D31" s="14">
        <f t="shared" si="1"/>
        <v>-5.7950216957822764E-3</v>
      </c>
      <c r="E31" s="14">
        <f>ABS(MIN(D$3:D31))</f>
        <v>1.3914167812034695E-2</v>
      </c>
      <c r="F31" s="25">
        <f t="shared" si="0"/>
        <v>8</v>
      </c>
      <c r="G31" s="25">
        <f>MAX(F$3:F31)</f>
        <v>8</v>
      </c>
      <c r="H31" s="14" t="str">
        <f>IF(J31&lt;AVERAGE(J$3:J31),J31,"")</f>
        <v/>
      </c>
      <c r="I31" s="14">
        <f>STDEV(H$4:H31)</f>
        <v>3.1387307313705854E-3</v>
      </c>
      <c r="J31" s="14">
        <f t="shared" si="2"/>
        <v>7.6072151928270326E-3</v>
      </c>
      <c r="K31" s="14">
        <f>STDEV($J$4:J31)*SQRT(252)</f>
        <v>7.1794474899944255E-2</v>
      </c>
      <c r="L31" s="14">
        <f t="shared" si="3"/>
        <v>0.19234463997627516</v>
      </c>
      <c r="M31" s="14">
        <f>COUNTIF(J$3:J31,"&gt;0")/COUNT(J$3:J31)</f>
        <v>0.5357142857142857</v>
      </c>
      <c r="N31" s="15">
        <f t="shared" si="4"/>
        <v>13.823653888226913</v>
      </c>
      <c r="O31" s="15">
        <f t="shared" si="7"/>
        <v>61.281026133861531</v>
      </c>
      <c r="P31" s="15">
        <f t="shared" si="5"/>
        <v>2.6791008673624899</v>
      </c>
      <c r="Q31" s="14">
        <f>B31/B26-1</f>
        <v>8.2337113578008214E-3</v>
      </c>
      <c r="R31" s="14"/>
      <c r="S31" s="14"/>
    </row>
    <row r="32" spans="1:19" s="35" customFormat="1">
      <c r="A32" s="23">
        <v>43726</v>
      </c>
      <c r="B32" s="44">
        <v>1.01244021285041</v>
      </c>
      <c r="C32" s="13">
        <f>MAX(B$3:B32)</f>
        <v>1.0234334017276601</v>
      </c>
      <c r="D32" s="14">
        <f t="shared" si="1"/>
        <v>-1.0741479473595938E-2</v>
      </c>
      <c r="E32" s="14">
        <f>ABS(MIN(D$3:D32))</f>
        <v>1.3914167812034695E-2</v>
      </c>
      <c r="F32" s="25">
        <f t="shared" si="0"/>
        <v>9</v>
      </c>
      <c r="G32" s="25">
        <f>MAX(F$3:F32)</f>
        <v>9</v>
      </c>
      <c r="H32" s="14">
        <f>IF(J32&lt;AVERAGE(J$3:J32),J32,"")</f>
        <v>-4.9752896895071119E-3</v>
      </c>
      <c r="I32" s="14">
        <f>STDEV(H$4:H32)</f>
        <v>3.1345807915965592E-3</v>
      </c>
      <c r="J32" s="14">
        <f t="shared" si="2"/>
        <v>-4.9752896895071119E-3</v>
      </c>
      <c r="K32" s="14">
        <f>STDEV($J$4:J32)*SQRT(252)</f>
        <v>7.2411003933148865E-2</v>
      </c>
      <c r="L32" s="14">
        <f t="shared" si="3"/>
        <v>0.12971337838234764</v>
      </c>
      <c r="M32" s="14">
        <f>COUNTIF(J$3:J32,"&gt;0")/COUNT(J$3:J32)</f>
        <v>0.51724137931034486</v>
      </c>
      <c r="N32" s="15">
        <f t="shared" si="4"/>
        <v>9.3223957145432337</v>
      </c>
      <c r="O32" s="15">
        <f t="shared" si="7"/>
        <v>41.381411744145787</v>
      </c>
      <c r="P32" s="15">
        <f t="shared" si="5"/>
        <v>1.7913489847772495</v>
      </c>
      <c r="Q32" s="14"/>
      <c r="R32" s="14"/>
      <c r="S32" s="14"/>
    </row>
    <row r="33" spans="1:19" s="35" customFormat="1">
      <c r="A33" s="23">
        <v>43727</v>
      </c>
      <c r="B33" s="44">
        <v>1.0134992959343501</v>
      </c>
      <c r="C33" s="13">
        <f>MAX(B$3:B33)</f>
        <v>1.0234334017276601</v>
      </c>
      <c r="D33" s="14">
        <f t="shared" si="1"/>
        <v>-9.7066460568320245E-3</v>
      </c>
      <c r="E33" s="14">
        <f>ABS(MIN(D$3:D33))</f>
        <v>1.3914167812034695E-2</v>
      </c>
      <c r="F33" s="25">
        <f t="shared" si="0"/>
        <v>10</v>
      </c>
      <c r="G33" s="25">
        <f>MAX(F$3:F33)</f>
        <v>10</v>
      </c>
      <c r="H33" s="14" t="str">
        <f>IF(J33&lt;AVERAGE(J$3:J33),J33,"")</f>
        <v/>
      </c>
      <c r="I33" s="14">
        <f>STDEV(H$4:H33)</f>
        <v>3.1345807915965592E-3</v>
      </c>
      <c r="J33" s="14">
        <f t="shared" si="2"/>
        <v>1.0460697535494834E-3</v>
      </c>
      <c r="K33" s="14">
        <f>STDEV($J$4:J33)*SQRT(252)</f>
        <v>7.1173521198846235E-2</v>
      </c>
      <c r="L33" s="14">
        <f t="shared" si="3"/>
        <v>0.13745908160141029</v>
      </c>
      <c r="M33" s="14">
        <f>COUNTIF(J$3:J33,"&gt;0")/COUNT(J$3:J33)</f>
        <v>0.53333333333333333</v>
      </c>
      <c r="N33" s="15">
        <f t="shared" si="4"/>
        <v>9.8790731474805611</v>
      </c>
      <c r="O33" s="15">
        <f t="shared" si="7"/>
        <v>43.85246090000993</v>
      </c>
      <c r="P33" s="15">
        <f t="shared" si="5"/>
        <v>1.9313233248271351</v>
      </c>
      <c r="Q33" s="14"/>
      <c r="R33" s="14"/>
      <c r="S33" s="14"/>
    </row>
    <row r="34" spans="1:19" s="35" customFormat="1">
      <c r="A34" s="23">
        <v>43728</v>
      </c>
      <c r="B34" s="44">
        <v>1.0108449363519501</v>
      </c>
      <c r="C34" s="13">
        <f>MAX(B$3:B34)</f>
        <v>1.0234334017276601</v>
      </c>
      <c r="D34" s="14">
        <f t="shared" si="1"/>
        <v>-1.2300229164359355E-2</v>
      </c>
      <c r="E34" s="14">
        <f>ABS(MIN(D$3:D34))</f>
        <v>1.3914167812034695E-2</v>
      </c>
      <c r="F34" s="25">
        <f t="shared" si="0"/>
        <v>11</v>
      </c>
      <c r="G34" s="25">
        <f>MAX(F$3:F34)</f>
        <v>11</v>
      </c>
      <c r="H34" s="14">
        <f>IF(J34&lt;AVERAGE(J$3:J34),J34,"")</f>
        <v>-2.6190048607315219E-3</v>
      </c>
      <c r="I34" s="14">
        <f>STDEV(H$4:H34)</f>
        <v>3.0247403872439749E-3</v>
      </c>
      <c r="J34" s="14">
        <f t="shared" si="2"/>
        <v>-2.6190048607315219E-3</v>
      </c>
      <c r="K34" s="14">
        <f>STDEV($J$4:J34)*SQRT(252)</f>
        <v>7.0524587681105005E-2</v>
      </c>
      <c r="L34" s="14">
        <f t="shared" si="3"/>
        <v>0.10622250348345585</v>
      </c>
      <c r="M34" s="14">
        <f>COUNTIF(J$3:J34,"&gt;0")/COUNT(J$3:J34)</f>
        <v>0.5161290322580645</v>
      </c>
      <c r="N34" s="15">
        <f t="shared" si="4"/>
        <v>7.6341255128159</v>
      </c>
      <c r="O34" s="15">
        <f t="shared" si="7"/>
        <v>35.11789108626332</v>
      </c>
      <c r="P34" s="15">
        <f t="shared" si="5"/>
        <v>1.5061768806613676</v>
      </c>
      <c r="Q34" s="14"/>
      <c r="R34" s="14"/>
      <c r="S34" s="14"/>
    </row>
    <row r="35" spans="1:19" s="35" customFormat="1">
      <c r="A35" s="23">
        <v>43731</v>
      </c>
      <c r="B35" s="44">
        <v>1.01261704430497</v>
      </c>
      <c r="C35" s="13">
        <f>MAX(B$3:B35)</f>
        <v>1.0234334017276601</v>
      </c>
      <c r="D35" s="14">
        <f t="shared" si="1"/>
        <v>-1.0568696902437336E-2</v>
      </c>
      <c r="E35" s="14">
        <f>ABS(MIN(D$3:D35))</f>
        <v>1.3914167812034695E-2</v>
      </c>
      <c r="F35" s="25">
        <f t="shared" si="0"/>
        <v>12</v>
      </c>
      <c r="G35" s="25">
        <f>MAX(F$3:F35)</f>
        <v>12</v>
      </c>
      <c r="H35" s="14" t="str">
        <f>IF(J35&lt;AVERAGE(J$3:J35),J35,"")</f>
        <v/>
      </c>
      <c r="I35" s="14">
        <f>STDEV(H$4:H35)</f>
        <v>3.0247403872439749E-3</v>
      </c>
      <c r="J35" s="14">
        <f t="shared" si="2"/>
        <v>1.753095741286792E-3</v>
      </c>
      <c r="K35" s="14">
        <f>STDEV($J$4:J35)*SQRT(252)</f>
        <v>6.9488216403613551E-2</v>
      </c>
      <c r="L35" s="14">
        <f t="shared" si="3"/>
        <v>0.1151201637597461</v>
      </c>
      <c r="M35" s="14">
        <f>COUNTIF(J$3:J35,"&gt;0")/COUNT(J$3:J35)</f>
        <v>0.53125</v>
      </c>
      <c r="N35" s="15">
        <f t="shared" si="4"/>
        <v>8.2735931688401756</v>
      </c>
      <c r="O35" s="15">
        <f t="shared" si="7"/>
        <v>38.059518841760529</v>
      </c>
      <c r="P35" s="15">
        <f t="shared" si="5"/>
        <v>1.6566861220193814</v>
      </c>
      <c r="Q35" s="14"/>
      <c r="R35" s="14"/>
      <c r="S35" s="14"/>
    </row>
    <row r="36" spans="1:19" s="35" customFormat="1">
      <c r="A36" s="23">
        <v>43732</v>
      </c>
      <c r="B36" s="44">
        <v>1.02261097337662</v>
      </c>
      <c r="C36" s="13">
        <f>MAX(B$3:B36)</f>
        <v>1.0234334017276601</v>
      </c>
      <c r="D36" s="14">
        <f t="shared" si="1"/>
        <v>-8.0359733193358096E-4</v>
      </c>
      <c r="E36" s="14">
        <f>ABS(MIN(D$3:D36))</f>
        <v>1.3914167812034695E-2</v>
      </c>
      <c r="F36" s="25">
        <f t="shared" si="0"/>
        <v>13</v>
      </c>
      <c r="G36" s="25">
        <f>MAX(F$3:F36)</f>
        <v>13</v>
      </c>
      <c r="H36" s="14" t="str">
        <f>IF(J36&lt;AVERAGE(J$3:J36),J36,"")</f>
        <v/>
      </c>
      <c r="I36" s="14">
        <f>STDEV(H$4:H36)</f>
        <v>3.0247403872439749E-3</v>
      </c>
      <c r="J36" s="14">
        <f t="shared" si="2"/>
        <v>9.8694063346618233E-3</v>
      </c>
      <c r="K36" s="14">
        <f>STDEV($J$4:J36)*SQRT(252)</f>
        <v>7.3227742689043099E-2</v>
      </c>
      <c r="L36" s="14">
        <f t="shared" si="3"/>
        <v>0.20899888939800149</v>
      </c>
      <c r="M36" s="14">
        <f>COUNTIF(J$3:J36,"&gt;0")/COUNT(J$3:J36)</f>
        <v>0.54545454545454541</v>
      </c>
      <c r="N36" s="15">
        <f t="shared" si="4"/>
        <v>15.020581339922707</v>
      </c>
      <c r="O36" s="15">
        <f t="shared" si="7"/>
        <v>69.09647197471817</v>
      </c>
      <c r="P36" s="15">
        <f t="shared" si="5"/>
        <v>2.8540943872256426</v>
      </c>
      <c r="Q36" s="14"/>
      <c r="R36" s="14"/>
      <c r="S36" s="14"/>
    </row>
    <row r="37" spans="1:19" s="35" customFormat="1">
      <c r="A37" s="23">
        <v>43733</v>
      </c>
      <c r="B37" s="44">
        <v>1.02326937070832</v>
      </c>
      <c r="C37" s="13">
        <f>MAX(B$3:B37)</f>
        <v>1.0234334017276601</v>
      </c>
      <c r="D37" s="14">
        <f t="shared" si="1"/>
        <v>-1.6027522559181051E-4</v>
      </c>
      <c r="E37" s="14">
        <f>ABS(MIN(D$3:D37))</f>
        <v>1.3914167812034695E-2</v>
      </c>
      <c r="F37" s="25">
        <f t="shared" si="0"/>
        <v>14</v>
      </c>
      <c r="G37" s="25">
        <f>MAX(F$3:F37)</f>
        <v>14</v>
      </c>
      <c r="H37" s="14">
        <f>IF(J37&lt;AVERAGE(J$3:J37),J37,"")</f>
        <v>6.4383949404134277E-4</v>
      </c>
      <c r="I37" s="14">
        <f>STDEV(H$4:H37)</f>
        <v>2.9984518963996933E-3</v>
      </c>
      <c r="J37" s="14">
        <f t="shared" si="2"/>
        <v>6.4383949404134277E-4</v>
      </c>
      <c r="K37" s="14">
        <f>STDEV($J$4:J37)*SQRT(252)</f>
        <v>7.2109796742787238E-2</v>
      </c>
      <c r="L37" s="14">
        <f t="shared" si="3"/>
        <v>0.21023966019612561</v>
      </c>
      <c r="M37" s="14">
        <f>COUNTIF(J$3:J37,"&gt;0")/COUNT(J$3:J37)</f>
        <v>0.55882352941176472</v>
      </c>
      <c r="N37" s="15">
        <f t="shared" si="4"/>
        <v>15.109754534819132</v>
      </c>
      <c r="O37" s="15">
        <f t="shared" si="7"/>
        <v>70.116069045017852</v>
      </c>
      <c r="P37" s="15">
        <f t="shared" si="5"/>
        <v>2.9155491998686678</v>
      </c>
      <c r="Q37" s="14"/>
      <c r="R37" s="14"/>
      <c r="S37" s="14"/>
    </row>
    <row r="38" spans="1:19" s="35" customFormat="1">
      <c r="A38" s="23">
        <v>43734</v>
      </c>
      <c r="B38" s="44">
        <v>1.0182050761688199</v>
      </c>
      <c r="C38" s="13">
        <f>MAX(B$3:B38)</f>
        <v>1.0234334017276601</v>
      </c>
      <c r="D38" s="14">
        <f t="shared" si="1"/>
        <v>-5.1086133694817626E-3</v>
      </c>
      <c r="E38" s="14">
        <f>ABS(MIN(D$3:D38))</f>
        <v>1.3914167812034695E-2</v>
      </c>
      <c r="F38" s="25">
        <f t="shared" si="0"/>
        <v>15</v>
      </c>
      <c r="G38" s="25">
        <f>MAX(F$3:F38)</f>
        <v>15</v>
      </c>
      <c r="H38" s="14">
        <f>IF(J38&lt;AVERAGE(J$3:J38),J38,"")</f>
        <v>-4.9491313670363413E-3</v>
      </c>
      <c r="I38" s="14">
        <f>STDEV(H$4:H38)</f>
        <v>2.9973757084997099E-3</v>
      </c>
      <c r="J38" s="14">
        <f t="shared" si="2"/>
        <v>-4.9491313670363413E-3</v>
      </c>
      <c r="K38" s="14">
        <f>STDEV($J$4:J38)*SQRT(252)</f>
        <v>7.2633206236048367E-2</v>
      </c>
      <c r="L38" s="14">
        <f t="shared" si="3"/>
        <v>0.1575843506706307</v>
      </c>
      <c r="M38" s="14">
        <f>COUNTIF(J$3:J38,"&gt;0")/COUNT(J$3:J38)</f>
        <v>0.54285714285714282</v>
      </c>
      <c r="N38" s="15">
        <f t="shared" si="4"/>
        <v>11.325459977155964</v>
      </c>
      <c r="O38" s="15">
        <f t="shared" si="7"/>
        <v>52.574106817429005</v>
      </c>
      <c r="P38" s="15">
        <f t="shared" si="5"/>
        <v>2.1695910016487816</v>
      </c>
      <c r="Q38" s="14"/>
      <c r="R38" s="14"/>
      <c r="S38" s="14"/>
    </row>
    <row r="39" spans="1:19" s="35" customFormat="1">
      <c r="A39" s="23">
        <v>43735</v>
      </c>
      <c r="B39" s="44">
        <v>1.02237746543081</v>
      </c>
      <c r="C39" s="13">
        <f>MAX(B$3:B39)</f>
        <v>1.0234334017276601</v>
      </c>
      <c r="D39" s="14">
        <f t="shared" si="1"/>
        <v>-1.0317586811877666E-3</v>
      </c>
      <c r="E39" s="14">
        <f>ABS(MIN(D$3:D39))</f>
        <v>1.3914167812034695E-2</v>
      </c>
      <c r="F39" s="25">
        <f t="shared" si="0"/>
        <v>16</v>
      </c>
      <c r="G39" s="25">
        <f>MAX(F$3:F39)</f>
        <v>16</v>
      </c>
      <c r="H39" s="14" t="str">
        <f>IF(J39&lt;AVERAGE(J$3:J39),J39,"")</f>
        <v/>
      </c>
      <c r="I39" s="14">
        <f>STDEV(H$4:H39)</f>
        <v>2.9973757084997099E-3</v>
      </c>
      <c r="J39" s="14">
        <f t="shared" si="2"/>
        <v>4.0977887064650442E-3</v>
      </c>
      <c r="K39" s="14">
        <f>STDEV($J$4:J39)*SQRT(252)</f>
        <v>7.2209199899062437E-2</v>
      </c>
      <c r="L39" s="14">
        <f t="shared" si="3"/>
        <v>0.19196451354902422</v>
      </c>
      <c r="M39" s="14">
        <f>COUNTIF(J$3:J39,"&gt;0")/COUNT(J$3:J39)</f>
        <v>0.55555555555555558</v>
      </c>
      <c r="N39" s="15">
        <f t="shared" si="4"/>
        <v>13.796334508987993</v>
      </c>
      <c r="O39" s="15">
        <f t="shared" si="7"/>
        <v>64.044194728297541</v>
      </c>
      <c r="P39" s="15">
        <f t="shared" si="5"/>
        <v>2.6584495302172249</v>
      </c>
      <c r="Q39" s="14">
        <f>B39/B34-1</f>
        <v>1.1408801354320319E-2</v>
      </c>
      <c r="R39" s="14"/>
      <c r="S39" s="14"/>
    </row>
    <row r="40" spans="1:19" s="35" customFormat="1">
      <c r="A40" s="23">
        <v>43738</v>
      </c>
      <c r="B40" s="44">
        <v>1.0269999999999999</v>
      </c>
      <c r="C40" s="13">
        <f>MAX(B$3:B40)</f>
        <v>1.0269999999999999</v>
      </c>
      <c r="D40" s="14">
        <f t="shared" si="1"/>
        <v>0</v>
      </c>
      <c r="E40" s="14">
        <f>ABS(MIN(D$3:D40))</f>
        <v>1.3914167812034695E-2</v>
      </c>
      <c r="F40" s="25">
        <f t="shared" si="0"/>
        <v>0</v>
      </c>
      <c r="G40" s="25">
        <f>MAX(F$3:F40)</f>
        <v>16</v>
      </c>
      <c r="H40" s="14" t="str">
        <f>IF(J40&lt;AVERAGE(J$3:J40),J40,"")</f>
        <v/>
      </c>
      <c r="I40" s="14">
        <f>STDEV(H$4:H40)</f>
        <v>2.9973757084997099E-3</v>
      </c>
      <c r="J40" s="14">
        <f t="shared" si="2"/>
        <v>4.5213580360381478E-3</v>
      </c>
      <c r="K40" s="14">
        <f>STDEV($J$4:J40)*SQRT(252)</f>
        <v>7.1921704849564422E-2</v>
      </c>
      <c r="L40" s="14">
        <f t="shared" si="3"/>
        <v>0.21951739169787188</v>
      </c>
      <c r="M40" s="14">
        <f>COUNTIF(J$3:J40,"&gt;0")/COUNT(J$3:J40)</f>
        <v>0.56756756756756754</v>
      </c>
      <c r="N40" s="15">
        <f t="shared" si="4"/>
        <v>15.776537602773919</v>
      </c>
      <c r="O40" s="15">
        <f t="shared" si="7"/>
        <v>73.236528565765923</v>
      </c>
      <c r="P40" s="15">
        <f t="shared" si="5"/>
        <v>3.0521716936080296</v>
      </c>
      <c r="Q40" s="14"/>
      <c r="R40" s="14">
        <f>B40/B20-1</f>
        <v>3.3009324304221321E-2</v>
      </c>
      <c r="S40" s="14">
        <f>B40/B$3-1</f>
        <v>2.6999999999999913E-2</v>
      </c>
    </row>
  </sheetData>
  <mergeCells count="7">
    <mergeCell ref="Q1:S1"/>
    <mergeCell ref="A1:A2"/>
    <mergeCell ref="B1:B2"/>
    <mergeCell ref="C1:C2"/>
    <mergeCell ref="D1:I1"/>
    <mergeCell ref="J1:M1"/>
    <mergeCell ref="N1:P1"/>
  </mergeCells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workbookViewId="0">
      <pane ySplit="1" topLeftCell="A2" activePane="bottomLeft" state="frozen"/>
      <selection pane="bottomLeft" activeCell="J50" sqref="I50:J50"/>
    </sheetView>
  </sheetViews>
  <sheetFormatPr defaultColWidth="9" defaultRowHeight="13.5"/>
  <cols>
    <col min="1" max="1" width="10.375" customWidth="1"/>
    <col min="3" max="3" width="9.25" customWidth="1"/>
    <col min="4" max="4" width="16.5" customWidth="1"/>
    <col min="5" max="5" width="10.375" customWidth="1"/>
    <col min="6" max="6" width="9.625" customWidth="1"/>
    <col min="7" max="7" width="10" customWidth="1"/>
    <col min="8" max="8" width="11.25" customWidth="1"/>
    <col min="9" max="9" width="14.25" customWidth="1"/>
    <col min="10" max="11" width="9" style="3"/>
  </cols>
  <sheetData>
    <row r="1" spans="1:11">
      <c r="A1" s="1" t="s">
        <v>0</v>
      </c>
      <c r="B1" s="2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7" t="s">
        <v>8</v>
      </c>
      <c r="J1" s="3" t="s">
        <v>9</v>
      </c>
      <c r="K1" s="3" t="s">
        <v>10</v>
      </c>
    </row>
    <row r="2" spans="1:11">
      <c r="A2" s="1">
        <v>42824</v>
      </c>
      <c r="B2" s="4">
        <v>1</v>
      </c>
      <c r="F2" s="3"/>
      <c r="G2" s="3"/>
      <c r="H2" s="3"/>
      <c r="I2" s="7"/>
    </row>
    <row r="3" spans="1:11">
      <c r="A3" s="5">
        <v>42825</v>
      </c>
      <c r="B3" s="4">
        <v>1</v>
      </c>
      <c r="C3">
        <f>MAX(B$3:B3)</f>
        <v>1</v>
      </c>
      <c r="D3" s="3"/>
      <c r="E3" s="3"/>
      <c r="F3" s="3"/>
      <c r="G3" s="3"/>
      <c r="H3" s="3"/>
      <c r="I3" s="7"/>
    </row>
    <row r="4" spans="1:11">
      <c r="A4" s="5">
        <v>42830</v>
      </c>
      <c r="B4" s="4">
        <v>1</v>
      </c>
      <c r="C4">
        <f>MAX(B$3:B4)</f>
        <v>1</v>
      </c>
      <c r="D4" s="3">
        <f t="shared" ref="D4:D16" si="0">B4/C4-1</f>
        <v>0</v>
      </c>
      <c r="E4" s="3">
        <f>MIN(D$3:D4)</f>
        <v>0</v>
      </c>
      <c r="F4" s="3">
        <f t="shared" ref="F4:F16" si="1">POWER(B4,365/(A4-A$3))-1</f>
        <v>0</v>
      </c>
      <c r="G4" s="3">
        <f t="shared" ref="G4:G16" si="2">B4/B3-1</f>
        <v>0</v>
      </c>
      <c r="H4" s="3"/>
      <c r="I4" s="7"/>
    </row>
    <row r="5" spans="1:11">
      <c r="A5" s="5">
        <v>42831</v>
      </c>
      <c r="B5" s="4">
        <v>1</v>
      </c>
      <c r="C5">
        <f>MAX(B$3:B5)</f>
        <v>1</v>
      </c>
      <c r="D5" s="3">
        <f t="shared" si="0"/>
        <v>0</v>
      </c>
      <c r="E5" s="3">
        <f>MIN(D$3:D5)</f>
        <v>0</v>
      </c>
      <c r="F5" s="3">
        <f t="shared" si="1"/>
        <v>0</v>
      </c>
      <c r="G5" s="3">
        <f t="shared" si="2"/>
        <v>0</v>
      </c>
      <c r="H5" s="3">
        <f>STDEV($G$3:G5)*SQRT(252)</f>
        <v>0</v>
      </c>
      <c r="I5" s="8"/>
    </row>
    <row r="6" spans="1:11">
      <c r="A6" s="5">
        <v>42832</v>
      </c>
      <c r="B6" s="4">
        <v>1</v>
      </c>
      <c r="C6">
        <f>MAX(B$3:B6)</f>
        <v>1</v>
      </c>
      <c r="D6" s="3">
        <f t="shared" si="0"/>
        <v>0</v>
      </c>
      <c r="E6" s="3">
        <f>MIN(D$3:D6)</f>
        <v>0</v>
      </c>
      <c r="F6" s="3">
        <f t="shared" si="1"/>
        <v>0</v>
      </c>
      <c r="G6" s="3">
        <f t="shared" si="2"/>
        <v>0</v>
      </c>
      <c r="H6" s="3">
        <f>STDEV($G$3:G6)*SQRT(252)</f>
        <v>0</v>
      </c>
      <c r="I6" s="8"/>
    </row>
    <row r="7" spans="1:11">
      <c r="A7" s="5">
        <v>42835</v>
      </c>
      <c r="B7" s="4">
        <v>1</v>
      </c>
      <c r="C7">
        <f>MAX(B$3:B7)</f>
        <v>1</v>
      </c>
      <c r="D7" s="3">
        <f t="shared" si="0"/>
        <v>0</v>
      </c>
      <c r="E7" s="3">
        <f>MIN(D$3:D7)</f>
        <v>0</v>
      </c>
      <c r="F7" s="3">
        <f t="shared" si="1"/>
        <v>0</v>
      </c>
      <c r="G7" s="3">
        <f t="shared" si="2"/>
        <v>0</v>
      </c>
      <c r="H7" s="3">
        <f>STDEV($G$3:G7)*SQRT(252)</f>
        <v>0</v>
      </c>
      <c r="I7" s="8"/>
    </row>
    <row r="8" spans="1:11">
      <c r="A8" s="5">
        <v>42836</v>
      </c>
      <c r="B8" s="4">
        <v>1</v>
      </c>
      <c r="C8">
        <f>MAX(B$3:B8)</f>
        <v>1</v>
      </c>
      <c r="D8" s="3">
        <f t="shared" si="0"/>
        <v>0</v>
      </c>
      <c r="E8" s="3">
        <f>MIN(D$3:D8)</f>
        <v>0</v>
      </c>
      <c r="F8" s="3">
        <f t="shared" si="1"/>
        <v>0</v>
      </c>
      <c r="G8" s="3">
        <f t="shared" si="2"/>
        <v>0</v>
      </c>
      <c r="H8" s="3">
        <f>STDEV($G$3:G8)*SQRT(252)</f>
        <v>0</v>
      </c>
      <c r="I8" s="8"/>
    </row>
    <row r="9" spans="1:11">
      <c r="A9" s="5">
        <v>42837</v>
      </c>
      <c r="B9" s="4">
        <v>1</v>
      </c>
      <c r="C9">
        <f>MAX(B$3:B9)</f>
        <v>1</v>
      </c>
      <c r="D9" s="3">
        <f t="shared" si="0"/>
        <v>0</v>
      </c>
      <c r="E9" s="3">
        <f>MIN(D$3:D9)</f>
        <v>0</v>
      </c>
      <c r="F9" s="3">
        <f t="shared" si="1"/>
        <v>0</v>
      </c>
      <c r="G9" s="3">
        <f t="shared" si="2"/>
        <v>0</v>
      </c>
      <c r="H9" s="3">
        <f>STDEV($G$3:G9)*SQRT(252)</f>
        <v>0</v>
      </c>
      <c r="I9" s="8"/>
    </row>
    <row r="10" spans="1:11">
      <c r="A10" s="5">
        <v>42838</v>
      </c>
      <c r="B10" s="4">
        <v>1</v>
      </c>
      <c r="C10">
        <f>MAX(B$3:B10)</f>
        <v>1</v>
      </c>
      <c r="D10" s="3">
        <f t="shared" si="0"/>
        <v>0</v>
      </c>
      <c r="E10" s="3">
        <f>MIN(D$3:D10)</f>
        <v>0</v>
      </c>
      <c r="F10" s="3">
        <f t="shared" si="1"/>
        <v>0</v>
      </c>
      <c r="G10" s="3">
        <f t="shared" si="2"/>
        <v>0</v>
      </c>
      <c r="H10" s="3">
        <f>STDEV($G$3:G10)*SQRT(252)</f>
        <v>0</v>
      </c>
      <c r="I10" s="8"/>
    </row>
    <row r="11" spans="1:11">
      <c r="A11" s="5">
        <v>42839</v>
      </c>
      <c r="B11" s="4">
        <v>1</v>
      </c>
      <c r="C11">
        <f>MAX(B$3:B11)</f>
        <v>1</v>
      </c>
      <c r="D11" s="3">
        <f t="shared" si="0"/>
        <v>0</v>
      </c>
      <c r="E11" s="3">
        <f>MIN(D$3:D11)</f>
        <v>0</v>
      </c>
      <c r="F11" s="3">
        <f t="shared" si="1"/>
        <v>0</v>
      </c>
      <c r="G11" s="3">
        <f t="shared" si="2"/>
        <v>0</v>
      </c>
      <c r="H11" s="3">
        <f>STDEV($G$3:G11)*SQRT(252)</f>
        <v>0</v>
      </c>
      <c r="I11" s="8"/>
    </row>
    <row r="12" spans="1:11">
      <c r="A12" s="5">
        <v>42842</v>
      </c>
      <c r="B12" s="4">
        <v>1</v>
      </c>
      <c r="C12">
        <f>MAX(B$3:B12)</f>
        <v>1</v>
      </c>
      <c r="D12" s="3">
        <f t="shared" si="0"/>
        <v>0</v>
      </c>
      <c r="E12" s="3">
        <f>MIN(D$3:D12)</f>
        <v>0</v>
      </c>
      <c r="F12" s="3">
        <f t="shared" si="1"/>
        <v>0</v>
      </c>
      <c r="G12" s="3">
        <f t="shared" si="2"/>
        <v>0</v>
      </c>
      <c r="H12" s="3">
        <f>STDEV($G$3:G12)*SQRT(252)</f>
        <v>0</v>
      </c>
      <c r="I12" s="8"/>
    </row>
    <row r="13" spans="1:11">
      <c r="A13" s="5">
        <v>42843</v>
      </c>
      <c r="B13" s="4">
        <v>1</v>
      </c>
      <c r="C13">
        <f>MAX(B$3:B13)</f>
        <v>1</v>
      </c>
      <c r="D13" s="3">
        <f t="shared" si="0"/>
        <v>0</v>
      </c>
      <c r="E13" s="3">
        <f>MIN(D$3:D13)</f>
        <v>0</v>
      </c>
      <c r="F13" s="3">
        <f t="shared" si="1"/>
        <v>0</v>
      </c>
      <c r="G13" s="3">
        <f t="shared" si="2"/>
        <v>0</v>
      </c>
      <c r="H13" s="3">
        <f>STDEV($G$3:G13)*SQRT(252)</f>
        <v>0</v>
      </c>
      <c r="I13" s="8"/>
    </row>
    <row r="14" spans="1:11">
      <c r="A14" s="5">
        <v>42844</v>
      </c>
      <c r="B14" s="4">
        <v>1</v>
      </c>
      <c r="C14">
        <f>MAX(B$3:B14)</f>
        <v>1</v>
      </c>
      <c r="D14" s="3">
        <f t="shared" si="0"/>
        <v>0</v>
      </c>
      <c r="E14" s="3">
        <f>MIN(D$3:D14)</f>
        <v>0</v>
      </c>
      <c r="F14" s="3">
        <f t="shared" si="1"/>
        <v>0</v>
      </c>
      <c r="G14" s="3">
        <f t="shared" si="2"/>
        <v>0</v>
      </c>
      <c r="H14" s="3">
        <f>STDEV($G$3:G14)*SQRT(252)</f>
        <v>0</v>
      </c>
      <c r="I14" s="8"/>
    </row>
    <row r="15" spans="1:11">
      <c r="A15" s="5">
        <v>42845</v>
      </c>
      <c r="B15" s="4">
        <v>1</v>
      </c>
      <c r="C15">
        <f>MAX(B$3:B15)</f>
        <v>1</v>
      </c>
      <c r="D15" s="3">
        <f t="shared" si="0"/>
        <v>0</v>
      </c>
      <c r="E15" s="3">
        <f>MIN(D$3:D15)</f>
        <v>0</v>
      </c>
      <c r="F15" s="3">
        <f t="shared" si="1"/>
        <v>0</v>
      </c>
      <c r="G15" s="3">
        <f t="shared" si="2"/>
        <v>0</v>
      </c>
      <c r="H15" s="3">
        <f>STDEV($G$3:G15)*SQRT(252)</f>
        <v>0</v>
      </c>
      <c r="I15" s="8"/>
    </row>
    <row r="16" spans="1:11">
      <c r="A16" s="5">
        <v>42846</v>
      </c>
      <c r="B16" s="4">
        <v>1</v>
      </c>
      <c r="C16">
        <f>MAX(B$3:B16)</f>
        <v>1</v>
      </c>
      <c r="D16" s="3">
        <f t="shared" si="0"/>
        <v>0</v>
      </c>
      <c r="E16" s="3">
        <f>MIN(D$3:D16)</f>
        <v>0</v>
      </c>
      <c r="F16" s="3">
        <f t="shared" si="1"/>
        <v>0</v>
      </c>
      <c r="G16" s="3">
        <f t="shared" si="2"/>
        <v>0</v>
      </c>
      <c r="H16" s="3">
        <f>STDEV($G$3:G16)*SQRT(252)</f>
        <v>0</v>
      </c>
      <c r="I16" s="8"/>
    </row>
    <row r="17" spans="1:10">
      <c r="A17" s="5">
        <v>42849</v>
      </c>
      <c r="B17" s="4">
        <v>1</v>
      </c>
      <c r="C17">
        <f>MAX(B$3:B17)</f>
        <v>1</v>
      </c>
      <c r="D17" s="3">
        <f>B17/C17-1</f>
        <v>0</v>
      </c>
      <c r="E17" s="3">
        <f>MIN(D$3:D17)</f>
        <v>0</v>
      </c>
      <c r="F17" s="3">
        <f>POWER(B17,365/(A17-A$3))-1</f>
        <v>0</v>
      </c>
      <c r="G17" s="3">
        <f>B17/B16-1</f>
        <v>0</v>
      </c>
      <c r="H17" s="3">
        <f>STDEV($G$3:G17)*SQRT(252)</f>
        <v>0</v>
      </c>
      <c r="I17" s="8"/>
    </row>
    <row r="18" spans="1:10">
      <c r="A18" s="5">
        <v>42850</v>
      </c>
      <c r="B18" s="4">
        <v>1</v>
      </c>
      <c r="C18">
        <f>MAX(B$3:B18)</f>
        <v>1</v>
      </c>
      <c r="D18" s="3">
        <f>B18/C18-1</f>
        <v>0</v>
      </c>
      <c r="E18" s="3">
        <f>MIN(D$3:D18)</f>
        <v>0</v>
      </c>
      <c r="F18" s="3">
        <f>POWER(B18,365/(A18-A$3))-1</f>
        <v>0</v>
      </c>
      <c r="G18" s="3">
        <f>B18/B17-1</f>
        <v>0</v>
      </c>
      <c r="H18" s="3">
        <f>STDEV($G$3:G18)*SQRT(252)</f>
        <v>0</v>
      </c>
      <c r="I18" s="8"/>
    </row>
    <row r="19" spans="1:10">
      <c r="A19" s="5">
        <v>42851</v>
      </c>
      <c r="B19" s="4">
        <v>1</v>
      </c>
      <c r="C19">
        <f>MAX(B$3:B19)</f>
        <v>1</v>
      </c>
      <c r="D19" s="3">
        <f>B19/C19-1</f>
        <v>0</v>
      </c>
      <c r="E19" s="3">
        <f>MIN(D$3:D19)</f>
        <v>0</v>
      </c>
      <c r="F19" s="3">
        <f>POWER(B19,365/(A19-A$3))-1</f>
        <v>0</v>
      </c>
      <c r="G19" s="3">
        <f>B19/B18-1</f>
        <v>0</v>
      </c>
      <c r="H19" s="3">
        <f>STDEV($G$3:G19)*SQRT(252)</f>
        <v>0</v>
      </c>
      <c r="I19" s="8"/>
    </row>
    <row r="20" spans="1:10">
      <c r="A20" s="5">
        <v>42852</v>
      </c>
      <c r="B20" s="4">
        <v>1</v>
      </c>
      <c r="C20">
        <f>MAX(B$3:B20)</f>
        <v>1</v>
      </c>
      <c r="D20" s="3">
        <f>B20/C20-1</f>
        <v>0</v>
      </c>
      <c r="E20" s="3">
        <f>MIN(D$3:D20)</f>
        <v>0</v>
      </c>
      <c r="F20" s="3">
        <f>POWER(B20,365/(A20-A$3))-1</f>
        <v>0</v>
      </c>
      <c r="G20" s="3">
        <f>B20/B19-1</f>
        <v>0</v>
      </c>
      <c r="H20" s="3">
        <f>STDEV($G$3:G20)*SQRT(252)</f>
        <v>0</v>
      </c>
      <c r="I20" s="8"/>
    </row>
    <row r="21" spans="1:10">
      <c r="A21" s="5">
        <v>42853</v>
      </c>
      <c r="B21" s="4">
        <v>1</v>
      </c>
      <c r="C21">
        <f>MAX(B$3:B21)</f>
        <v>1</v>
      </c>
      <c r="D21" s="3">
        <f>B21/C21-1</f>
        <v>0</v>
      </c>
      <c r="E21" s="3">
        <f>MIN(D$3:D21)</f>
        <v>0</v>
      </c>
      <c r="F21" s="3">
        <f>POWER(B21,365/(A21-A$3))-1</f>
        <v>0</v>
      </c>
      <c r="G21" s="3">
        <f>B21/B20-1</f>
        <v>0</v>
      </c>
      <c r="H21" s="3">
        <f>STDEV($G$3:G21)*SQRT(252)</f>
        <v>0</v>
      </c>
      <c r="I21" s="8"/>
      <c r="J21" s="3">
        <f>B21/B2-1</f>
        <v>0</v>
      </c>
    </row>
    <row r="22" spans="1:10">
      <c r="A22" s="5">
        <v>42857</v>
      </c>
      <c r="B22" s="6">
        <v>1</v>
      </c>
      <c r="C22">
        <f>MAX(B$3:B22)</f>
        <v>1</v>
      </c>
      <c r="D22" s="3">
        <f t="shared" ref="D22:D30" si="3">B22/C22-1</f>
        <v>0</v>
      </c>
      <c r="E22" s="3">
        <f>MIN(D$3:D22)</f>
        <v>0</v>
      </c>
      <c r="F22" s="3">
        <f t="shared" ref="F22:F30" si="4">POWER(B22,365/(A22-A$3))-1</f>
        <v>0</v>
      </c>
      <c r="G22" s="3">
        <f t="shared" ref="G22:G30" si="5">B22/B21-1</f>
        <v>0</v>
      </c>
      <c r="H22" s="3">
        <f>STDEV($G$3:G22)*SQRT(252)</f>
        <v>0</v>
      </c>
      <c r="I22" s="8"/>
    </row>
    <row r="23" spans="1:10">
      <c r="A23" s="5">
        <v>42858</v>
      </c>
      <c r="B23" s="6">
        <v>1</v>
      </c>
      <c r="C23">
        <f>MAX(B$3:B23)</f>
        <v>1</v>
      </c>
      <c r="D23" s="3">
        <f t="shared" si="3"/>
        <v>0</v>
      </c>
      <c r="E23" s="3">
        <f>MIN(D$3:D23)</f>
        <v>0</v>
      </c>
      <c r="F23" s="3">
        <f t="shared" si="4"/>
        <v>0</v>
      </c>
      <c r="G23" s="3">
        <f t="shared" si="5"/>
        <v>0</v>
      </c>
      <c r="H23" s="3">
        <f>STDEV($G$3:G23)*SQRT(252)</f>
        <v>0</v>
      </c>
      <c r="I23" s="8"/>
    </row>
    <row r="24" spans="1:10">
      <c r="A24" s="5">
        <v>42859</v>
      </c>
      <c r="B24" s="6">
        <v>1</v>
      </c>
      <c r="C24">
        <f>MAX(B$3:B24)</f>
        <v>1</v>
      </c>
      <c r="D24" s="3">
        <f t="shared" si="3"/>
        <v>0</v>
      </c>
      <c r="E24" s="3">
        <f>MIN(D$3:D24)</f>
        <v>0</v>
      </c>
      <c r="F24" s="3">
        <f t="shared" si="4"/>
        <v>0</v>
      </c>
      <c r="G24" s="3">
        <f t="shared" si="5"/>
        <v>0</v>
      </c>
      <c r="H24" s="3">
        <f>STDEV($G$3:G24)*SQRT(252)</f>
        <v>0</v>
      </c>
      <c r="I24" s="8"/>
    </row>
    <row r="25" spans="1:10">
      <c r="A25" s="5">
        <v>42860</v>
      </c>
      <c r="B25" s="6">
        <v>1</v>
      </c>
      <c r="C25">
        <f>MAX(B$3:B25)</f>
        <v>1</v>
      </c>
      <c r="D25" s="3">
        <f t="shared" si="3"/>
        <v>0</v>
      </c>
      <c r="E25" s="3">
        <f>MIN(D$3:D25)</f>
        <v>0</v>
      </c>
      <c r="F25" s="3">
        <f t="shared" si="4"/>
        <v>0</v>
      </c>
      <c r="G25" s="3">
        <f t="shared" si="5"/>
        <v>0</v>
      </c>
      <c r="H25" s="3">
        <f>STDEV($G$3:G25)*SQRT(252)</f>
        <v>0</v>
      </c>
      <c r="I25" s="8"/>
    </row>
    <row r="26" spans="1:10">
      <c r="A26" s="5">
        <v>42863</v>
      </c>
      <c r="B26" s="6">
        <v>1</v>
      </c>
      <c r="C26">
        <f>MAX(B$3:B26)</f>
        <v>1</v>
      </c>
      <c r="D26" s="3">
        <f t="shared" si="3"/>
        <v>0</v>
      </c>
      <c r="E26" s="3">
        <f>MIN(D$3:D26)</f>
        <v>0</v>
      </c>
      <c r="F26" s="3">
        <f t="shared" si="4"/>
        <v>0</v>
      </c>
      <c r="G26" s="3">
        <f t="shared" si="5"/>
        <v>0</v>
      </c>
      <c r="H26" s="3">
        <f>STDEV($G$3:G26)*SQRT(252)</f>
        <v>0</v>
      </c>
      <c r="I26" s="8"/>
    </row>
    <row r="27" spans="1:10">
      <c r="A27" s="5">
        <v>42864</v>
      </c>
      <c r="B27" s="6">
        <v>1</v>
      </c>
      <c r="C27">
        <f>MAX(B$3:B27)</f>
        <v>1</v>
      </c>
      <c r="D27" s="3">
        <f t="shared" si="3"/>
        <v>0</v>
      </c>
      <c r="E27" s="3">
        <f>MIN(D$3:D27)</f>
        <v>0</v>
      </c>
      <c r="F27" s="3">
        <f t="shared" si="4"/>
        <v>0</v>
      </c>
      <c r="G27" s="3">
        <f t="shared" si="5"/>
        <v>0</v>
      </c>
      <c r="H27" s="3">
        <f>STDEV($G$3:G27)*SQRT(252)</f>
        <v>0</v>
      </c>
      <c r="I27" s="8"/>
    </row>
    <row r="28" spans="1:10">
      <c r="A28" s="5">
        <v>42865</v>
      </c>
      <c r="B28" s="6">
        <v>1</v>
      </c>
      <c r="C28">
        <f>MAX(B$3:B28)</f>
        <v>1</v>
      </c>
      <c r="D28" s="3">
        <f t="shared" si="3"/>
        <v>0</v>
      </c>
      <c r="E28" s="3">
        <f>MIN(D$3:D28)</f>
        <v>0</v>
      </c>
      <c r="F28" s="3">
        <f t="shared" si="4"/>
        <v>0</v>
      </c>
      <c r="G28" s="3">
        <f t="shared" si="5"/>
        <v>0</v>
      </c>
      <c r="H28" s="3">
        <f>STDEV($G$3:G28)*SQRT(252)</f>
        <v>0</v>
      </c>
      <c r="I28" s="8"/>
    </row>
    <row r="29" spans="1:10">
      <c r="A29" s="5">
        <v>42866</v>
      </c>
      <c r="B29" s="6">
        <v>1</v>
      </c>
      <c r="C29">
        <f>MAX(B$3:B29)</f>
        <v>1</v>
      </c>
      <c r="D29" s="3">
        <f t="shared" si="3"/>
        <v>0</v>
      </c>
      <c r="E29" s="3">
        <f>MIN(D$3:D29)</f>
        <v>0</v>
      </c>
      <c r="F29" s="3">
        <f t="shared" si="4"/>
        <v>0</v>
      </c>
      <c r="G29" s="3">
        <f t="shared" si="5"/>
        <v>0</v>
      </c>
      <c r="H29" s="3">
        <f>STDEV($G$3:G29)*SQRT(252)</f>
        <v>0</v>
      </c>
      <c r="I29" s="8"/>
    </row>
    <row r="30" spans="1:10">
      <c r="A30" s="5">
        <v>42867</v>
      </c>
      <c r="B30" s="6">
        <v>1.0009999999999999</v>
      </c>
      <c r="C30">
        <f>MAX(B$3:B30)</f>
        <v>1.0009999999999999</v>
      </c>
      <c r="D30" s="3">
        <f t="shared" si="3"/>
        <v>0</v>
      </c>
      <c r="E30" s="3">
        <f>MIN(D$3:D30)</f>
        <v>0</v>
      </c>
      <c r="F30" s="3">
        <f t="shared" si="4"/>
        <v>8.7239677718120578E-3</v>
      </c>
      <c r="G30" s="3">
        <f t="shared" si="5"/>
        <v>9.9999999999988987E-4</v>
      </c>
      <c r="H30" s="3">
        <f>STDEV($G$3:G30)*SQRT(252)</f>
        <v>3.0550504633035567E-3</v>
      </c>
      <c r="I30" s="8">
        <f t="shared" ref="I30:I43" si="6">F30/H30</f>
        <v>2.8555887624777427</v>
      </c>
    </row>
    <row r="31" spans="1:10">
      <c r="A31" s="1">
        <v>42870</v>
      </c>
      <c r="B31" s="6">
        <v>1</v>
      </c>
      <c r="C31">
        <f>MAX(B$3:B31)</f>
        <v>1.0009999999999999</v>
      </c>
      <c r="D31" s="3">
        <f t="shared" ref="D31:D43" si="7">B31/C31-1</f>
        <v>-9.9900099900085415E-4</v>
      </c>
      <c r="E31" s="3">
        <f>MIN(D$3:D31)</f>
        <v>-9.9900099900085415E-4</v>
      </c>
      <c r="F31" s="3">
        <f t="shared" ref="F31:F43" si="8">POWER(B31,365/(A31-A$3))-1</f>
        <v>0</v>
      </c>
      <c r="G31" s="3">
        <f t="shared" ref="G31:G43" si="9">B31/B30-1</f>
        <v>-9.9900099900085415E-4</v>
      </c>
      <c r="H31" s="3">
        <f>STDEV($G$3:G31)*SQRT(252)</f>
        <v>4.3183362108618704E-3</v>
      </c>
      <c r="I31" s="8">
        <f t="shared" si="6"/>
        <v>0</v>
      </c>
    </row>
    <row r="32" spans="1:10">
      <c r="A32" s="1">
        <v>42871</v>
      </c>
      <c r="B32" s="6">
        <v>1</v>
      </c>
      <c r="C32">
        <f>MAX(B$3:B32)</f>
        <v>1.0009999999999999</v>
      </c>
      <c r="D32" s="3">
        <f t="shared" si="7"/>
        <v>-9.9900099900085415E-4</v>
      </c>
      <c r="E32" s="3">
        <f>MIN(D$3:D32)</f>
        <v>-9.9900099900085415E-4</v>
      </c>
      <c r="F32" s="3">
        <f t="shared" si="8"/>
        <v>0</v>
      </c>
      <c r="G32" s="3">
        <f t="shared" si="9"/>
        <v>0</v>
      </c>
      <c r="H32" s="3">
        <f>STDEV($G$3:G32)*SQRT(252)</f>
        <v>4.2405219789921258E-3</v>
      </c>
      <c r="I32" s="8">
        <f t="shared" si="6"/>
        <v>0</v>
      </c>
    </row>
    <row r="33" spans="1:11">
      <c r="A33" s="1">
        <v>42872</v>
      </c>
      <c r="B33" s="6">
        <v>1</v>
      </c>
      <c r="C33">
        <f>MAX(B$3:B33)</f>
        <v>1.0009999999999999</v>
      </c>
      <c r="D33" s="3">
        <f t="shared" si="7"/>
        <v>-9.9900099900085415E-4</v>
      </c>
      <c r="E33" s="3">
        <f>MIN(D$3:D33)</f>
        <v>-9.9900099900085415E-4</v>
      </c>
      <c r="F33" s="3">
        <f t="shared" si="8"/>
        <v>0</v>
      </c>
      <c r="G33" s="3">
        <f t="shared" si="9"/>
        <v>0</v>
      </c>
      <c r="H33" s="3">
        <f>STDEV($G$3:G33)*SQRT(252)</f>
        <v>4.1667681456558029E-3</v>
      </c>
      <c r="I33" s="8">
        <f t="shared" si="6"/>
        <v>0</v>
      </c>
    </row>
    <row r="34" spans="1:11">
      <c r="A34" s="1">
        <v>42873</v>
      </c>
      <c r="B34" s="6">
        <v>1</v>
      </c>
      <c r="C34">
        <f>MAX(B$3:B34)</f>
        <v>1.0009999999999999</v>
      </c>
      <c r="D34" s="3">
        <f t="shared" si="7"/>
        <v>-9.9900099900085415E-4</v>
      </c>
      <c r="E34" s="3">
        <f>MIN(D$3:D34)</f>
        <v>-9.9900099900085415E-4</v>
      </c>
      <c r="F34" s="3">
        <f t="shared" si="8"/>
        <v>0</v>
      </c>
      <c r="G34" s="3">
        <f t="shared" si="9"/>
        <v>0</v>
      </c>
      <c r="H34" s="3">
        <f>STDEV($G$3:G34)*SQRT(252)</f>
        <v>4.0967334421476648E-3</v>
      </c>
      <c r="I34" s="8">
        <f t="shared" si="6"/>
        <v>0</v>
      </c>
    </row>
    <row r="35" spans="1:11">
      <c r="A35" s="1">
        <v>42874</v>
      </c>
      <c r="B35" s="6">
        <v>1</v>
      </c>
      <c r="C35">
        <f>MAX(B$3:B35)</f>
        <v>1.0009999999999999</v>
      </c>
      <c r="D35" s="3">
        <f t="shared" si="7"/>
        <v>-9.9900099900085415E-4</v>
      </c>
      <c r="E35" s="3">
        <f>MIN(D$3:D35)</f>
        <v>-9.9900099900085415E-4</v>
      </c>
      <c r="F35" s="3">
        <f t="shared" si="8"/>
        <v>0</v>
      </c>
      <c r="G35" s="3">
        <f t="shared" si="9"/>
        <v>0</v>
      </c>
      <c r="H35" s="3">
        <f>STDEV($G$3:G35)*SQRT(252)</f>
        <v>4.0301154515354834E-3</v>
      </c>
      <c r="I35" s="8">
        <f t="shared" si="6"/>
        <v>0</v>
      </c>
    </row>
    <row r="36" spans="1:11">
      <c r="A36" s="1">
        <v>42877</v>
      </c>
      <c r="B36" s="12">
        <v>1</v>
      </c>
      <c r="C36">
        <f>MAX(B$3:B36)</f>
        <v>1.0009999999999999</v>
      </c>
      <c r="D36" s="3">
        <f t="shared" si="7"/>
        <v>-9.9900099900085415E-4</v>
      </c>
      <c r="E36" s="3">
        <f>MIN(D$3:D36)</f>
        <v>-9.9900099900085415E-4</v>
      </c>
      <c r="F36" s="3">
        <f t="shared" si="8"/>
        <v>0</v>
      </c>
      <c r="G36" s="3">
        <f t="shared" si="9"/>
        <v>0</v>
      </c>
      <c r="H36" s="3">
        <f>STDEV($G$3:G36)*SQRT(252)</f>
        <v>3.9666451007590161E-3</v>
      </c>
      <c r="I36" s="8">
        <f t="shared" si="6"/>
        <v>0</v>
      </c>
    </row>
    <row r="37" spans="1:11">
      <c r="A37" s="1">
        <v>42878</v>
      </c>
      <c r="B37" s="12">
        <v>1</v>
      </c>
      <c r="C37">
        <f>MAX(B$3:B37)</f>
        <v>1.0009999999999999</v>
      </c>
      <c r="D37" s="3">
        <f t="shared" si="7"/>
        <v>-9.9900099900085415E-4</v>
      </c>
      <c r="E37" s="3">
        <f>MIN(D$3:D37)</f>
        <v>-9.9900099900085415E-4</v>
      </c>
      <c r="F37" s="3">
        <f t="shared" si="8"/>
        <v>0</v>
      </c>
      <c r="G37" s="3">
        <f t="shared" si="9"/>
        <v>0</v>
      </c>
      <c r="H37" s="3">
        <f>STDEV($G$3:G37)*SQRT(252)</f>
        <v>3.9060820779758124E-3</v>
      </c>
      <c r="I37" s="8">
        <f t="shared" si="6"/>
        <v>0</v>
      </c>
    </row>
    <row r="38" spans="1:11">
      <c r="A38" s="1">
        <v>42879</v>
      </c>
      <c r="B38" s="12">
        <v>1</v>
      </c>
      <c r="C38">
        <f>MAX(B$3:B38)</f>
        <v>1.0009999999999999</v>
      </c>
      <c r="D38" s="3">
        <f t="shared" si="7"/>
        <v>-9.9900099900085415E-4</v>
      </c>
      <c r="E38" s="3">
        <f>MIN(D$3:D38)</f>
        <v>-9.9900099900085415E-4</v>
      </c>
      <c r="F38" s="3">
        <f t="shared" si="8"/>
        <v>0</v>
      </c>
      <c r="G38" s="3">
        <f t="shared" si="9"/>
        <v>0</v>
      </c>
      <c r="H38" s="3">
        <f>STDEV($G$3:G38)*SQRT(252)</f>
        <v>3.8482109969038111E-3</v>
      </c>
      <c r="I38" s="8">
        <f t="shared" si="6"/>
        <v>0</v>
      </c>
    </row>
    <row r="39" spans="1:11">
      <c r="A39" s="1">
        <v>42880</v>
      </c>
      <c r="B39" s="12">
        <v>1</v>
      </c>
      <c r="C39">
        <f>MAX(B$3:B39)</f>
        <v>1.0009999999999999</v>
      </c>
      <c r="D39" s="3">
        <f t="shared" si="7"/>
        <v>-9.9900099900085415E-4</v>
      </c>
      <c r="E39" s="3">
        <f>MIN(D$3:D39)</f>
        <v>-9.9900099900085415E-4</v>
      </c>
      <c r="F39" s="3">
        <f t="shared" si="8"/>
        <v>0</v>
      </c>
      <c r="G39" s="3">
        <f t="shared" si="9"/>
        <v>0</v>
      </c>
      <c r="H39" s="3">
        <f>STDEV($G$3:G39)*SQRT(252)</f>
        <v>3.7928381683947033E-3</v>
      </c>
      <c r="I39" s="8">
        <f t="shared" si="6"/>
        <v>0</v>
      </c>
    </row>
    <row r="40" spans="1:11">
      <c r="A40" s="1">
        <v>42881</v>
      </c>
      <c r="B40" s="12">
        <v>1</v>
      </c>
      <c r="C40">
        <f>MAX(B$3:B40)</f>
        <v>1.0009999999999999</v>
      </c>
      <c r="D40" s="3">
        <f t="shared" si="7"/>
        <v>-9.9900099900085415E-4</v>
      </c>
      <c r="E40" s="3">
        <f>MIN(D$3:D40)</f>
        <v>-9.9900099900085415E-4</v>
      </c>
      <c r="F40" s="3">
        <f t="shared" si="8"/>
        <v>0</v>
      </c>
      <c r="G40" s="3">
        <f t="shared" si="9"/>
        <v>0</v>
      </c>
      <c r="H40" s="3">
        <f>STDEV($G$3:G40)*SQRT(252)</f>
        <v>3.7397888688026244E-3</v>
      </c>
      <c r="I40" s="8">
        <f t="shared" si="6"/>
        <v>0</v>
      </c>
    </row>
    <row r="41" spans="1:11">
      <c r="A41" s="1">
        <v>42886</v>
      </c>
      <c r="B41" s="6">
        <v>1</v>
      </c>
      <c r="C41">
        <f>MAX(B$3:B41)</f>
        <v>1.0009999999999999</v>
      </c>
      <c r="D41" s="3">
        <f t="shared" si="7"/>
        <v>-9.9900099900085415E-4</v>
      </c>
      <c r="E41" s="3">
        <f>MIN(D$3:D41)</f>
        <v>-9.9900099900085415E-4</v>
      </c>
      <c r="F41" s="3">
        <f t="shared" si="8"/>
        <v>0</v>
      </c>
      <c r="G41" s="3">
        <f t="shared" si="9"/>
        <v>0</v>
      </c>
      <c r="H41" s="3">
        <f>STDEV($G$3:G41)*SQRT(252)</f>
        <v>3.6889050172572617E-3</v>
      </c>
      <c r="I41" s="8">
        <f t="shared" si="6"/>
        <v>0</v>
      </c>
      <c r="J41" s="3">
        <f>B41/B21-1</f>
        <v>0</v>
      </c>
    </row>
    <row r="42" spans="1:11">
      <c r="A42" s="1">
        <v>42887</v>
      </c>
      <c r="B42" s="6">
        <v>1</v>
      </c>
      <c r="C42">
        <f>MAX(B$3:B42)</f>
        <v>1.0009999999999999</v>
      </c>
      <c r="D42" s="3">
        <f t="shared" si="7"/>
        <v>-9.9900099900085415E-4</v>
      </c>
      <c r="E42" s="3">
        <f>MIN(D$3:D42)</f>
        <v>-9.9900099900085415E-4</v>
      </c>
      <c r="F42" s="3">
        <f t="shared" si="8"/>
        <v>0</v>
      </c>
      <c r="G42" s="3">
        <f t="shared" si="9"/>
        <v>0</v>
      </c>
      <c r="H42" s="3">
        <f>STDEV($G$3:G42)*SQRT(252)</f>
        <v>3.6400431914170271E-3</v>
      </c>
      <c r="I42" s="8">
        <f t="shared" si="6"/>
        <v>0</v>
      </c>
    </row>
    <row r="43" spans="1:11">
      <c r="A43" s="1">
        <v>42888</v>
      </c>
      <c r="B43" s="6">
        <v>0.98299999999999998</v>
      </c>
      <c r="C43">
        <f>MAX(B$3:B43)</f>
        <v>1.0009999999999999</v>
      </c>
      <c r="D43" s="3">
        <f t="shared" si="7"/>
        <v>-1.7982017982017928E-2</v>
      </c>
      <c r="E43" s="3">
        <f>MIN(D$3:D43)</f>
        <v>-1.7982017982017928E-2</v>
      </c>
      <c r="F43" s="3">
        <f t="shared" si="8"/>
        <v>-9.4564157005266547E-2</v>
      </c>
      <c r="G43" s="3">
        <f t="shared" si="9"/>
        <v>-1.7000000000000015E-2</v>
      </c>
      <c r="H43" s="3">
        <f>STDEV($G$3:G43)*SQRT(252)</f>
        <v>4.2820738665564975E-2</v>
      </c>
      <c r="I43" s="8">
        <f t="shared" si="6"/>
        <v>-2.2083728574563781</v>
      </c>
      <c r="J43" s="3">
        <f>B43/B41-1</f>
        <v>-1.7000000000000015E-2</v>
      </c>
      <c r="K43" s="3">
        <f>B43/B2-1</f>
        <v>-1.7000000000000015E-2</v>
      </c>
    </row>
    <row r="44" spans="1:11">
      <c r="A44" s="1"/>
      <c r="B44" s="6"/>
    </row>
    <row r="45" spans="1:11">
      <c r="A45" s="1"/>
      <c r="B45" s="6"/>
    </row>
    <row r="46" spans="1:11">
      <c r="A46" s="1"/>
      <c r="B46" s="6"/>
    </row>
    <row r="47" spans="1:11">
      <c r="A47" s="1"/>
      <c r="B47" s="6"/>
    </row>
    <row r="48" spans="1:11">
      <c r="A48" s="1"/>
      <c r="B48" s="6"/>
    </row>
    <row r="49" spans="1:2">
      <c r="A49" s="1"/>
      <c r="B49" s="6"/>
    </row>
    <row r="50" spans="1:2">
      <c r="A50" s="1"/>
      <c r="B50" s="6"/>
    </row>
    <row r="51" spans="1:2">
      <c r="A51" s="1"/>
      <c r="B51" s="6"/>
    </row>
    <row r="52" spans="1:2">
      <c r="A52" s="1"/>
      <c r="B52" s="6"/>
    </row>
    <row r="53" spans="1:2">
      <c r="A53" s="1"/>
      <c r="B53" s="6"/>
    </row>
    <row r="54" spans="1:2">
      <c r="A54" s="1"/>
      <c r="B54" s="6"/>
    </row>
    <row r="55" spans="1:2">
      <c r="A55" s="1"/>
      <c r="B55" s="6"/>
    </row>
    <row r="56" spans="1:2">
      <c r="A56" s="1"/>
      <c r="B56" s="6"/>
    </row>
    <row r="57" spans="1:2">
      <c r="A57" s="1"/>
      <c r="B57" s="6"/>
    </row>
    <row r="58" spans="1:2">
      <c r="A58" s="1"/>
      <c r="B58" s="6"/>
    </row>
    <row r="59" spans="1:2">
      <c r="A59" s="1"/>
      <c r="B59" s="6"/>
    </row>
    <row r="60" spans="1:2">
      <c r="A60" s="1"/>
      <c r="B60" s="6"/>
    </row>
    <row r="61" spans="1:2">
      <c r="A61" s="1"/>
      <c r="B61" s="6"/>
    </row>
    <row r="62" spans="1:2">
      <c r="A62" s="1"/>
      <c r="B62" s="6"/>
    </row>
    <row r="63" spans="1:2">
      <c r="A63" s="1"/>
      <c r="B63" s="6"/>
    </row>
    <row r="64" spans="1:2">
      <c r="A64" s="1"/>
      <c r="B64" s="6"/>
    </row>
    <row r="65" spans="1:2">
      <c r="A65" s="1"/>
      <c r="B65" s="6"/>
    </row>
    <row r="66" spans="1:2">
      <c r="A66" s="1"/>
      <c r="B66" s="6"/>
    </row>
    <row r="67" spans="1:2">
      <c r="A67" s="1"/>
      <c r="B67" s="6"/>
    </row>
    <row r="68" spans="1:2">
      <c r="A68" s="1"/>
      <c r="B68" s="6"/>
    </row>
    <row r="69" spans="1:2">
      <c r="A69" s="1"/>
      <c r="B69" s="6"/>
    </row>
    <row r="70" spans="1:2">
      <c r="A70" s="1"/>
      <c r="B70" s="6"/>
    </row>
    <row r="71" spans="1:2">
      <c r="A71" s="1"/>
      <c r="B71" s="6"/>
    </row>
    <row r="72" spans="1:2">
      <c r="A72" s="1"/>
      <c r="B72" s="6"/>
    </row>
    <row r="73" spans="1:2">
      <c r="A73" s="1"/>
      <c r="B73" s="6"/>
    </row>
    <row r="74" spans="1:2">
      <c r="A74" s="1"/>
      <c r="B74" s="6"/>
    </row>
    <row r="75" spans="1:2">
      <c r="A75" s="1"/>
      <c r="B75" s="6"/>
    </row>
    <row r="76" spans="1:2">
      <c r="A76" s="1"/>
      <c r="B76" s="6"/>
    </row>
    <row r="77" spans="1:2">
      <c r="A77" s="1"/>
      <c r="B77" s="6"/>
    </row>
    <row r="78" spans="1:2">
      <c r="A78" s="1"/>
      <c r="B78" s="6"/>
    </row>
    <row r="79" spans="1:2">
      <c r="A79" s="1"/>
      <c r="B79" s="6"/>
    </row>
    <row r="80" spans="1:2">
      <c r="A80" s="1"/>
      <c r="B80" s="6"/>
    </row>
    <row r="81" spans="1:2">
      <c r="A81" s="1"/>
      <c r="B81" s="6"/>
    </row>
    <row r="82" spans="1:2">
      <c r="A82" s="1"/>
      <c r="B82" s="6"/>
    </row>
    <row r="83" spans="1:2">
      <c r="A83" s="1"/>
      <c r="B83" s="6"/>
    </row>
    <row r="84" spans="1:2">
      <c r="A84" s="1"/>
      <c r="B84" s="6"/>
    </row>
    <row r="85" spans="1:2">
      <c r="A85" s="1"/>
      <c r="B85" s="6"/>
    </row>
    <row r="86" spans="1:2">
      <c r="A86" s="1"/>
      <c r="B86" s="6"/>
    </row>
    <row r="87" spans="1:2">
      <c r="A87" s="1"/>
      <c r="B87" s="6"/>
    </row>
    <row r="88" spans="1:2">
      <c r="A88" s="1"/>
      <c r="B88" s="6"/>
    </row>
    <row r="89" spans="1:2">
      <c r="A89" s="1"/>
      <c r="B89" s="6"/>
    </row>
    <row r="90" spans="1:2">
      <c r="A90" s="1"/>
      <c r="B90" s="6"/>
    </row>
    <row r="91" spans="1:2">
      <c r="A91" s="1"/>
      <c r="B91" s="6"/>
    </row>
    <row r="92" spans="1:2">
      <c r="A92" s="1"/>
      <c r="B92" s="6"/>
    </row>
    <row r="93" spans="1:2">
      <c r="A93" s="1"/>
      <c r="B93" s="6"/>
    </row>
    <row r="94" spans="1:2">
      <c r="A94" s="1"/>
      <c r="B94" s="6"/>
    </row>
    <row r="95" spans="1:2">
      <c r="A95" s="1"/>
      <c r="B95" s="6"/>
    </row>
    <row r="96" spans="1:2">
      <c r="A96" s="1"/>
      <c r="B96" s="6"/>
    </row>
    <row r="97" spans="1:2">
      <c r="A97" s="1"/>
      <c r="B97" s="6"/>
    </row>
    <row r="98" spans="1:2">
      <c r="A98" s="1"/>
      <c r="B98" s="6"/>
    </row>
    <row r="99" spans="1:2">
      <c r="A99" s="1"/>
      <c r="B99" s="6"/>
    </row>
    <row r="100" spans="1:2">
      <c r="A100" s="1"/>
      <c r="B100" s="6"/>
    </row>
    <row r="101" spans="1:2">
      <c r="A101" s="1"/>
      <c r="B101" s="6"/>
    </row>
    <row r="102" spans="1:2">
      <c r="A102" s="1"/>
      <c r="B102" s="6"/>
    </row>
    <row r="103" spans="1:2">
      <c r="A103" s="1"/>
      <c r="B103" s="6"/>
    </row>
    <row r="104" spans="1:2">
      <c r="A104" s="1"/>
      <c r="B104" s="6"/>
    </row>
    <row r="105" spans="1:2">
      <c r="A105" s="1"/>
      <c r="B105" s="6"/>
    </row>
    <row r="106" spans="1:2">
      <c r="A106" s="1"/>
      <c r="B106" s="6"/>
    </row>
    <row r="107" spans="1:2">
      <c r="A107" s="1"/>
      <c r="B107" s="6"/>
    </row>
    <row r="108" spans="1:2">
      <c r="A108" s="1"/>
      <c r="B108" s="6"/>
    </row>
    <row r="109" spans="1:2">
      <c r="A109" s="1"/>
      <c r="B109" s="6"/>
    </row>
    <row r="110" spans="1:2">
      <c r="A110" s="1"/>
      <c r="B110" s="6"/>
    </row>
    <row r="111" spans="1:2">
      <c r="A111" s="1"/>
      <c r="B111" s="6"/>
    </row>
    <row r="112" spans="1:2">
      <c r="A112" s="1"/>
      <c r="B112" s="6"/>
    </row>
    <row r="113" spans="1:2">
      <c r="A113" s="1"/>
      <c r="B113" s="6"/>
    </row>
    <row r="114" spans="1:2">
      <c r="A114" s="1"/>
      <c r="B114" s="6"/>
    </row>
    <row r="115" spans="1:2">
      <c r="A115" s="1"/>
      <c r="B115" s="6"/>
    </row>
    <row r="116" spans="1:2">
      <c r="A116" s="1"/>
      <c r="B116" s="6"/>
    </row>
    <row r="117" spans="1:2">
      <c r="A117" s="1"/>
      <c r="B117" s="6"/>
    </row>
    <row r="118" spans="1:2">
      <c r="A118" s="1"/>
      <c r="B118" s="6"/>
    </row>
    <row r="119" spans="1:2">
      <c r="A119" s="1"/>
      <c r="B119" s="6"/>
    </row>
    <row r="120" spans="1:2">
      <c r="A120" s="1"/>
      <c r="B120" s="6"/>
    </row>
    <row r="121" spans="1:2">
      <c r="A121" s="1"/>
      <c r="B121" s="6"/>
    </row>
    <row r="122" spans="1:2">
      <c r="A122" s="1"/>
      <c r="B122" s="6"/>
    </row>
    <row r="123" spans="1:2">
      <c r="A123" s="1"/>
      <c r="B123" s="6"/>
    </row>
    <row r="124" spans="1:2">
      <c r="A124" s="1"/>
      <c r="B124" s="6"/>
    </row>
    <row r="125" spans="1:2">
      <c r="A125" s="1"/>
      <c r="B125" s="6"/>
    </row>
    <row r="126" spans="1:2">
      <c r="A126" s="1"/>
      <c r="B126" s="6"/>
    </row>
    <row r="127" spans="1:2">
      <c r="A127" s="1"/>
      <c r="B127" s="6"/>
    </row>
    <row r="128" spans="1:2">
      <c r="A128" s="1"/>
      <c r="B128" s="6"/>
    </row>
    <row r="129" spans="1:2">
      <c r="A129" s="1"/>
      <c r="B129" s="6"/>
    </row>
    <row r="130" spans="1:2">
      <c r="A130" s="1"/>
      <c r="B130" s="6"/>
    </row>
    <row r="131" spans="1:2">
      <c r="A131" s="1"/>
      <c r="B131" s="6"/>
    </row>
    <row r="132" spans="1:2">
      <c r="A132" s="1"/>
      <c r="B132" s="6"/>
    </row>
    <row r="133" spans="1:2">
      <c r="A133" s="1"/>
      <c r="B133" s="6"/>
    </row>
    <row r="134" spans="1:2">
      <c r="A134" s="1"/>
      <c r="B134" s="6"/>
    </row>
    <row r="135" spans="1:2">
      <c r="A135" s="1"/>
      <c r="B135" s="6"/>
    </row>
    <row r="136" spans="1:2">
      <c r="A136" s="1"/>
      <c r="B136" s="6"/>
    </row>
    <row r="137" spans="1:2">
      <c r="A137" s="1"/>
      <c r="B137" s="6"/>
    </row>
    <row r="138" spans="1:2">
      <c r="A138" s="1"/>
      <c r="B138" s="6"/>
    </row>
    <row r="139" spans="1:2">
      <c r="A139" s="1"/>
      <c r="B139" s="6"/>
    </row>
    <row r="140" spans="1:2">
      <c r="A140" s="1"/>
      <c r="B140" s="6"/>
    </row>
    <row r="141" spans="1:2">
      <c r="A141" s="1"/>
      <c r="B141" s="6"/>
    </row>
    <row r="142" spans="1:2">
      <c r="A142" s="1"/>
      <c r="B142" s="6"/>
    </row>
    <row r="143" spans="1:2">
      <c r="A143" s="1"/>
      <c r="B143" s="6"/>
    </row>
    <row r="144" spans="1:2">
      <c r="A144" s="1"/>
      <c r="B144" s="6"/>
    </row>
    <row r="145" spans="1:2">
      <c r="A145" s="1"/>
      <c r="B145" s="6"/>
    </row>
    <row r="146" spans="1:2">
      <c r="A146" s="1"/>
      <c r="B146" s="6"/>
    </row>
    <row r="147" spans="1:2">
      <c r="A147" s="1"/>
      <c r="B147" s="6"/>
    </row>
    <row r="148" spans="1:2">
      <c r="A148" s="1"/>
      <c r="B148" s="6"/>
    </row>
    <row r="149" spans="1:2">
      <c r="A149" s="1"/>
      <c r="B149" s="6"/>
    </row>
    <row r="150" spans="1:2">
      <c r="A150" s="1"/>
      <c r="B150" s="6"/>
    </row>
    <row r="151" spans="1:2">
      <c r="A151" s="1"/>
      <c r="B151" s="6"/>
    </row>
    <row r="152" spans="1:2">
      <c r="A152" s="1"/>
      <c r="B152" s="6"/>
    </row>
    <row r="153" spans="1:2">
      <c r="A153" s="1"/>
      <c r="B153" s="6"/>
    </row>
    <row r="154" spans="1:2">
      <c r="A154" s="1"/>
      <c r="B154" s="6"/>
    </row>
    <row r="155" spans="1:2">
      <c r="A155" s="1"/>
      <c r="B155" s="6"/>
    </row>
    <row r="156" spans="1:2">
      <c r="A156" s="1"/>
      <c r="B156" s="6"/>
    </row>
    <row r="157" spans="1:2">
      <c r="A157" s="1"/>
      <c r="B157" s="6"/>
    </row>
    <row r="158" spans="1:2">
      <c r="A158" s="1"/>
      <c r="B158" s="6"/>
    </row>
    <row r="159" spans="1:2">
      <c r="A159" s="1"/>
      <c r="B159" s="6"/>
    </row>
    <row r="160" spans="1:2">
      <c r="A160" s="1"/>
      <c r="B160" s="6"/>
    </row>
    <row r="161" spans="1:2">
      <c r="A161" s="1"/>
      <c r="B161" s="6"/>
    </row>
    <row r="162" spans="1:2">
      <c r="A162" s="1"/>
      <c r="B162" s="6"/>
    </row>
    <row r="163" spans="1:2">
      <c r="A163" s="1"/>
      <c r="B163" s="6"/>
    </row>
    <row r="164" spans="1:2">
      <c r="A164" s="1"/>
      <c r="B164" s="6"/>
    </row>
    <row r="165" spans="1:2">
      <c r="A165" s="1"/>
      <c r="B165" s="6"/>
    </row>
    <row r="166" spans="1:2">
      <c r="A166" s="1"/>
      <c r="B166" s="6"/>
    </row>
    <row r="167" spans="1:2">
      <c r="A167" s="1"/>
      <c r="B167" s="6"/>
    </row>
    <row r="168" spans="1:2">
      <c r="A168" s="1"/>
      <c r="B168" s="6"/>
    </row>
    <row r="169" spans="1:2">
      <c r="A169" s="1"/>
      <c r="B169" s="6"/>
    </row>
    <row r="170" spans="1:2">
      <c r="A170" s="1"/>
      <c r="B170" s="6"/>
    </row>
    <row r="171" spans="1:2">
      <c r="A171" s="1"/>
      <c r="B171" s="6"/>
    </row>
    <row r="172" spans="1:2">
      <c r="A172" s="1"/>
      <c r="B172" s="6"/>
    </row>
    <row r="173" spans="1:2">
      <c r="A173" s="1"/>
      <c r="B173" s="6"/>
    </row>
    <row r="174" spans="1:2">
      <c r="A174" s="1"/>
      <c r="B174" s="6"/>
    </row>
    <row r="175" spans="1:2">
      <c r="A175" s="1"/>
      <c r="B175" s="6"/>
    </row>
    <row r="176" spans="1:2">
      <c r="A176" s="1"/>
      <c r="B176" s="6"/>
    </row>
    <row r="177" spans="1:2">
      <c r="A177" s="1"/>
      <c r="B177" s="6"/>
    </row>
    <row r="178" spans="1:2">
      <c r="A178" s="1"/>
      <c r="B178" s="6"/>
    </row>
    <row r="179" spans="1:2">
      <c r="A179" s="1"/>
      <c r="B179" s="6"/>
    </row>
    <row r="180" spans="1:2">
      <c r="A180" s="1"/>
      <c r="B180" s="6"/>
    </row>
    <row r="181" spans="1:2">
      <c r="A181" s="1"/>
      <c r="B181" s="6"/>
    </row>
    <row r="182" spans="1:2">
      <c r="A182" s="1"/>
      <c r="B182" s="6"/>
    </row>
    <row r="183" spans="1:2">
      <c r="A183" s="1"/>
      <c r="B183" s="6"/>
    </row>
    <row r="184" spans="1:2">
      <c r="A184" s="1"/>
      <c r="B184" s="6"/>
    </row>
    <row r="185" spans="1:2">
      <c r="A185" s="1"/>
      <c r="B185" s="6"/>
    </row>
    <row r="186" spans="1:2">
      <c r="A186" s="1"/>
      <c r="B186" s="6"/>
    </row>
    <row r="187" spans="1:2">
      <c r="A187" s="1"/>
      <c r="B187" s="6"/>
    </row>
    <row r="188" spans="1:2">
      <c r="A188" s="1"/>
      <c r="B188" s="6"/>
    </row>
    <row r="189" spans="1:2">
      <c r="A189" s="1"/>
      <c r="B189" s="6"/>
    </row>
    <row r="190" spans="1:2">
      <c r="A190" s="1"/>
      <c r="B190" s="6"/>
    </row>
    <row r="191" spans="1:2">
      <c r="A191" s="1"/>
      <c r="B191" s="6"/>
    </row>
    <row r="192" spans="1:2">
      <c r="A192" s="1"/>
      <c r="B192" s="6"/>
    </row>
    <row r="193" spans="1:2">
      <c r="A193" s="1"/>
      <c r="B193" s="6"/>
    </row>
    <row r="194" spans="1:2">
      <c r="A194" s="1"/>
      <c r="B194" s="6"/>
    </row>
    <row r="195" spans="1:2">
      <c r="A195" s="1"/>
      <c r="B195" s="6"/>
    </row>
    <row r="196" spans="1:2">
      <c r="A196" s="1"/>
      <c r="B196" s="6"/>
    </row>
    <row r="197" spans="1:2">
      <c r="A197" s="1"/>
      <c r="B197" s="6"/>
    </row>
    <row r="198" spans="1:2">
      <c r="A198" s="1"/>
      <c r="B198" s="6"/>
    </row>
    <row r="199" spans="1:2">
      <c r="A199" s="1"/>
      <c r="B199" s="6"/>
    </row>
    <row r="200" spans="1:2">
      <c r="A200" s="1"/>
      <c r="B200" s="6"/>
    </row>
    <row r="201" spans="1:2">
      <c r="A201" s="1"/>
      <c r="B201" s="6"/>
    </row>
    <row r="202" spans="1:2">
      <c r="A202" s="1"/>
      <c r="B202" s="6"/>
    </row>
    <row r="203" spans="1:2">
      <c r="A203" s="1"/>
      <c r="B203" s="6"/>
    </row>
    <row r="204" spans="1:2">
      <c r="A204" s="1"/>
      <c r="B204" s="6"/>
    </row>
    <row r="205" spans="1:2">
      <c r="A205" s="1"/>
      <c r="B205" s="6"/>
    </row>
    <row r="206" spans="1:2">
      <c r="A206" s="1"/>
      <c r="B206" s="6"/>
    </row>
    <row r="207" spans="1:2">
      <c r="A207" s="1"/>
      <c r="B207" s="6"/>
    </row>
    <row r="208" spans="1:2">
      <c r="A208" s="1"/>
      <c r="B208" s="6"/>
    </row>
    <row r="209" spans="1:2">
      <c r="A209" s="1"/>
      <c r="B209" s="6"/>
    </row>
    <row r="210" spans="1:2">
      <c r="A210" s="1"/>
      <c r="B210" s="6"/>
    </row>
    <row r="211" spans="1:2">
      <c r="A211" s="1"/>
      <c r="B211" s="6"/>
    </row>
    <row r="212" spans="1:2">
      <c r="A212" s="1"/>
      <c r="B212" s="6"/>
    </row>
    <row r="213" spans="1:2">
      <c r="A213" s="1"/>
      <c r="B213" s="6"/>
    </row>
    <row r="214" spans="1:2">
      <c r="A214" s="1"/>
      <c r="B214" s="6"/>
    </row>
    <row r="215" spans="1:2">
      <c r="A215" s="1"/>
      <c r="B215" s="6"/>
    </row>
    <row r="216" spans="1:2">
      <c r="A216" s="1"/>
      <c r="B216" s="6"/>
    </row>
    <row r="217" spans="1:2">
      <c r="A217" s="1"/>
      <c r="B217" s="6"/>
    </row>
    <row r="218" spans="1:2">
      <c r="A218" s="1"/>
      <c r="B218" s="6"/>
    </row>
    <row r="219" spans="1:2">
      <c r="A219" s="1"/>
      <c r="B219" s="6"/>
    </row>
    <row r="220" spans="1:2">
      <c r="A220" s="1"/>
      <c r="B220" s="6"/>
    </row>
    <row r="221" spans="1:2">
      <c r="A221" s="1"/>
      <c r="B221" s="6"/>
    </row>
    <row r="222" spans="1:2">
      <c r="A222" s="1"/>
      <c r="B222" s="6"/>
    </row>
    <row r="223" spans="1:2">
      <c r="A223" s="1"/>
      <c r="B223" s="6"/>
    </row>
    <row r="224" spans="1:2">
      <c r="A224" s="1"/>
      <c r="B224" s="6"/>
    </row>
    <row r="225" spans="1:2">
      <c r="A225" s="1"/>
      <c r="B225" s="6"/>
    </row>
    <row r="226" spans="1:2">
      <c r="A226" s="1"/>
      <c r="B226" s="6"/>
    </row>
    <row r="227" spans="1:2">
      <c r="A227" s="1"/>
      <c r="B227" s="6"/>
    </row>
    <row r="228" spans="1:2">
      <c r="A228" s="1"/>
      <c r="B228" s="6"/>
    </row>
    <row r="229" spans="1:2">
      <c r="A229" s="1"/>
      <c r="B229" s="6"/>
    </row>
    <row r="230" spans="1:2">
      <c r="A230" s="1"/>
      <c r="B230" s="6"/>
    </row>
    <row r="231" spans="1:2">
      <c r="A231" s="1"/>
      <c r="B231" s="6"/>
    </row>
    <row r="232" spans="1:2">
      <c r="A232" s="1"/>
      <c r="B232" s="6"/>
    </row>
    <row r="233" spans="1:2">
      <c r="A233" s="1"/>
      <c r="B233" s="6"/>
    </row>
    <row r="234" spans="1:2">
      <c r="A234" s="1"/>
      <c r="B234" s="6"/>
    </row>
    <row r="235" spans="1:2">
      <c r="A235" s="1"/>
      <c r="B235" s="6"/>
    </row>
    <row r="236" spans="1:2">
      <c r="A236" s="1"/>
      <c r="B236" s="6"/>
    </row>
    <row r="237" spans="1:2">
      <c r="A237" s="1"/>
      <c r="B237" s="6"/>
    </row>
    <row r="238" spans="1:2">
      <c r="A238" s="1"/>
      <c r="B238" s="6"/>
    </row>
    <row r="239" spans="1:2">
      <c r="A239" s="1"/>
      <c r="B239" s="6"/>
    </row>
    <row r="240" spans="1:2">
      <c r="A240" s="1"/>
      <c r="B240" s="6"/>
    </row>
    <row r="241" spans="1:2">
      <c r="A241" s="1"/>
      <c r="B241" s="6"/>
    </row>
    <row r="242" spans="1:2">
      <c r="A242" s="1"/>
      <c r="B242" s="6"/>
    </row>
    <row r="243" spans="1:2">
      <c r="A243" s="1"/>
      <c r="B243" s="6"/>
    </row>
    <row r="244" spans="1:2">
      <c r="A244" s="1"/>
      <c r="B244" s="6"/>
    </row>
    <row r="245" spans="1:2">
      <c r="A245" s="1"/>
      <c r="B245" s="6"/>
    </row>
    <row r="246" spans="1:2">
      <c r="A246" s="1"/>
      <c r="B246" s="6"/>
    </row>
    <row r="247" spans="1:2">
      <c r="A247" s="1"/>
      <c r="B247" s="6"/>
    </row>
    <row r="248" spans="1:2">
      <c r="A248" s="1"/>
      <c r="B248" s="6"/>
    </row>
    <row r="249" spans="1:2">
      <c r="A249" s="1"/>
      <c r="B249" s="6"/>
    </row>
    <row r="250" spans="1:2">
      <c r="A250" s="1"/>
      <c r="B250" s="6"/>
    </row>
    <row r="251" spans="1:2">
      <c r="A251" s="1"/>
      <c r="B251" s="6"/>
    </row>
    <row r="252" spans="1:2">
      <c r="A252" s="1"/>
      <c r="B252" s="6"/>
    </row>
    <row r="253" spans="1:2">
      <c r="A253" s="1"/>
      <c r="B253" s="6"/>
    </row>
    <row r="254" spans="1:2">
      <c r="A254" s="1"/>
      <c r="B254" s="6"/>
    </row>
    <row r="255" spans="1:2">
      <c r="A255" s="1"/>
      <c r="B255" s="6"/>
    </row>
    <row r="256" spans="1:2">
      <c r="A256" s="1"/>
      <c r="B256" s="6"/>
    </row>
    <row r="257" spans="1:2">
      <c r="A257" s="1"/>
      <c r="B257" s="6"/>
    </row>
    <row r="258" spans="1:2">
      <c r="A258" s="1"/>
      <c r="B258" s="6"/>
    </row>
    <row r="259" spans="1:2">
      <c r="A259" s="1"/>
      <c r="B259" s="6"/>
    </row>
    <row r="260" spans="1:2">
      <c r="A260" s="1"/>
      <c r="B260" s="6"/>
    </row>
    <row r="261" spans="1:2">
      <c r="A261" s="1"/>
      <c r="B261" s="6"/>
    </row>
    <row r="262" spans="1:2">
      <c r="A262" s="1"/>
      <c r="B262" s="6"/>
    </row>
    <row r="263" spans="1:2">
      <c r="A263" s="1"/>
      <c r="B263" s="6"/>
    </row>
    <row r="264" spans="1:2">
      <c r="A264" s="1"/>
      <c r="B264" s="6"/>
    </row>
    <row r="265" spans="1:2">
      <c r="A265" s="1"/>
      <c r="B265" s="6"/>
    </row>
    <row r="266" spans="1:2">
      <c r="A266" s="1"/>
      <c r="B266" s="6"/>
    </row>
    <row r="267" spans="1:2">
      <c r="A267" s="1"/>
      <c r="B267" s="6"/>
    </row>
    <row r="268" spans="1:2">
      <c r="A268" s="1"/>
      <c r="B268" s="6"/>
    </row>
    <row r="269" spans="1:2">
      <c r="A269" s="1"/>
      <c r="B269" s="6"/>
    </row>
    <row r="270" spans="1:2">
      <c r="A270" s="1"/>
      <c r="B270" s="6"/>
    </row>
    <row r="271" spans="1:2">
      <c r="A271" s="1"/>
      <c r="B271" s="6"/>
    </row>
    <row r="272" spans="1:2">
      <c r="A272" s="1"/>
      <c r="B272" s="6"/>
    </row>
    <row r="273" spans="1:2">
      <c r="A273" s="1"/>
      <c r="B273" s="6"/>
    </row>
    <row r="274" spans="1:2">
      <c r="A274" s="1"/>
      <c r="B274" s="6"/>
    </row>
    <row r="275" spans="1:2">
      <c r="A275" s="1"/>
      <c r="B275" s="6"/>
    </row>
    <row r="276" spans="1:2">
      <c r="A276" s="1"/>
      <c r="B276" s="6"/>
    </row>
    <row r="277" spans="1:2">
      <c r="A277" s="1"/>
      <c r="B277" s="6"/>
    </row>
    <row r="278" spans="1:2">
      <c r="A278" s="1"/>
      <c r="B278" s="6"/>
    </row>
    <row r="279" spans="1:2">
      <c r="A279" s="1"/>
      <c r="B279" s="6"/>
    </row>
    <row r="280" spans="1:2">
      <c r="A280" s="1"/>
      <c r="B280" s="6"/>
    </row>
    <row r="281" spans="1:2">
      <c r="A281" s="1"/>
      <c r="B281" s="6"/>
    </row>
    <row r="282" spans="1:2">
      <c r="A282" s="1"/>
      <c r="B282" s="6"/>
    </row>
    <row r="283" spans="1:2">
      <c r="A283" s="1"/>
      <c r="B283" s="6"/>
    </row>
    <row r="284" spans="1:2">
      <c r="A284" s="1"/>
      <c r="B284" s="6"/>
    </row>
    <row r="285" spans="1:2">
      <c r="A285" s="1"/>
      <c r="B285" s="6"/>
    </row>
    <row r="286" spans="1:2">
      <c r="A286" s="1"/>
      <c r="B286" s="6"/>
    </row>
    <row r="287" spans="1:2">
      <c r="A287" s="1"/>
      <c r="B287" s="6"/>
    </row>
    <row r="288" spans="1:2">
      <c r="A288" s="1"/>
      <c r="B288" s="6"/>
    </row>
    <row r="289" spans="1:2">
      <c r="A289" s="1"/>
      <c r="B289" s="6"/>
    </row>
    <row r="290" spans="1:2">
      <c r="A290" s="1"/>
      <c r="B290" s="6"/>
    </row>
    <row r="291" spans="1:2">
      <c r="A291" s="1"/>
      <c r="B291" s="6"/>
    </row>
    <row r="292" spans="1:2">
      <c r="A292" s="1"/>
      <c r="B292" s="6"/>
    </row>
    <row r="293" spans="1:2">
      <c r="A293" s="1"/>
      <c r="B293" s="6"/>
    </row>
    <row r="294" spans="1:2">
      <c r="A294" s="1"/>
      <c r="B294" s="6"/>
    </row>
    <row r="295" spans="1:2">
      <c r="A295" s="1"/>
      <c r="B295" s="6"/>
    </row>
  </sheetData>
  <phoneticPr fontId="10" type="noConversion"/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经典量化</vt:lpstr>
      <vt:lpstr>经典CTA-1号</vt:lpstr>
      <vt:lpstr>经典CTA-2号</vt:lpstr>
      <vt:lpstr>经典CTA5</vt:lpstr>
      <vt:lpstr>对偶7期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Vernon</dc:creator>
  <cp:lastModifiedBy>Vernon</cp:lastModifiedBy>
  <dcterms:created xsi:type="dcterms:W3CDTF">2006-09-16T00:00:00Z</dcterms:created>
  <dcterms:modified xsi:type="dcterms:W3CDTF">2019-10-09T05:12:20Z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