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<sst xmlns="http://schemas.openxmlformats.org/spreadsheetml/2006/main" count="46">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</sst>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30" fillId="11" borderId="2" applyNumberFormat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topLeftCell="A34" workbookViewId="0">
      <selection activeCell="G52" sqref="G52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1"/>
      <c r="L1" s="31"/>
      <c r="M1" s="31"/>
      <c r="N1" s="31"/>
      <c r="O1" s="31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5">
        <v>910111</v>
      </c>
      <c r="R2" s="36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2">
        <f>F1+G10</f>
        <v>10441155.1082199</v>
      </c>
      <c r="J10" s="33" t="s">
        <v>23</v>
      </c>
      <c r="K10" s="33">
        <f>F8+C10</f>
        <v>10705564.6516131</v>
      </c>
      <c r="L10" s="33" t="s">
        <v>24</v>
      </c>
      <c r="M10" s="33"/>
      <c r="N10" s="33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1"/>
      <c r="L11" s="31"/>
      <c r="M11" s="31"/>
      <c r="N11" s="31"/>
      <c r="O11" s="31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5">
        <v>910111</v>
      </c>
      <c r="R12" s="36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2">
        <f>G15+F11</f>
        <v>10787209.132878</v>
      </c>
      <c r="J15" s="33" t="s">
        <v>23</v>
      </c>
      <c r="K15" s="33">
        <f>F14+C15</f>
        <v>11221908.2617473</v>
      </c>
      <c r="L15" s="33" t="s">
        <v>26</v>
      </c>
      <c r="M15" s="33"/>
      <c r="N15" s="33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1"/>
      <c r="L16" s="31"/>
      <c r="M16" s="31"/>
      <c r="N16" s="31"/>
      <c r="O16" s="31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5">
        <v>910111</v>
      </c>
      <c r="R17" s="36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4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2">
        <f>G20+F16</f>
        <v>10931131.2968921</v>
      </c>
      <c r="J20" s="33" t="s">
        <v>23</v>
      </c>
      <c r="K20" s="33">
        <f>F19+C20</f>
        <v>11392776.9168816</v>
      </c>
      <c r="L20" s="33" t="s">
        <v>28</v>
      </c>
      <c r="M20" s="33"/>
      <c r="N20" s="33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2">
        <f>G21+I20</f>
        <v>11171001.5750457</v>
      </c>
      <c r="J21" s="33" t="s">
        <v>23</v>
      </c>
      <c r="K21" s="33">
        <f>K20+C21</f>
        <v>11642776.9168816</v>
      </c>
      <c r="L21" s="33" t="s">
        <v>24</v>
      </c>
      <c r="M21" s="33"/>
      <c r="N21" s="33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1"/>
      <c r="L22" s="31"/>
      <c r="M22" s="31"/>
      <c r="N22" s="31"/>
      <c r="O22" s="31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5">
        <v>910111</v>
      </c>
      <c r="R23" s="36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2">
        <f>F22+G29</f>
        <v>12104412.0752676</v>
      </c>
      <c r="J29" s="33" t="s">
        <v>23</v>
      </c>
      <c r="K29" s="33">
        <f>C29+F27</f>
        <v>12967983.6940589</v>
      </c>
      <c r="L29" s="33" t="s">
        <v>24</v>
      </c>
      <c r="M29" s="33"/>
      <c r="N29" s="33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1"/>
      <c r="L30" s="31"/>
      <c r="M30" s="31"/>
      <c r="N30" s="31"/>
      <c r="O30" s="31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5">
        <v>910111</v>
      </c>
      <c r="R31" s="36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2">
        <f>F30+G34</f>
        <v>11730611.7454487</v>
      </c>
      <c r="J34" s="33" t="s">
        <v>23</v>
      </c>
      <c r="K34" s="33">
        <f>F33+C34</f>
        <v>12552836.2145976</v>
      </c>
      <c r="L34" s="33" t="s">
        <v>32</v>
      </c>
      <c r="M34" s="33"/>
      <c r="N34" s="33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1"/>
      <c r="L35" s="31"/>
      <c r="M35" s="31"/>
      <c r="N35" s="31"/>
      <c r="O35" s="31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5">
        <v>910111</v>
      </c>
      <c r="R36" s="36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2">
        <f>F35+G39</f>
        <v>12252425.4252455</v>
      </c>
      <c r="J39" s="33" t="s">
        <v>23</v>
      </c>
      <c r="K39" s="33">
        <f>F38+C39</f>
        <v>13149000.755173</v>
      </c>
      <c r="L39" s="33" t="s">
        <v>24</v>
      </c>
      <c r="M39" s="33"/>
      <c r="N39" s="33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2">
        <f>I39+G40</f>
        <v>12699694.2897417</v>
      </c>
      <c r="J40" s="33" t="s">
        <v>23</v>
      </c>
      <c r="K40" s="33">
        <f>K39+C40</f>
        <v>13629000.755173</v>
      </c>
      <c r="L40" s="33" t="s">
        <v>26</v>
      </c>
      <c r="M40" s="33"/>
      <c r="N40" s="33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1"/>
      <c r="L41" s="31"/>
      <c r="M41" s="31"/>
      <c r="N41" s="31"/>
      <c r="O41" s="31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5">
        <v>910111</v>
      </c>
      <c r="R42" s="36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6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41885.6655738428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13682121.2764431</v>
      </c>
      <c r="G46" s="19"/>
      <c r="H46" s="18">
        <f>B46*H45/B45</f>
        <v>1.11401455005816</v>
      </c>
      <c r="I46" s="18">
        <f>B46*I45/B45</f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5"/>
  <sheetViews>
    <sheetView topLeftCell="A7" workbookViewId="0">
      <selection activeCell="G18" sqref="G1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35</v>
      </c>
      <c r="B1" s="5"/>
      <c r="C1" s="5"/>
      <c r="D1" s="6"/>
      <c r="E1" s="7"/>
    </row>
    <row r="2" ht="18.75" spans="1:5">
      <c r="A2" s="8" t="s">
        <v>36</v>
      </c>
      <c r="B2" s="8" t="s">
        <v>36</v>
      </c>
      <c r="C2" s="8" t="s">
        <v>37</v>
      </c>
      <c r="D2" s="9" t="s">
        <v>38</v>
      </c>
      <c r="E2" s="10" t="s">
        <v>39</v>
      </c>
    </row>
    <row r="3" ht="18.75" spans="1:5">
      <c r="A3" t="s">
        <v>40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40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40</v>
      </c>
      <c r="B5" s="11">
        <v>43339</v>
      </c>
      <c r="C5" s="12">
        <v>400000</v>
      </c>
      <c r="D5" s="9">
        <v>1.02532</v>
      </c>
      <c r="E5" s="13">
        <f t="shared" ref="E5:E8" si="0">C5/D5</f>
        <v>390122.108219873</v>
      </c>
    </row>
    <row r="6" customFormat="1" ht="18.75" spans="1:5">
      <c r="A6" t="s">
        <v>40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40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40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2:5">
      <c r="B9" s="11"/>
      <c r="C9" s="12"/>
      <c r="D9" s="9"/>
      <c r="E9" s="13"/>
    </row>
    <row r="10" customFormat="1" ht="18.75" spans="2:5">
      <c r="B10" s="11"/>
      <c r="C10" s="14">
        <f>SUM(C3:C8)</f>
        <v>5657333</v>
      </c>
      <c r="D10" s="15" t="s">
        <v>41</v>
      </c>
      <c r="E10" s="16">
        <f>SUM(E3:E8)</f>
        <v>5625338.72706768</v>
      </c>
    </row>
    <row r="11" customFormat="1" ht="18.75" spans="2:5">
      <c r="B11" s="11"/>
      <c r="C11" s="12"/>
      <c r="D11" s="9"/>
      <c r="E11" s="13"/>
    </row>
    <row r="12" ht="18.75" spans="2:5">
      <c r="B12" s="11"/>
      <c r="C12" s="12"/>
      <c r="D12" s="9"/>
      <c r="E12" s="13"/>
    </row>
    <row r="13" ht="18.75" spans="1:5">
      <c r="A13" s="8" t="s">
        <v>42</v>
      </c>
      <c r="B13" s="11">
        <v>43324</v>
      </c>
      <c r="C13" s="12">
        <v>4553700</v>
      </c>
      <c r="D13" s="9">
        <v>1</v>
      </c>
      <c r="E13" s="13">
        <f t="shared" ref="E13:E15" si="1">C13/D13</f>
        <v>4553700</v>
      </c>
    </row>
    <row r="14" ht="18.75" spans="1:5">
      <c r="A14" s="8"/>
      <c r="B14" s="11">
        <v>43340</v>
      </c>
      <c r="C14" s="12">
        <v>360000</v>
      </c>
      <c r="D14" s="9">
        <v>1.0403</v>
      </c>
      <c r="E14" s="13">
        <f t="shared" si="1"/>
        <v>346054.022878016</v>
      </c>
    </row>
    <row r="15" ht="18.75" spans="1:5">
      <c r="A15" s="8"/>
      <c r="B15" s="11">
        <v>43381</v>
      </c>
      <c r="C15" s="12">
        <v>480000</v>
      </c>
      <c r="D15" s="9">
        <v>1.07318</v>
      </c>
      <c r="E15" s="13">
        <f t="shared" si="1"/>
        <v>447268.86449617</v>
      </c>
    </row>
    <row r="16" ht="18.75" spans="1:5">
      <c r="A16" s="8"/>
      <c r="B16" s="11"/>
      <c r="C16" s="14">
        <f>SUM(C13:C15)</f>
        <v>5393700</v>
      </c>
      <c r="D16" s="15" t="s">
        <v>41</v>
      </c>
      <c r="E16" s="16">
        <f>SUM(E13:E15)</f>
        <v>5347022.88737419</v>
      </c>
    </row>
    <row r="17" ht="18.75" spans="1:5">
      <c r="A17" s="8"/>
      <c r="B17" s="11"/>
      <c r="C17" s="12"/>
      <c r="D17" s="9"/>
      <c r="E17" s="13"/>
    </row>
    <row r="18" ht="18.75" spans="1:5">
      <c r="A18" s="8"/>
      <c r="B18" s="11"/>
      <c r="C18" s="12"/>
      <c r="D18" s="9"/>
      <c r="E18" s="13"/>
    </row>
    <row r="19" ht="18.75" spans="1:5">
      <c r="A19" s="8" t="s">
        <v>43</v>
      </c>
      <c r="B19" s="11">
        <v>43324</v>
      </c>
      <c r="C19" s="12">
        <v>650000</v>
      </c>
      <c r="D19" s="9">
        <v>1</v>
      </c>
      <c r="E19" s="13">
        <v>650000</v>
      </c>
    </row>
    <row r="20" s="1" customFormat="1" ht="18.75" spans="1:16383">
      <c r="A20" s="8"/>
      <c r="B20" s="11">
        <v>43341</v>
      </c>
      <c r="C20" s="17">
        <v>150000</v>
      </c>
      <c r="D20" s="18">
        <v>1.04223</v>
      </c>
      <c r="E20" s="13">
        <f>C20/D20</f>
        <v>143922.166892145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  <c r="XFC20" s="18"/>
    </row>
    <row r="21" s="1" customFormat="1" ht="18.75" spans="1:16383">
      <c r="A21" s="8"/>
      <c r="B21" s="11"/>
      <c r="C21" s="17"/>
      <c r="D21" s="18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78">
      <c r="A22" s="18"/>
      <c r="B22" s="18"/>
      <c r="C22" s="18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</row>
    <row r="23" s="1" customFormat="1" ht="18.75" spans="1:16378">
      <c r="A23" s="18" t="s">
        <v>44</v>
      </c>
      <c r="B23" s="11">
        <v>43364</v>
      </c>
      <c r="C23" s="19">
        <v>1000000</v>
      </c>
      <c r="D23" s="18">
        <v>1.07134</v>
      </c>
      <c r="E23" s="13">
        <f>C23/D23</f>
        <v>933410.495267609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45" spans="4:4">
      <c r="D45" s="2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2018-10-26T07:30:43Z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