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<sst xmlns="http://schemas.openxmlformats.org/spreadsheetml/2006/main" count="51">
  <si>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持有者WY</t>
  </si>
  <si>
    <t>股东资金出入</t>
  </si>
  <si>
    <t>新入股东份数</t>
  </si>
  <si>
    <t>股东净值</t>
  </si>
  <si>
    <t>基金资金出入</t>
  </si>
  <si>
    <t>新入基金份数</t>
  </si>
  <si>
    <t>入金时基金净值</t>
  </si>
  <si>
    <t>持有者BDY</t>
  </si>
  <si>
    <t xml:space="preserve"> </t>
  </si>
  <si>
    <t>持有者LF</t>
  </si>
  <si>
    <t xml:space="preserve">   </t>
  </si>
  <si>
    <t xml:space="preserve"> 原始资金出入</t>
  </si>
  <si>
    <t>原始份数</t>
  </si>
  <si>
    <t>原始净值</t>
  </si>
  <si>
    <t>持有者LY</t>
  </si>
  <si>
    <t>持有者柴静</t>
  </si>
  <si>
    <t>股东结算</t>
  </si>
  <si>
    <t>时间</t>
  </si>
  <si>
    <t>股东入金总数</t>
  </si>
  <si>
    <t>股东份数</t>
  </si>
  <si>
    <t>结算时股东净值</t>
  </si>
  <si>
    <t>结算时股东资金￥</t>
  </si>
  <si>
    <t>WY</t>
  </si>
  <si>
    <t>BDY</t>
  </si>
  <si>
    <t>LF</t>
  </si>
  <si>
    <t>基金结算</t>
  </si>
  <si>
    <t>基金入金总数</t>
  </si>
  <si>
    <t>基金总份数</t>
  </si>
  <si>
    <t>结算时基金净值</t>
  </si>
  <si>
    <t>结算时基金资金￥</t>
  </si>
  <si>
    <t>CJ</t>
  </si>
  <si>
    <t>原始基金结算</t>
  </si>
  <si>
    <t>原始基金入金总数</t>
  </si>
  <si>
    <t>原始基金股份数</t>
  </si>
  <si>
    <t>清算时原始基金净值</t>
  </si>
  <si>
    <t>结算时原始基金资金￥</t>
  </si>
  <si>
    <t>LY</t>
  </si>
  <si>
    <t>资金分配</t>
  </si>
  <si>
    <t>股东资金</t>
  </si>
  <si>
    <t>基金资金</t>
  </si>
  <si>
    <t>原始基金资金</t>
  </si>
  <si>
    <t>总计资金</t>
  </si>
  <si>
    <t>预留郑州资金</t>
  </si>
  <si>
    <t>实际出金</t>
  </si>
  <si>
    <t>王瀛</t>
  </si>
  <si>
    <t>包钉源</t>
  </si>
  <si>
    <t>栾峰</t>
  </si>
  <si>
    <t>柴静</t>
  </si>
  <si>
    <t>李洋</t>
  </si>
  <si>
    <t>总计</t>
  </si>
  <si>
    <t>时间账号剩余总值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</si>
</sst>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#,##0.0000_ "/>
    <numFmt numFmtId="178" formatCode="#,##0.00_ "/>
    <numFmt numFmtId="179" formatCode="0.0000_);[Red]\(0.0000\)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3" fontId="1" fillId="0" borderId="0" xfId="0" applyNumberFormat="1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 applyAlignment="1">
      <alignment vertical="center"/>
    </xf>
    <xf numFmtId="176" fontId="1" fillId="0" borderId="0" xfId="0" applyNumberFormat="1" applyFont="1">
      <alignment vertical="center"/>
    </xf>
    <xf numFmtId="4" fontId="0" fillId="0" borderId="0" xfId="0" applyNumberFormat="1">
      <alignment vertical="center"/>
    </xf>
    <xf numFmtId="4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176" fontId="1" fillId="2" borderId="0" xfId="0" applyNumberFormat="1" applyFont="1" applyFill="1">
      <alignment vertical="center"/>
    </xf>
    <xf numFmtId="176" fontId="0" fillId="2" borderId="0" xfId="0" applyNumberFormat="1" applyFill="1">
      <alignment vertical="center"/>
    </xf>
    <xf numFmtId="3" fontId="1" fillId="2" borderId="0" xfId="0" applyNumberFormat="1" applyFont="1" applyFill="1">
      <alignment vertical="center"/>
    </xf>
    <xf numFmtId="176" fontId="0" fillId="3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 applyAlignment="1">
      <alignment vertical="center"/>
    </xf>
    <xf numFmtId="17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I16" sqref="I16"/>
    </sheetView>
  </sheetViews>
  <sheetFormatPr defaultColWidth="9" defaultRowHeight="13.5"/>
  <cols>
    <col min="3" max="3" width="16" customWidth="1"/>
    <col min="4" max="4" width="13.125" customWidth="1"/>
    <col min="5" max="5" width="11.75" customWidth="1"/>
    <col min="6" max="6" width="13.25" customWidth="1"/>
    <col min="7" max="7" width="14.75" customWidth="1"/>
    <col min="8" max="8" width="13" customWidth="1"/>
    <col min="9" max="9" width="13.625" customWidth="1"/>
  </cols>
  <sheetData>
    <row r="1" spans="1:9">
      <c r="A1" s="6" t="s">
        <v>0</v>
      </c>
      <c r="B1" s="6"/>
      <c r="C1" s="6" t="s">
        <v>1</v>
      </c>
      <c r="D1" s="6" t="s">
        <v>2</v>
      </c>
      <c r="E1" s="6" t="s">
        <v>3</v>
      </c>
      <c r="F1" s="24" t="s">
        <v>4</v>
      </c>
      <c r="G1" s="6" t="s">
        <v>5</v>
      </c>
      <c r="H1" s="6" t="s">
        <v>6</v>
      </c>
      <c r="I1" s="6"/>
    </row>
    <row r="2" spans="1:9">
      <c r="A2" s="6"/>
      <c r="B2" s="6">
        <v>201609</v>
      </c>
      <c r="C2" s="9">
        <v>200000</v>
      </c>
      <c r="D2" s="9">
        <v>200000</v>
      </c>
      <c r="E2" s="9">
        <v>1</v>
      </c>
      <c r="F2" s="6"/>
      <c r="G2" s="6"/>
      <c r="H2" s="6"/>
      <c r="I2" s="6"/>
    </row>
    <row r="3" spans="1:9">
      <c r="A3" s="6"/>
      <c r="B3" s="6">
        <v>20161110</v>
      </c>
      <c r="C3" s="6"/>
      <c r="D3" s="6"/>
      <c r="E3" s="6">
        <v>1.0821</v>
      </c>
      <c r="F3" s="9">
        <v>500000</v>
      </c>
      <c r="G3" s="9">
        <v>500000</v>
      </c>
      <c r="H3" s="6">
        <v>1</v>
      </c>
      <c r="I3" s="6"/>
    </row>
    <row r="4" spans="1:9">
      <c r="A4" s="6"/>
      <c r="B4" s="6"/>
      <c r="C4" s="6"/>
      <c r="D4" s="6"/>
      <c r="E4" s="6"/>
      <c r="F4" s="9"/>
      <c r="G4" s="9"/>
      <c r="H4" s="6"/>
      <c r="I4" s="6"/>
    </row>
    <row r="5" spans="1:9">
      <c r="A5" s="6"/>
      <c r="B5" s="6"/>
      <c r="C5" s="6"/>
      <c r="D5" s="6"/>
      <c r="E5" s="6"/>
      <c r="F5" s="9"/>
      <c r="G5" s="9"/>
      <c r="H5" s="6"/>
      <c r="I5" s="6"/>
    </row>
    <row r="6" spans="1:9">
      <c r="A6" s="6"/>
      <c r="B6" s="6"/>
      <c r="C6" s="6"/>
      <c r="D6" s="6"/>
      <c r="E6" s="6"/>
      <c r="F6" s="9"/>
      <c r="G6" s="9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 t="s">
        <v>7</v>
      </c>
      <c r="B8" s="6"/>
      <c r="C8" s="6" t="s">
        <v>1</v>
      </c>
      <c r="D8" s="6" t="s">
        <v>2</v>
      </c>
      <c r="E8" s="6" t="s">
        <v>3</v>
      </c>
      <c r="F8" s="24" t="s">
        <v>4</v>
      </c>
      <c r="G8" s="6" t="s">
        <v>5</v>
      </c>
      <c r="H8" s="6" t="s">
        <v>6</v>
      </c>
      <c r="I8" s="6"/>
    </row>
    <row r="9" spans="1:9">
      <c r="A9" s="6"/>
      <c r="B9" s="6">
        <v>201609</v>
      </c>
      <c r="C9" s="9">
        <v>200000</v>
      </c>
      <c r="D9" s="9">
        <v>200000</v>
      </c>
      <c r="E9" s="9">
        <v>1</v>
      </c>
      <c r="F9" s="6"/>
      <c r="G9" s="6"/>
      <c r="H9" s="6"/>
      <c r="I9" s="6"/>
    </row>
    <row r="10" spans="1:9">
      <c r="A10" s="6"/>
      <c r="B10" s="6">
        <v>20161124</v>
      </c>
      <c r="C10" s="6"/>
      <c r="D10" s="6"/>
      <c r="E10" s="6">
        <v>1.0821</v>
      </c>
      <c r="F10" s="9">
        <v>250000</v>
      </c>
      <c r="G10" s="12">
        <v>230013.17</v>
      </c>
      <c r="H10" s="6">
        <v>1.0869</v>
      </c>
      <c r="I10" s="6"/>
    </row>
    <row r="11" spans="1:9">
      <c r="A11" s="6"/>
      <c r="B11" s="6">
        <v>20161226</v>
      </c>
      <c r="C11" s="6"/>
      <c r="D11" s="6"/>
      <c r="E11" s="6"/>
      <c r="F11" s="9">
        <v>320000</v>
      </c>
      <c r="G11" s="12">
        <v>272409.98</v>
      </c>
      <c r="H11" s="6">
        <v>1.1747</v>
      </c>
      <c r="I11" s="6"/>
    </row>
    <row r="12" spans="1:9">
      <c r="A12" s="6"/>
      <c r="B12" s="6">
        <v>20170219</v>
      </c>
      <c r="C12" s="6">
        <v>137036</v>
      </c>
      <c r="D12" s="6">
        <v>66684.18</v>
      </c>
      <c r="E12" s="6">
        <v>2.055</v>
      </c>
      <c r="F12" s="6"/>
      <c r="G12" s="6">
        <f>SUM(G10:G11)</f>
        <v>502423.15</v>
      </c>
      <c r="H12" s="6"/>
      <c r="I12" s="6"/>
    </row>
    <row r="13" spans="1:9">
      <c r="A13" s="6"/>
      <c r="B13" s="6" t="s">
        <v>8</v>
      </c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 t="s">
        <v>9</v>
      </c>
      <c r="B16" s="6"/>
      <c r="C16" s="6" t="s">
        <v>1</v>
      </c>
      <c r="D16" s="6" t="s">
        <v>2</v>
      </c>
      <c r="E16" s="6" t="s">
        <v>3</v>
      </c>
      <c r="F16" s="24" t="s">
        <v>4</v>
      </c>
      <c r="G16" s="6" t="s">
        <v>5</v>
      </c>
      <c r="H16" s="6" t="s">
        <v>6</v>
      </c>
      <c r="I16" s="6"/>
    </row>
    <row r="17" spans="1:9">
      <c r="A17" s="6"/>
      <c r="B17" s="6">
        <v>201609</v>
      </c>
      <c r="C17" s="9">
        <v>200000</v>
      </c>
      <c r="D17" s="9">
        <v>200000</v>
      </c>
      <c r="E17" s="9">
        <v>1</v>
      </c>
      <c r="F17" s="6"/>
      <c r="G17" s="6"/>
      <c r="H17" s="6"/>
      <c r="I17" s="6"/>
    </row>
    <row r="18" spans="1:9">
      <c r="A18" s="6"/>
      <c r="B18" s="6">
        <v>20161124</v>
      </c>
      <c r="C18" s="6"/>
      <c r="D18" s="6"/>
      <c r="E18" s="6">
        <v>1.0821</v>
      </c>
      <c r="F18" s="12">
        <v>100000</v>
      </c>
      <c r="G18" s="12">
        <v>92004.78</v>
      </c>
      <c r="H18" s="6">
        <v>1.0869</v>
      </c>
      <c r="I18" s="6"/>
    </row>
    <row r="19" spans="1:9">
      <c r="A19" s="6"/>
      <c r="B19" s="6">
        <v>20161125</v>
      </c>
      <c r="C19" s="6"/>
      <c r="D19" s="6"/>
      <c r="E19" s="6"/>
      <c r="F19" s="12">
        <v>150000</v>
      </c>
      <c r="G19" s="12">
        <v>136923.78</v>
      </c>
      <c r="H19" s="6">
        <v>1.0955</v>
      </c>
      <c r="I19" s="6"/>
    </row>
    <row r="20" spans="1:9">
      <c r="A20" s="6"/>
      <c r="B20" s="6">
        <v>20161227</v>
      </c>
      <c r="C20" s="6"/>
      <c r="D20" s="6"/>
      <c r="E20" s="6"/>
      <c r="F20" s="12">
        <v>150000</v>
      </c>
      <c r="G20" s="12">
        <v>126667.79</v>
      </c>
      <c r="H20" s="6">
        <v>1.1842</v>
      </c>
      <c r="I20" s="6"/>
    </row>
    <row r="21" spans="1:9">
      <c r="A21" s="6"/>
      <c r="B21" s="6">
        <v>20170103</v>
      </c>
      <c r="C21" s="6"/>
      <c r="D21" s="6"/>
      <c r="E21" s="6"/>
      <c r="F21" s="12">
        <v>150000</v>
      </c>
      <c r="G21" s="12">
        <v>124038.7</v>
      </c>
      <c r="H21" s="25">
        <v>1.2093</v>
      </c>
      <c r="I21" s="6"/>
    </row>
    <row r="22" spans="1:9">
      <c r="A22" s="6"/>
      <c r="B22" s="6">
        <v>20170220</v>
      </c>
      <c r="C22" s="6"/>
      <c r="D22" s="6"/>
      <c r="E22" s="6"/>
      <c r="F22" s="12">
        <v>27906.16</v>
      </c>
      <c r="G22" s="6">
        <v>20365</v>
      </c>
      <c r="H22" s="25">
        <v>1.3703</v>
      </c>
      <c r="I22" s="6"/>
    </row>
    <row r="23" spans="1:9">
      <c r="A23" s="6"/>
      <c r="B23" s="6" t="s">
        <v>10</v>
      </c>
      <c r="C23" s="6"/>
      <c r="D23" s="6"/>
      <c r="E23" s="6"/>
      <c r="F23" s="6"/>
      <c r="G23" s="12">
        <f>SUM(G18:G22)</f>
        <v>500000.05</v>
      </c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24" t="s">
        <v>11</v>
      </c>
      <c r="D25" s="6" t="s">
        <v>12</v>
      </c>
      <c r="E25" s="6" t="s">
        <v>13</v>
      </c>
      <c r="F25" s="6"/>
      <c r="G25" s="6"/>
      <c r="H25" s="6"/>
      <c r="I25" s="6"/>
    </row>
    <row r="26" spans="1:9">
      <c r="A26" s="6" t="s">
        <v>14</v>
      </c>
      <c r="B26" s="6">
        <v>201609</v>
      </c>
      <c r="C26" s="6">
        <v>200000</v>
      </c>
      <c r="D26" s="6">
        <v>200000</v>
      </c>
      <c r="E26" s="6">
        <v>1</v>
      </c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24" t="s">
        <v>4</v>
      </c>
      <c r="D30" s="6" t="s">
        <v>5</v>
      </c>
      <c r="E30" s="6" t="s">
        <v>6</v>
      </c>
      <c r="F30" s="6"/>
      <c r="G30" s="6"/>
      <c r="H30" s="6"/>
      <c r="I30" s="6"/>
    </row>
    <row r="31" spans="1:9">
      <c r="A31" s="6" t="s">
        <v>15</v>
      </c>
      <c r="B31" s="6">
        <v>20170105</v>
      </c>
      <c r="C31" s="12">
        <v>300000</v>
      </c>
      <c r="D31" s="12">
        <v>246305.42</v>
      </c>
      <c r="E31" s="6">
        <v>1.218</v>
      </c>
      <c r="F31" s="6"/>
      <c r="G31" s="6"/>
      <c r="H31" s="6"/>
      <c r="I31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tabSelected="1" topLeftCell="A7" workbookViewId="0">
      <selection activeCell="H33" sqref="H33"/>
    </sheetView>
  </sheetViews>
  <sheetFormatPr defaultColWidth="9" defaultRowHeight="13.5"/>
  <cols>
    <col min="1" max="1" width="13.375" customWidth="1"/>
    <col min="2" max="2" width="13.875" customWidth="1"/>
    <col min="3" max="3" width="14.625" customWidth="1"/>
    <col min="4" max="4" width="14.375" style="1" customWidth="1"/>
    <col min="5" max="5" width="22.5" customWidth="1"/>
    <col min="6" max="6" width="20.75" style="2" customWidth="1"/>
    <col min="7" max="7" width="15.25" customWidth="1"/>
    <col min="8" max="8" width="16.625" customWidth="1"/>
    <col min="9" max="9" width="15.125" style="2" customWidth="1"/>
    <col min="10" max="10" width="17.5" customWidth="1"/>
    <col min="11" max="11" width="16.5" customWidth="1"/>
    <col min="12" max="12" width="17" style="2" customWidth="1"/>
  </cols>
  <sheetData>
    <row r="1" spans="1:6">
      <c r="A1" s="3" t="s">
        <v>16</v>
      </c>
      <c r="B1" t="s">
        <v>17</v>
      </c>
      <c r="C1" t="s">
        <v>18</v>
      </c>
      <c r="D1" s="4" t="s">
        <v>19</v>
      </c>
      <c r="E1" t="s">
        <v>20</v>
      </c>
      <c r="F1" s="5" t="s">
        <v>21</v>
      </c>
    </row>
    <row r="2" spans="1:6">
      <c r="A2" t="s">
        <v>22</v>
      </c>
      <c r="B2">
        <v>20170715</v>
      </c>
      <c r="C2">
        <v>200000</v>
      </c>
      <c r="D2" s="4">
        <v>200000</v>
      </c>
      <c r="E2" s="6">
        <v>3.0006</v>
      </c>
      <c r="F2" s="7">
        <f>D2*E2</f>
        <v>600120</v>
      </c>
    </row>
    <row r="3" spans="1:6">
      <c r="A3" t="s">
        <v>23</v>
      </c>
      <c r="B3">
        <v>20170715</v>
      </c>
      <c r="C3">
        <v>339700</v>
      </c>
      <c r="D3" s="4">
        <v>266684.18</v>
      </c>
      <c r="E3" s="6">
        <v>3.0006</v>
      </c>
      <c r="F3" s="7">
        <f>D3*E3</f>
        <v>800212.550508</v>
      </c>
    </row>
    <row r="4" spans="1:6">
      <c r="A4" t="s">
        <v>24</v>
      </c>
      <c r="B4">
        <v>20170715</v>
      </c>
      <c r="C4">
        <v>200000</v>
      </c>
      <c r="D4" s="4">
        <v>200000</v>
      </c>
      <c r="E4" s="6">
        <v>3.0006</v>
      </c>
      <c r="F4" s="7">
        <f>D4*E4</f>
        <v>600120</v>
      </c>
    </row>
    <row r="7" spans="7:7">
      <c r="G7" s="6"/>
    </row>
    <row r="9" spans="1:6">
      <c r="A9" s="3" t="s">
        <v>25</v>
      </c>
      <c r="B9" t="s">
        <v>17</v>
      </c>
      <c r="C9" t="s">
        <v>26</v>
      </c>
      <c r="D9" s="6" t="s">
        <v>27</v>
      </c>
      <c r="E9" t="s">
        <v>28</v>
      </c>
      <c r="F9" s="5" t="s">
        <v>29</v>
      </c>
    </row>
    <row r="10" spans="1:6">
      <c r="A10" t="s">
        <v>22</v>
      </c>
      <c r="B10">
        <v>20170715</v>
      </c>
      <c r="C10" s="8">
        <v>500000</v>
      </c>
      <c r="D10" s="9">
        <v>500000</v>
      </c>
      <c r="E10">
        <v>1.6448</v>
      </c>
      <c r="F10" s="10">
        <v>822400</v>
      </c>
    </row>
    <row r="11" spans="2:6">
      <c r="B11" s="6"/>
      <c r="D11" s="9"/>
      <c r="E11"/>
      <c r="F11" s="10"/>
    </row>
    <row r="12" spans="1:6">
      <c r="A12" t="s">
        <v>23</v>
      </c>
      <c r="B12">
        <v>20170715</v>
      </c>
      <c r="C12" s="8">
        <v>570000</v>
      </c>
      <c r="D12" s="6">
        <v>502423.15</v>
      </c>
      <c r="E12">
        <v>1.6448</v>
      </c>
      <c r="F12" s="10">
        <f>D12*E12</f>
        <v>826385.59712</v>
      </c>
    </row>
    <row r="13" spans="4:6">
      <c r="D13"/>
      <c r="F13" s="10"/>
    </row>
    <row r="14" spans="1:6">
      <c r="A14" t="s">
        <v>24</v>
      </c>
      <c r="B14">
        <v>20170715</v>
      </c>
      <c r="C14" s="11">
        <v>577906.16</v>
      </c>
      <c r="D14" s="9">
        <v>500000</v>
      </c>
      <c r="E14">
        <v>1.6448</v>
      </c>
      <c r="F14" s="10">
        <v>822400</v>
      </c>
    </row>
    <row r="15" spans="4:4">
      <c r="D15"/>
    </row>
    <row r="16" spans="1:6">
      <c r="A16" t="s">
        <v>30</v>
      </c>
      <c r="B16">
        <v>20170715</v>
      </c>
      <c r="C16" s="8">
        <v>300000</v>
      </c>
      <c r="D16" s="12">
        <v>246305.42</v>
      </c>
      <c r="E16">
        <v>1.6448</v>
      </c>
      <c r="F16" s="10">
        <f>D16*E16</f>
        <v>405123.154816</v>
      </c>
    </row>
    <row r="21" spans="1:6">
      <c r="A21" s="3" t="s">
        <v>31</v>
      </c>
      <c r="B21" t="s">
        <v>17</v>
      </c>
      <c r="C21" t="s">
        <v>32</v>
      </c>
      <c r="D21" t="s">
        <v>33</v>
      </c>
      <c r="E21" t="s">
        <v>34</v>
      </c>
      <c r="F21" s="5" t="s">
        <v>35</v>
      </c>
    </row>
    <row r="22" spans="1:6">
      <c r="A22" t="s">
        <v>36</v>
      </c>
      <c r="B22">
        <v>20170715</v>
      </c>
      <c r="C22" s="11">
        <v>200000</v>
      </c>
      <c r="D22" s="11">
        <v>200000</v>
      </c>
      <c r="E22" s="13">
        <v>2.2083</v>
      </c>
      <c r="F22" s="14">
        <v>441660</v>
      </c>
    </row>
    <row r="23" spans="4:4">
      <c r="D23"/>
    </row>
    <row r="24" spans="4:4">
      <c r="D24"/>
    </row>
    <row r="25" spans="1:7">
      <c r="A25" s="15" t="s">
        <v>37</v>
      </c>
      <c r="B25" s="16" t="s">
        <v>38</v>
      </c>
      <c r="C25" s="16" t="s">
        <v>39</v>
      </c>
      <c r="D25" s="16" t="s">
        <v>40</v>
      </c>
      <c r="E25" s="16" t="s">
        <v>41</v>
      </c>
      <c r="F25" s="2" t="s">
        <v>42</v>
      </c>
      <c r="G25" s="17" t="s">
        <v>43</v>
      </c>
    </row>
    <row r="26" spans="1:7">
      <c r="A26" s="18" t="s">
        <v>44</v>
      </c>
      <c r="B26" s="19">
        <v>600120</v>
      </c>
      <c r="C26" s="19">
        <v>822400</v>
      </c>
      <c r="D26" s="20">
        <v>0</v>
      </c>
      <c r="E26" s="19">
        <f t="shared" ref="E26:E28" si="0">B26+C26+D26</f>
        <v>1422520</v>
      </c>
      <c r="F26" s="2">
        <v>240000</v>
      </c>
      <c r="G26" s="17">
        <f>E26-F26</f>
        <v>1182520</v>
      </c>
    </row>
    <row r="27" spans="1:7">
      <c r="A27" s="18" t="s">
        <v>45</v>
      </c>
      <c r="B27" s="19">
        <v>800213</v>
      </c>
      <c r="C27" s="19">
        <v>826385.6</v>
      </c>
      <c r="D27" s="20">
        <v>0</v>
      </c>
      <c r="E27" s="19">
        <f t="shared" si="0"/>
        <v>1626598.6</v>
      </c>
      <c r="F27" s="2">
        <v>320000</v>
      </c>
      <c r="G27" s="17">
        <f>E27-F27</f>
        <v>1306598.6</v>
      </c>
    </row>
    <row r="28" spans="1:7">
      <c r="A28" s="18" t="s">
        <v>46</v>
      </c>
      <c r="B28" s="21">
        <v>600120</v>
      </c>
      <c r="C28" s="19">
        <v>822400</v>
      </c>
      <c r="D28" s="20">
        <v>0</v>
      </c>
      <c r="E28" s="19">
        <f>B28+C28+D28</f>
        <v>1422520</v>
      </c>
      <c r="F28" s="2">
        <v>240000</v>
      </c>
      <c r="G28" s="17">
        <f>E28-F28</f>
        <v>1182520</v>
      </c>
    </row>
    <row r="29" spans="1:7">
      <c r="A29" s="18" t="s">
        <v>47</v>
      </c>
      <c r="B29" s="20">
        <v>0</v>
      </c>
      <c r="C29" s="19">
        <v>405123.15</v>
      </c>
      <c r="D29" s="20">
        <v>0</v>
      </c>
      <c r="E29" s="19">
        <v>405123.15</v>
      </c>
      <c r="F29" s="2">
        <v>0</v>
      </c>
      <c r="G29" s="22">
        <v>405123.15</v>
      </c>
    </row>
    <row r="30" spans="1:7">
      <c r="A30" s="18" t="s">
        <v>48</v>
      </c>
      <c r="B30" s="20"/>
      <c r="C30" s="20"/>
      <c r="D30" s="19">
        <v>441660</v>
      </c>
      <c r="E30" s="19">
        <v>441660</v>
      </c>
      <c r="F30" s="2">
        <v>0</v>
      </c>
      <c r="G30" s="22">
        <v>441660</v>
      </c>
    </row>
    <row r="31" spans="1:5">
      <c r="A31" s="18"/>
      <c r="B31" s="18"/>
      <c r="C31" s="18"/>
      <c r="D31" s="20" t="s">
        <v>49</v>
      </c>
      <c r="E31" s="23">
        <f>SUM(E26:E30)</f>
        <v>5318421.75</v>
      </c>
    </row>
    <row r="32" spans="1:5">
      <c r="A32" s="18"/>
      <c r="B32" s="18"/>
      <c r="C32" s="18"/>
      <c r="D32" s="20" t="s">
        <v>50</v>
      </c>
      <c r="E32" s="23">
        <v>5318477</v>
      </c>
    </row>
    <row r="33" spans="8:12">
      <c r="H33" s="2"/>
      <c r="I33"/>
      <c r="K33" s="2"/>
      <c r="L3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LanJH</dc:creator>
  <dcterms:created xsi:type="dcterms:W3CDTF">2017-07-15T12:20:24Z</dcterms:created>
  <dcterms:modified xsi:type="dcterms:W3CDTF">2017-07-15T13:15:14Z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