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3715" windowHeight="940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V21" i="1"/>
  <c r="Q21"/>
  <c r="L21"/>
  <c r="F21"/>
  <c r="G21" s="1"/>
  <c r="V20"/>
  <c r="Q20"/>
  <c r="L20"/>
  <c r="G20"/>
  <c r="F20"/>
  <c r="Q19"/>
  <c r="L19"/>
  <c r="G19"/>
  <c r="F19"/>
  <c r="Q18"/>
  <c r="L18"/>
  <c r="G18"/>
  <c r="F18"/>
  <c r="Q17"/>
  <c r="L17"/>
  <c r="G17"/>
  <c r="F17"/>
  <c r="L15"/>
  <c r="G15"/>
  <c r="G16" s="1"/>
  <c r="F15"/>
  <c r="F16" s="1"/>
  <c r="L14"/>
  <c r="G14"/>
  <c r="F14"/>
  <c r="L13"/>
  <c r="G13"/>
  <c r="F13"/>
  <c r="L12"/>
  <c r="G12"/>
  <c r="F12"/>
  <c r="L11"/>
  <c r="G11"/>
  <c r="F11"/>
  <c r="L10"/>
  <c r="F10"/>
  <c r="G10" s="1"/>
  <c r="L9"/>
  <c r="G9"/>
  <c r="F9"/>
  <c r="L8"/>
  <c r="F8"/>
  <c r="G8" s="1"/>
  <c r="L7"/>
  <c r="G7"/>
  <c r="F7"/>
  <c r="L6"/>
  <c r="G6"/>
  <c r="F6"/>
  <c r="L5"/>
  <c r="G5"/>
  <c r="F5"/>
  <c r="L4"/>
  <c r="G4"/>
  <c r="F4"/>
  <c r="L3"/>
  <c r="G3"/>
  <c r="F3"/>
  <c r="E3"/>
  <c r="C16" l="1"/>
  <c r="D16" s="1"/>
  <c r="D22" s="1"/>
  <c r="E16"/>
  <c r="E22" s="1"/>
  <c r="F22"/>
  <c r="C22" s="1"/>
</calcChain>
</file>

<file path=xl/sharedStrings.xml><?xml version="1.0" encoding="utf-8"?>
<sst xmlns="http://schemas.openxmlformats.org/spreadsheetml/2006/main" count="28" uniqueCount="20">
  <si>
    <t>汇总</t>
    <phoneticPr fontId="2" type="noConversion"/>
  </si>
  <si>
    <t>上海</t>
    <phoneticPr fontId="2" type="noConversion"/>
  </si>
  <si>
    <t>大连</t>
    <phoneticPr fontId="2" type="noConversion"/>
  </si>
  <si>
    <t>郑州</t>
    <phoneticPr fontId="2" type="noConversion"/>
  </si>
  <si>
    <t>日期</t>
    <phoneticPr fontId="2" type="noConversion"/>
  </si>
  <si>
    <t>投资（元）</t>
    <phoneticPr fontId="2" type="noConversion"/>
  </si>
  <si>
    <t>份额</t>
    <phoneticPr fontId="2" type="noConversion"/>
  </si>
  <si>
    <t>份额（yw）</t>
    <phoneticPr fontId="2" type="noConversion"/>
  </si>
  <si>
    <t>份额（pz）</t>
    <phoneticPr fontId="2" type="noConversion"/>
  </si>
  <si>
    <t>期末总结存</t>
    <phoneticPr fontId="2" type="noConversion"/>
  </si>
  <si>
    <t>净值</t>
    <phoneticPr fontId="2" type="noConversion"/>
  </si>
  <si>
    <t>期末结存</t>
    <phoneticPr fontId="2" type="noConversion"/>
  </si>
  <si>
    <t>手续费</t>
    <phoneticPr fontId="2" type="noConversion"/>
  </si>
  <si>
    <t>出入金
(手续费)</t>
    <phoneticPr fontId="2" type="noConversion"/>
  </si>
  <si>
    <t>平仓盈亏</t>
    <phoneticPr fontId="2" type="noConversion"/>
  </si>
  <si>
    <t>每日净盈利</t>
    <phoneticPr fontId="2" type="noConversion"/>
  </si>
  <si>
    <t>平仓
盈亏</t>
    <phoneticPr fontId="2" type="noConversion"/>
  </si>
  <si>
    <t>每日
净盈利</t>
    <phoneticPr fontId="2" type="noConversion"/>
  </si>
  <si>
    <t>入金</t>
    <phoneticPr fontId="2" type="noConversion"/>
  </si>
  <si>
    <t>入金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</si>
</sst>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.000000_ "/>
  </numFmts>
  <fonts count="6">
    <font>
      <sz val="11"/>
      <color theme="1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0" fontId="5" fillId="3" borderId="4" xfId="0" applyFont="1" applyFill="1" applyBorder="1">
      <alignment vertical="center"/>
    </xf>
    <xf numFmtId="176" fontId="5" fillId="3" borderId="4" xfId="0" applyNumberFormat="1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177" fontId="5" fillId="3" borderId="4" xfId="0" applyNumberFormat="1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>
      <alignment vertical="center"/>
    </xf>
    <xf numFmtId="0" fontId="4" fillId="3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horizontal="left" vertical="center"/>
    </xf>
    <xf numFmtId="0" fontId="5" fillId="0" borderId="4" xfId="0" applyFont="1" applyBorder="1">
      <alignment vertical="center"/>
    </xf>
    <xf numFmtId="176" fontId="5" fillId="0" borderId="4" xfId="0" applyNumberFormat="1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177" fontId="5" fillId="0" borderId="4" xfId="0" applyNumberFormat="1" applyFont="1" applyBorder="1" applyAlignment="1">
      <alignment horizontal="left" vertical="center"/>
    </xf>
    <xf numFmtId="176" fontId="4" fillId="2" borderId="4" xfId="0" applyNumberFormat="1" applyFont="1" applyFill="1" applyBorder="1" applyAlignment="1">
      <alignment horizontal="left" vertical="center"/>
    </xf>
    <xf numFmtId="176" fontId="4" fillId="4" borderId="4" xfId="0" applyNumberFormat="1" applyFont="1" applyFill="1" applyBorder="1">
      <alignment vertical="center"/>
    </xf>
    <xf numFmtId="176" fontId="4" fillId="5" borderId="4" xfId="0" applyNumberFormat="1" applyFont="1" applyFill="1" applyBorder="1">
      <alignment vertical="center"/>
    </xf>
    <xf numFmtId="176" fontId="5" fillId="2" borderId="4" xfId="0" applyNumberFormat="1" applyFont="1" applyFill="1" applyBorder="1" applyAlignment="1">
      <alignment horizontal="left" vertical="center"/>
    </xf>
    <xf numFmtId="176" fontId="5" fillId="4" borderId="4" xfId="0" applyNumberFormat="1" applyFont="1" applyFill="1" applyBorder="1">
      <alignment vertical="center"/>
    </xf>
    <xf numFmtId="176" fontId="4" fillId="4" borderId="4" xfId="0" applyNumberFormat="1" applyFont="1" applyFill="1" applyBorder="1" applyAlignment="1">
      <alignment horizontal="left" vertical="center"/>
    </xf>
    <xf numFmtId="176" fontId="5" fillId="5" borderId="4" xfId="0" applyNumberFormat="1" applyFont="1" applyFill="1" applyBorder="1">
      <alignment vertical="center"/>
    </xf>
    <xf numFmtId="176" fontId="5" fillId="2" borderId="4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selection activeCell="C21" sqref="C21"/>
    </sheetView>
  </sheetViews>
  <sheetFormatPr defaultRowHeight="13.5"/>
  <sheetData>
    <row r="1" spans="1:22">
      <c r="A1" s="1" t="s">
        <v>0</v>
      </c>
      <c r="B1" s="2"/>
      <c r="C1" s="2"/>
      <c r="D1" s="2"/>
      <c r="E1" s="2"/>
      <c r="F1" s="2"/>
      <c r="G1" s="3"/>
      <c r="H1" s="4" t="s">
        <v>1</v>
      </c>
      <c r="I1" s="4"/>
      <c r="J1" s="4"/>
      <c r="K1" s="4"/>
      <c r="L1" s="4"/>
      <c r="M1" s="4" t="s">
        <v>2</v>
      </c>
      <c r="N1" s="4"/>
      <c r="O1" s="4"/>
      <c r="P1" s="4"/>
      <c r="Q1" s="4"/>
      <c r="R1" s="4" t="s">
        <v>3</v>
      </c>
      <c r="S1" s="4"/>
      <c r="T1" s="4"/>
      <c r="U1" s="4"/>
      <c r="V1" s="4"/>
    </row>
    <row r="2" spans="1:22" ht="22.5">
      <c r="A2" s="5" t="s">
        <v>4</v>
      </c>
      <c r="B2" s="6" t="s">
        <v>5</v>
      </c>
      <c r="C2" s="7" t="s">
        <v>6</v>
      </c>
      <c r="D2" s="8" t="s">
        <v>7</v>
      </c>
      <c r="E2" s="8" t="s">
        <v>8</v>
      </c>
      <c r="F2" s="6" t="s">
        <v>9</v>
      </c>
      <c r="G2" s="9" t="s">
        <v>10</v>
      </c>
      <c r="H2" s="5" t="s">
        <v>11</v>
      </c>
      <c r="I2" s="5" t="s">
        <v>12</v>
      </c>
      <c r="J2" s="10" t="s">
        <v>13</v>
      </c>
      <c r="K2" s="5" t="s">
        <v>14</v>
      </c>
      <c r="L2" s="5" t="s">
        <v>15</v>
      </c>
      <c r="M2" s="11" t="s">
        <v>11</v>
      </c>
      <c r="N2" s="11" t="s">
        <v>12</v>
      </c>
      <c r="O2" s="12" t="s">
        <v>13</v>
      </c>
      <c r="P2" s="12" t="s">
        <v>16</v>
      </c>
      <c r="Q2" s="12" t="s">
        <v>17</v>
      </c>
      <c r="R2" s="11" t="s">
        <v>11</v>
      </c>
      <c r="S2" s="11" t="s">
        <v>12</v>
      </c>
      <c r="T2" s="12" t="s">
        <v>13</v>
      </c>
      <c r="U2" s="12" t="s">
        <v>16</v>
      </c>
      <c r="V2" s="12" t="s">
        <v>17</v>
      </c>
    </row>
    <row r="3" spans="1:22">
      <c r="A3" s="13">
        <v>20170214</v>
      </c>
      <c r="B3" s="14">
        <v>600000</v>
      </c>
      <c r="C3" s="15">
        <v>600000</v>
      </c>
      <c r="D3" s="15">
        <v>400000</v>
      </c>
      <c r="E3" s="15">
        <f>200000</f>
        <v>200000</v>
      </c>
      <c r="F3" s="16">
        <f>H3+M3+R3</f>
        <v>615604.88</v>
      </c>
      <c r="G3" s="17">
        <f>F3/C3</f>
        <v>1.0260081333333333</v>
      </c>
      <c r="H3" s="18">
        <v>615604.88</v>
      </c>
      <c r="I3" s="18">
        <v>1293.4000000000001</v>
      </c>
      <c r="J3" s="18">
        <v>150.86000000000001</v>
      </c>
      <c r="K3" s="18">
        <v>2860</v>
      </c>
      <c r="L3" s="18">
        <f>K3-I3+J3</f>
        <v>1717.46</v>
      </c>
      <c r="M3" s="19"/>
      <c r="N3" s="19"/>
      <c r="O3" s="19"/>
      <c r="P3" s="19"/>
      <c r="Q3" s="19"/>
      <c r="R3" s="20"/>
      <c r="S3" s="20"/>
      <c r="T3" s="20"/>
      <c r="U3" s="20"/>
      <c r="V3" s="20"/>
    </row>
    <row r="4" spans="1:22">
      <c r="A4" s="13">
        <v>20170215</v>
      </c>
      <c r="B4" s="14"/>
      <c r="C4" s="15">
        <v>600000</v>
      </c>
      <c r="D4" s="15"/>
      <c r="E4" s="15"/>
      <c r="F4" s="16">
        <f>H4+M4+R4</f>
        <v>644033.82999999996</v>
      </c>
      <c r="G4" s="17">
        <f t="shared" ref="G4:G21" si="0">F4/C4</f>
        <v>1.0733897166666666</v>
      </c>
      <c r="H4" s="18">
        <v>644033.82999999996</v>
      </c>
      <c r="I4" s="18">
        <v>3953.33</v>
      </c>
      <c r="J4" s="18">
        <v>462.28</v>
      </c>
      <c r="K4" s="18">
        <v>31920</v>
      </c>
      <c r="L4" s="18">
        <f>K4-I4+J4</f>
        <v>28428.949999999997</v>
      </c>
      <c r="M4" s="19"/>
      <c r="N4" s="19"/>
      <c r="O4" s="19"/>
      <c r="P4" s="19"/>
      <c r="Q4" s="19"/>
      <c r="R4" s="20"/>
      <c r="S4" s="20"/>
      <c r="T4" s="20"/>
      <c r="U4" s="20"/>
      <c r="V4" s="20"/>
    </row>
    <row r="5" spans="1:22">
      <c r="A5" s="13">
        <v>20170216</v>
      </c>
      <c r="B5" s="14"/>
      <c r="C5" s="15">
        <v>600000</v>
      </c>
      <c r="D5" s="15"/>
      <c r="E5" s="15"/>
      <c r="F5" s="16">
        <f>H5+M5+R5</f>
        <v>643002.68000000005</v>
      </c>
      <c r="G5" s="17">
        <f t="shared" si="0"/>
        <v>1.0716711333333335</v>
      </c>
      <c r="H5" s="18">
        <v>643002.68000000005</v>
      </c>
      <c r="I5" s="18">
        <v>577.98</v>
      </c>
      <c r="J5" s="18">
        <v>66.83</v>
      </c>
      <c r="K5" s="18">
        <v>-520</v>
      </c>
      <c r="L5" s="18">
        <f>K5-I5+J5</f>
        <v>-1031.1500000000001</v>
      </c>
      <c r="M5" s="19"/>
      <c r="N5" s="19"/>
      <c r="O5" s="19"/>
      <c r="P5" s="19"/>
      <c r="Q5" s="19"/>
      <c r="R5" s="20"/>
      <c r="S5" s="20"/>
      <c r="T5" s="20"/>
      <c r="U5" s="20"/>
      <c r="V5" s="20"/>
    </row>
    <row r="6" spans="1:22">
      <c r="A6" s="13">
        <v>20170217</v>
      </c>
      <c r="B6" s="14"/>
      <c r="C6" s="15">
        <v>600000</v>
      </c>
      <c r="D6" s="15"/>
      <c r="E6" s="15"/>
      <c r="F6" s="16">
        <f>H6+M6+R6</f>
        <v>631084.47</v>
      </c>
      <c r="G6" s="17">
        <f t="shared" si="0"/>
        <v>1.0518074499999999</v>
      </c>
      <c r="H6" s="18">
        <v>631084.47</v>
      </c>
      <c r="I6" s="18">
        <v>2474.87</v>
      </c>
      <c r="J6" s="18">
        <v>286.66000000000003</v>
      </c>
      <c r="K6" s="18">
        <v>-9730</v>
      </c>
      <c r="L6" s="18">
        <f>K6-I6+J6</f>
        <v>-11918.21</v>
      </c>
      <c r="M6" s="19"/>
      <c r="N6" s="19"/>
      <c r="O6" s="19"/>
      <c r="P6" s="19"/>
      <c r="Q6" s="19"/>
      <c r="R6" s="20"/>
      <c r="S6" s="20"/>
      <c r="T6" s="20"/>
      <c r="U6" s="20"/>
      <c r="V6" s="20"/>
    </row>
    <row r="7" spans="1:22">
      <c r="A7" s="13">
        <v>20170220</v>
      </c>
      <c r="B7" s="14"/>
      <c r="C7" s="15">
        <v>600000</v>
      </c>
      <c r="D7" s="15"/>
      <c r="E7" s="15"/>
      <c r="F7" s="16">
        <f>H7+M7+R7</f>
        <v>643045.96</v>
      </c>
      <c r="G7" s="17">
        <f t="shared" si="0"/>
        <v>1.0717432666666666</v>
      </c>
      <c r="H7" s="18">
        <v>643045.96</v>
      </c>
      <c r="I7" s="18">
        <v>3535.2</v>
      </c>
      <c r="J7" s="18">
        <v>411.69</v>
      </c>
      <c r="K7" s="18">
        <v>15085</v>
      </c>
      <c r="L7" s="18">
        <f>K7-I7+J7</f>
        <v>11961.49</v>
      </c>
      <c r="M7" s="19"/>
      <c r="N7" s="19"/>
      <c r="O7" s="19"/>
      <c r="P7" s="19"/>
      <c r="Q7" s="19"/>
      <c r="R7" s="20"/>
      <c r="S7" s="20"/>
      <c r="T7" s="20"/>
      <c r="U7" s="20"/>
      <c r="V7" s="20"/>
    </row>
    <row r="8" spans="1:22">
      <c r="A8" s="13">
        <v>20170221</v>
      </c>
      <c r="B8" s="14"/>
      <c r="C8" s="15">
        <v>600000</v>
      </c>
      <c r="D8" s="15"/>
      <c r="E8" s="15"/>
      <c r="F8" s="16">
        <f>H8+M8+R8</f>
        <v>638029.05000000005</v>
      </c>
      <c r="G8" s="17">
        <f t="shared" si="0"/>
        <v>1.06338175</v>
      </c>
      <c r="H8" s="18">
        <v>638029.05000000005</v>
      </c>
      <c r="I8" s="18">
        <v>2661.54</v>
      </c>
      <c r="J8" s="18">
        <v>894.63</v>
      </c>
      <c r="K8" s="18">
        <v>-3250</v>
      </c>
      <c r="L8" s="18">
        <f>K8-I8+J8</f>
        <v>-5016.91</v>
      </c>
      <c r="M8" s="19"/>
      <c r="N8" s="19"/>
      <c r="O8" s="19"/>
      <c r="P8" s="19"/>
      <c r="Q8" s="19"/>
      <c r="R8" s="20"/>
      <c r="S8" s="20"/>
      <c r="T8" s="20"/>
      <c r="U8" s="20"/>
      <c r="V8" s="20"/>
    </row>
    <row r="9" spans="1:22">
      <c r="A9" s="13">
        <v>20170222</v>
      </c>
      <c r="B9" s="14"/>
      <c r="C9" s="15">
        <v>600000</v>
      </c>
      <c r="D9" s="15"/>
      <c r="E9" s="15"/>
      <c r="F9" s="16">
        <f>H9+M9+R9</f>
        <v>638732.18999999994</v>
      </c>
      <c r="G9" s="17">
        <f t="shared" si="0"/>
        <v>1.0645536499999999</v>
      </c>
      <c r="H9" s="18">
        <v>638732.18999999994</v>
      </c>
      <c r="I9" s="18">
        <v>2077.2399999999998</v>
      </c>
      <c r="J9" s="18">
        <v>240.38</v>
      </c>
      <c r="K9" s="18">
        <v>2540</v>
      </c>
      <c r="L9" s="18">
        <f>K9-I9+J9</f>
        <v>703.14000000000021</v>
      </c>
      <c r="M9" s="19"/>
      <c r="N9" s="19"/>
      <c r="O9" s="19"/>
      <c r="P9" s="19"/>
      <c r="Q9" s="19"/>
      <c r="R9" s="20"/>
      <c r="S9" s="20"/>
      <c r="T9" s="20"/>
      <c r="U9" s="20"/>
      <c r="V9" s="20"/>
    </row>
    <row r="10" spans="1:22">
      <c r="A10" s="13">
        <v>20170223</v>
      </c>
      <c r="B10" s="14"/>
      <c r="C10" s="15">
        <v>600000</v>
      </c>
      <c r="D10" s="15"/>
      <c r="E10" s="15"/>
      <c r="F10" s="16">
        <f>H10+M10+R10</f>
        <v>640916.06999999995</v>
      </c>
      <c r="G10" s="17">
        <f t="shared" si="0"/>
        <v>1.0681934499999999</v>
      </c>
      <c r="H10" s="18">
        <v>640916.06999999995</v>
      </c>
      <c r="I10" s="18">
        <v>4325.3500000000004</v>
      </c>
      <c r="J10" s="18">
        <v>504.23</v>
      </c>
      <c r="K10" s="18">
        <v>6005</v>
      </c>
      <c r="L10" s="18">
        <f>K10-I10+J10</f>
        <v>2183.8799999999997</v>
      </c>
      <c r="M10" s="19"/>
      <c r="N10" s="19"/>
      <c r="O10" s="19"/>
      <c r="P10" s="19"/>
      <c r="Q10" s="19"/>
      <c r="R10" s="20"/>
      <c r="S10" s="20"/>
      <c r="T10" s="20"/>
      <c r="U10" s="20"/>
      <c r="V10" s="20"/>
    </row>
    <row r="11" spans="1:22">
      <c r="A11" s="13">
        <v>20170224</v>
      </c>
      <c r="B11" s="14"/>
      <c r="C11" s="15">
        <v>600000</v>
      </c>
      <c r="D11" s="15"/>
      <c r="E11" s="15"/>
      <c r="F11" s="16">
        <f>H11+M11+R11</f>
        <v>654256.05000000005</v>
      </c>
      <c r="G11" s="17">
        <f t="shared" si="0"/>
        <v>1.09042675</v>
      </c>
      <c r="H11" s="18">
        <v>654256.05000000005</v>
      </c>
      <c r="I11" s="18">
        <v>1945.34</v>
      </c>
      <c r="J11" s="18">
        <v>225.32</v>
      </c>
      <c r="K11" s="18">
        <v>15060</v>
      </c>
      <c r="L11" s="18">
        <f>K11-I11+J11</f>
        <v>13339.98</v>
      </c>
      <c r="M11" s="19"/>
      <c r="N11" s="19"/>
      <c r="O11" s="19"/>
      <c r="P11" s="19"/>
      <c r="Q11" s="19"/>
      <c r="R11" s="20"/>
      <c r="S11" s="20"/>
      <c r="T11" s="20"/>
      <c r="U11" s="20"/>
      <c r="V11" s="20"/>
    </row>
    <row r="12" spans="1:22">
      <c r="A12" s="13">
        <v>20170227</v>
      </c>
      <c r="B12" s="14"/>
      <c r="C12" s="15">
        <v>600000</v>
      </c>
      <c r="D12" s="15"/>
      <c r="E12" s="15"/>
      <c r="F12" s="16">
        <f>H12+M12+R12</f>
        <v>667299.11</v>
      </c>
      <c r="G12" s="17">
        <f t="shared" si="0"/>
        <v>1.1121651833333333</v>
      </c>
      <c r="H12" s="18">
        <v>667299.11</v>
      </c>
      <c r="I12" s="18">
        <v>4348.76</v>
      </c>
      <c r="J12" s="18">
        <v>506.82</v>
      </c>
      <c r="K12" s="18">
        <v>16885</v>
      </c>
      <c r="L12" s="18">
        <f>K12-I12+J12</f>
        <v>13043.06</v>
      </c>
      <c r="M12" s="19"/>
      <c r="N12" s="19"/>
      <c r="O12" s="19"/>
      <c r="P12" s="19"/>
      <c r="Q12" s="19"/>
      <c r="R12" s="20"/>
      <c r="S12" s="20"/>
      <c r="T12" s="20"/>
      <c r="U12" s="20"/>
      <c r="V12" s="20"/>
    </row>
    <row r="13" spans="1:22">
      <c r="A13" s="13">
        <v>20170228</v>
      </c>
      <c r="B13" s="14"/>
      <c r="C13" s="15">
        <v>600000</v>
      </c>
      <c r="D13" s="15"/>
      <c r="E13" s="15"/>
      <c r="F13" s="16">
        <f>H13+M13+R13</f>
        <v>673567.72</v>
      </c>
      <c r="G13" s="17">
        <f t="shared" si="0"/>
        <v>1.1226128666666666</v>
      </c>
      <c r="H13" s="18">
        <v>673567.72</v>
      </c>
      <c r="I13" s="18">
        <v>3261.56</v>
      </c>
      <c r="J13" s="18">
        <v>380.17</v>
      </c>
      <c r="K13" s="18">
        <v>9150</v>
      </c>
      <c r="L13" s="18">
        <f>K13-I13+J13</f>
        <v>6268.6100000000006</v>
      </c>
      <c r="M13" s="19"/>
      <c r="N13" s="19"/>
      <c r="O13" s="19"/>
      <c r="P13" s="19"/>
      <c r="Q13" s="19"/>
      <c r="R13" s="20"/>
      <c r="S13" s="20"/>
      <c r="T13" s="20"/>
      <c r="U13" s="20"/>
      <c r="V13" s="20"/>
    </row>
    <row r="14" spans="1:22">
      <c r="A14" s="13">
        <v>20170301</v>
      </c>
      <c r="B14" s="14"/>
      <c r="C14" s="15">
        <v>600000</v>
      </c>
      <c r="D14" s="15"/>
      <c r="E14" s="15"/>
      <c r="F14" s="16">
        <f>H14+M14+R14</f>
        <v>670156.21</v>
      </c>
      <c r="G14" s="17">
        <f t="shared" si="0"/>
        <v>1.1169270166666665</v>
      </c>
      <c r="H14" s="18">
        <v>670156.21</v>
      </c>
      <c r="I14" s="18">
        <v>3638.49</v>
      </c>
      <c r="J14" s="18">
        <v>421.98</v>
      </c>
      <c r="K14" s="18">
        <v>-195</v>
      </c>
      <c r="L14" s="18">
        <f>K14-I14+J14</f>
        <v>-3411.5099999999998</v>
      </c>
      <c r="M14" s="19"/>
      <c r="N14" s="19"/>
      <c r="O14" s="19"/>
      <c r="P14" s="19"/>
      <c r="Q14" s="19"/>
      <c r="R14" s="20"/>
      <c r="S14" s="20"/>
      <c r="T14" s="20"/>
      <c r="U14" s="20"/>
      <c r="V14" s="20"/>
    </row>
    <row r="15" spans="1:22">
      <c r="A15" s="13">
        <v>20170302</v>
      </c>
      <c r="B15" s="14"/>
      <c r="C15" s="15">
        <v>600000</v>
      </c>
      <c r="D15" s="15"/>
      <c r="E15" s="15"/>
      <c r="F15" s="16">
        <f>H15+M15+R15</f>
        <v>676650.66</v>
      </c>
      <c r="G15" s="17">
        <f t="shared" si="0"/>
        <v>1.1277511</v>
      </c>
      <c r="H15" s="18">
        <v>676650.66</v>
      </c>
      <c r="I15" s="18">
        <v>2784.75</v>
      </c>
      <c r="J15" s="18">
        <v>324.2</v>
      </c>
      <c r="K15" s="18">
        <v>8955</v>
      </c>
      <c r="L15" s="18">
        <f>K15-I15+J15</f>
        <v>6494.45</v>
      </c>
      <c r="M15" s="19">
        <v>0</v>
      </c>
      <c r="N15" s="19"/>
      <c r="O15" s="19"/>
      <c r="P15" s="19"/>
      <c r="Q15" s="19"/>
      <c r="R15" s="20">
        <v>0</v>
      </c>
      <c r="S15" s="20"/>
      <c r="T15" s="20"/>
      <c r="U15" s="20"/>
      <c r="V15" s="20"/>
    </row>
    <row r="16" spans="1:22">
      <c r="A16" s="13" t="s">
        <v>18</v>
      </c>
      <c r="B16" s="14">
        <v>120000</v>
      </c>
      <c r="C16" s="15">
        <f>F16/G16</f>
        <v>706406.45794980833</v>
      </c>
      <c r="D16" s="15">
        <f>D3+(C16-C15)/2</f>
        <v>453203.22897490417</v>
      </c>
      <c r="E16" s="15">
        <f>E3+(C16-C15)/2</f>
        <v>253203.22897490417</v>
      </c>
      <c r="F16" s="16">
        <f>B16+F15</f>
        <v>796650.66</v>
      </c>
      <c r="G16" s="17">
        <f>G15</f>
        <v>1.1277511</v>
      </c>
      <c r="H16" s="18"/>
      <c r="I16" s="18"/>
      <c r="J16" s="18"/>
      <c r="K16" s="18"/>
      <c r="L16" s="18"/>
      <c r="M16" s="19">
        <v>60000</v>
      </c>
      <c r="N16" s="19"/>
      <c r="O16" s="19"/>
      <c r="P16" s="19"/>
      <c r="Q16" s="19"/>
      <c r="R16" s="20">
        <v>60000</v>
      </c>
      <c r="S16" s="20"/>
      <c r="T16" s="20"/>
      <c r="U16" s="20"/>
      <c r="V16" s="20"/>
    </row>
    <row r="17" spans="1:22">
      <c r="A17" s="13">
        <v>20170303</v>
      </c>
      <c r="B17" s="14"/>
      <c r="C17" s="15">
        <v>706406.45794980833</v>
      </c>
      <c r="D17" s="15"/>
      <c r="E17" s="15"/>
      <c r="F17" s="16">
        <f>H17+M17+R17</f>
        <v>785737.25</v>
      </c>
      <c r="G17" s="17">
        <f t="shared" si="0"/>
        <v>1.1123019065828363</v>
      </c>
      <c r="H17" s="21">
        <v>665432.81000000006</v>
      </c>
      <c r="I17" s="21">
        <v>4240.82</v>
      </c>
      <c r="J17" s="21">
        <v>492.97</v>
      </c>
      <c r="K17" s="21">
        <v>-7470</v>
      </c>
      <c r="L17" s="18">
        <f>K17-I17+J17</f>
        <v>-11217.85</v>
      </c>
      <c r="M17" s="22">
        <v>60304.44</v>
      </c>
      <c r="N17" s="22">
        <v>15.66</v>
      </c>
      <c r="O17" s="22">
        <v>0</v>
      </c>
      <c r="P17" s="22">
        <v>320</v>
      </c>
      <c r="Q17" s="23">
        <f>P17-N17</f>
        <v>304.33999999999997</v>
      </c>
      <c r="R17" s="20">
        <v>60000</v>
      </c>
      <c r="S17" s="24"/>
      <c r="T17" s="24"/>
      <c r="U17" s="24"/>
      <c r="V17" s="24"/>
    </row>
    <row r="18" spans="1:22">
      <c r="A18" s="16">
        <v>20170306</v>
      </c>
      <c r="B18" s="14"/>
      <c r="C18" s="15">
        <v>706406.45794980833</v>
      </c>
      <c r="D18" s="15"/>
      <c r="E18" s="15"/>
      <c r="F18" s="16">
        <f>H18+M18+R18</f>
        <v>794618.86</v>
      </c>
      <c r="G18" s="17">
        <f t="shared" si="0"/>
        <v>1.1248748522291387</v>
      </c>
      <c r="H18" s="21">
        <v>674427.98</v>
      </c>
      <c r="I18" s="21">
        <v>4606.33</v>
      </c>
      <c r="J18" s="21">
        <v>536</v>
      </c>
      <c r="K18" s="21">
        <v>13065</v>
      </c>
      <c r="L18" s="18">
        <f>K18-I18+J18</f>
        <v>8994.67</v>
      </c>
      <c r="M18" s="22">
        <v>60190.879999999997</v>
      </c>
      <c r="N18" s="22">
        <v>23.56</v>
      </c>
      <c r="O18" s="22">
        <v>0</v>
      </c>
      <c r="P18" s="22">
        <v>-90</v>
      </c>
      <c r="Q18" s="23">
        <f t="shared" ref="Q18:Q21" si="1">P18-N18</f>
        <v>-113.56</v>
      </c>
      <c r="R18" s="20">
        <v>60000</v>
      </c>
      <c r="S18" s="24"/>
      <c r="T18" s="24"/>
      <c r="U18" s="24"/>
      <c r="V18" s="24"/>
    </row>
    <row r="19" spans="1:22">
      <c r="A19" s="16">
        <v>20170307</v>
      </c>
      <c r="B19" s="14"/>
      <c r="C19" s="15">
        <v>706406.45794980833</v>
      </c>
      <c r="D19" s="15"/>
      <c r="E19" s="15"/>
      <c r="F19" s="16">
        <f>H19+M19+R19</f>
        <v>793893.90999999992</v>
      </c>
      <c r="G19" s="17">
        <f t="shared" si="0"/>
        <v>1.1238486017017808</v>
      </c>
      <c r="H19" s="21">
        <v>673313.33</v>
      </c>
      <c r="I19" s="21">
        <v>2675.64</v>
      </c>
      <c r="J19" s="21">
        <v>310.99</v>
      </c>
      <c r="K19" s="21">
        <v>1250</v>
      </c>
      <c r="L19" s="18">
        <f>K19-I19+J19</f>
        <v>-1114.6499999999999</v>
      </c>
      <c r="M19" s="22">
        <v>60580.58</v>
      </c>
      <c r="N19" s="22">
        <v>250.3</v>
      </c>
      <c r="O19" s="22">
        <v>0</v>
      </c>
      <c r="P19" s="22">
        <v>640</v>
      </c>
      <c r="Q19" s="23">
        <f t="shared" si="1"/>
        <v>389.7</v>
      </c>
      <c r="R19" s="20">
        <v>60000</v>
      </c>
      <c r="S19" s="24"/>
      <c r="T19" s="24"/>
      <c r="U19" s="24"/>
      <c r="V19" s="24"/>
    </row>
    <row r="20" spans="1:22">
      <c r="A20" s="16">
        <v>20170308</v>
      </c>
      <c r="B20" s="14"/>
      <c r="C20" s="15">
        <v>706406.45794980833</v>
      </c>
      <c r="D20" s="15"/>
      <c r="E20" s="15"/>
      <c r="F20" s="16">
        <f>H20+M20+R20</f>
        <v>787084.37999999989</v>
      </c>
      <c r="G20" s="17">
        <f t="shared" si="0"/>
        <v>1.1142089248226039</v>
      </c>
      <c r="H20" s="21">
        <v>664074.96</v>
      </c>
      <c r="I20" s="21">
        <v>4423</v>
      </c>
      <c r="J20" s="21">
        <v>515.16</v>
      </c>
      <c r="K20" s="21">
        <v>-5330</v>
      </c>
      <c r="L20" s="18">
        <f>K20-I20+J20</f>
        <v>-9237.84</v>
      </c>
      <c r="M20" s="22">
        <v>63285.72</v>
      </c>
      <c r="N20" s="22">
        <v>859.86</v>
      </c>
      <c r="O20" s="22">
        <v>0</v>
      </c>
      <c r="P20" s="22">
        <v>3565</v>
      </c>
      <c r="Q20" s="23">
        <f t="shared" si="1"/>
        <v>2705.14</v>
      </c>
      <c r="R20" s="24">
        <v>59723.7</v>
      </c>
      <c r="S20" s="24">
        <v>6.3</v>
      </c>
      <c r="T20" s="24">
        <v>0</v>
      </c>
      <c r="U20" s="24">
        <v>-270</v>
      </c>
      <c r="V20" s="24">
        <f>U20-S20+T20</f>
        <v>-276.3</v>
      </c>
    </row>
    <row r="21" spans="1:22">
      <c r="A21" s="16">
        <v>20170309</v>
      </c>
      <c r="B21" s="14"/>
      <c r="C21" s="15">
        <v>706406.45794980833</v>
      </c>
      <c r="D21" s="15"/>
      <c r="E21" s="15"/>
      <c r="F21" s="16">
        <f>H21+M21+R21</f>
        <v>799325.48</v>
      </c>
      <c r="G21" s="17">
        <f t="shared" si="0"/>
        <v>1.1315376169123212</v>
      </c>
      <c r="H21" s="21">
        <v>678711.62</v>
      </c>
      <c r="I21" s="21">
        <v>4501.12</v>
      </c>
      <c r="J21" s="21">
        <v>522.78</v>
      </c>
      <c r="K21" s="21">
        <v>18615</v>
      </c>
      <c r="L21" s="18">
        <f>K21-I21+J21</f>
        <v>14636.660000000002</v>
      </c>
      <c r="M21" s="22">
        <v>60743.31</v>
      </c>
      <c r="N21" s="22">
        <v>647.41</v>
      </c>
      <c r="O21" s="22">
        <v>0</v>
      </c>
      <c r="P21" s="22">
        <v>-1895</v>
      </c>
      <c r="Q21" s="22">
        <f t="shared" si="1"/>
        <v>-2542.41</v>
      </c>
      <c r="R21" s="24">
        <v>59870.55</v>
      </c>
      <c r="S21" s="24">
        <v>3.15</v>
      </c>
      <c r="T21" s="24">
        <v>0</v>
      </c>
      <c r="U21" s="24">
        <v>150</v>
      </c>
      <c r="V21" s="24">
        <f>U21-S21+T21</f>
        <v>146.85</v>
      </c>
    </row>
    <row r="22" spans="1:22">
      <c r="A22" s="16" t="s">
        <v>19</v>
      </c>
      <c r="B22" s="14">
        <v>800000</v>
      </c>
      <c r="C22" s="15">
        <f>F22/G22</f>
        <v>1413409.0251141211</v>
      </c>
      <c r="D22" s="15">
        <f>D16+C22-C21</f>
        <v>1160205.796139217</v>
      </c>
      <c r="E22" s="15">
        <f>E16</f>
        <v>253203.22897490417</v>
      </c>
      <c r="F22" s="16">
        <f>B22+F21</f>
        <v>1599325.48</v>
      </c>
      <c r="G22" s="17">
        <v>1.1315376169123212</v>
      </c>
      <c r="H22" s="21"/>
      <c r="I22" s="21"/>
      <c r="J22" s="21"/>
      <c r="K22" s="25"/>
      <c r="L22" s="25"/>
      <c r="M22" s="22"/>
      <c r="N22" s="22"/>
      <c r="O22" s="22"/>
      <c r="P22" s="22"/>
      <c r="Q22" s="22"/>
      <c r="R22" s="24"/>
      <c r="S22" s="24"/>
      <c r="T22" s="24"/>
      <c r="U22" s="24"/>
      <c r="V22" s="24"/>
    </row>
  </sheetData>
  <mergeCells count="4">
    <mergeCell ref="A1:G1"/>
    <mergeCell ref="H1:L1"/>
    <mergeCell ref="M1:Q1"/>
    <mergeCell ref="R1:V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dcterms:created xsi:type="dcterms:W3CDTF">2017-03-09T14:25:47Z</dcterms:created>
  <dcterms:modified xsi:type="dcterms:W3CDTF">2017-03-09T14:26:46Z</dcterms:modified>
</cp:coreProperties>
</file>