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7515" windowHeight="87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2" i="1"/>
  <c r="M2"/>
  <c r="N3"/>
  <c r="M3"/>
  <c r="L3"/>
  <c r="L13"/>
  <c r="B2"/>
  <c r="O3"/>
  <c r="M13"/>
  <c r="B13"/>
  <c r="B26"/>
  <c r="B27"/>
  <c r="B28"/>
  <c r="B29"/>
  <c r="B30"/>
  <c r="B31"/>
  <c r="B32"/>
  <c r="B33"/>
  <c r="B34"/>
  <c r="B35"/>
  <c r="B36"/>
  <c r="B37"/>
  <c r="B38"/>
  <c r="B39"/>
  <c r="B40"/>
  <c r="B25"/>
  <c r="B17"/>
  <c r="B18"/>
  <c r="B19"/>
  <c r="B20"/>
  <c r="B21"/>
  <c r="B22"/>
  <c r="B23"/>
  <c r="B24"/>
  <c r="B16"/>
  <c r="B11"/>
  <c r="B12"/>
  <c r="B14"/>
  <c r="B15"/>
  <c r="B10"/>
  <c r="B3"/>
  <c r="B42"/>
  <c r="B43"/>
  <c r="B44"/>
  <c r="B45"/>
  <c r="B49"/>
  <c r="B5"/>
  <c r="B6"/>
  <c r="B7"/>
  <c r="B8"/>
  <c r="B9"/>
  <c r="B4"/>
</calcChain>
</file>

<file path=xl/sharedStrings.xml><?xml version="1.0" encoding="utf-8"?>
<sst xmlns="http://schemas.openxmlformats.org/spreadsheetml/2006/main" count="16" uniqueCount="16">
  <si>
    <t>日期</t>
    <phoneticPr fontId="1" type="noConversion"/>
  </si>
  <si>
    <t>大商夜盘权益</t>
    <phoneticPr fontId="1" type="noConversion"/>
  </si>
  <si>
    <t>大商日盘权益</t>
    <phoneticPr fontId="1" type="noConversion"/>
  </si>
  <si>
    <t>上期日盘权益</t>
    <phoneticPr fontId="1" type="noConversion"/>
  </si>
  <si>
    <t>上期夜盘权益</t>
    <phoneticPr fontId="1" type="noConversion"/>
  </si>
  <si>
    <t>郑商日盘权益</t>
    <phoneticPr fontId="1" type="noConversion"/>
  </si>
  <si>
    <t>郑商夜盘权益</t>
    <phoneticPr fontId="1" type="noConversion"/>
  </si>
  <si>
    <t>总权益</t>
    <phoneticPr fontId="1" type="noConversion"/>
  </si>
  <si>
    <t>资金出入</t>
    <phoneticPr fontId="1" type="noConversion"/>
  </si>
  <si>
    <t>cash</t>
    <phoneticPr fontId="1" type="noConversion"/>
  </si>
  <si>
    <t>初期权益199，219.00</t>
    <phoneticPr fontId="1" type="noConversion"/>
  </si>
  <si>
    <t>股东净值</t>
    <phoneticPr fontId="1" type="noConversion"/>
  </si>
  <si>
    <t>基金净值</t>
    <phoneticPr fontId="1" type="noConversion"/>
  </si>
  <si>
    <t>股东权益</t>
    <phoneticPr fontId="1" type="noConversion"/>
  </si>
  <si>
    <t>基金权益</t>
    <phoneticPr fontId="1" type="noConversion"/>
  </si>
  <si>
    <t>新入基金份数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</si>
</sst>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#,##0.00_ "/>
    <numFmt numFmtId="177" formatCode="#,##0.0_ "/>
    <numFmt numFmtId="178" formatCode="0.0000_);[Red]\(0.0000\)"/>
    <numFmt numFmtId="182" formatCode="0.00_);[Red]\(0.00\)"/>
    <numFmt numFmtId="183" formatCode="0.00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51"/>
  <sheetViews>
    <sheetView tabSelected="1" workbookViewId="0">
      <selection activeCell="B2" sqref="B2"/>
    </sheetView>
  </sheetViews>
  <sheetFormatPr defaultRowHeight="13.5"/>
  <cols>
    <col min="1" max="1" width="9.5" bestFit="1" customWidth="1"/>
    <col min="2" max="2" width="15" bestFit="1" customWidth="1"/>
    <col min="3" max="4" width="13" bestFit="1" customWidth="1"/>
    <col min="5" max="5" width="13.875" bestFit="1" customWidth="1"/>
    <col min="6" max="8" width="13" bestFit="1" customWidth="1"/>
    <col min="9" max="10" width="11.625" bestFit="1" customWidth="1"/>
    <col min="11" max="12" width="11.625" customWidth="1"/>
    <col min="13" max="13" width="11.625" style="5" customWidth="1"/>
    <col min="14" max="14" width="11.625" customWidth="1"/>
    <col min="15" max="15" width="11.625" style="5" customWidth="1"/>
  </cols>
  <sheetData>
    <row r="1" spans="1:16">
      <c r="A1" t="s">
        <v>0</v>
      </c>
      <c r="B1" t="s">
        <v>7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8</v>
      </c>
      <c r="K1" t="s">
        <v>15</v>
      </c>
      <c r="L1" t="s">
        <v>13</v>
      </c>
      <c r="M1" s="5" t="s">
        <v>11</v>
      </c>
      <c r="N1" t="s">
        <v>14</v>
      </c>
      <c r="O1" s="5" t="s">
        <v>12</v>
      </c>
    </row>
    <row r="2" spans="1:16">
      <c r="A2">
        <v>20161125</v>
      </c>
      <c r="B2" s="3">
        <f>C2+E2+G2</f>
        <v>1906545.18</v>
      </c>
      <c r="C2">
        <v>179201.14</v>
      </c>
      <c r="E2">
        <v>1171939.74</v>
      </c>
      <c r="G2">
        <v>555404.30000000005</v>
      </c>
      <c r="J2">
        <v>150000</v>
      </c>
      <c r="K2">
        <v>136923.78</v>
      </c>
      <c r="L2">
        <v>1006028.12</v>
      </c>
      <c r="M2" s="5">
        <f>L2/800000</f>
        <v>1.25753515</v>
      </c>
      <c r="N2">
        <f>900517.06+150000</f>
        <v>1050517.06</v>
      </c>
      <c r="O2" s="5">
        <v>1.0954999999999999</v>
      </c>
    </row>
    <row r="3" spans="1:16">
      <c r="A3">
        <v>20161124</v>
      </c>
      <c r="B3" s="3">
        <f>C3+E3+G3</f>
        <v>1535233.73</v>
      </c>
      <c r="C3" s="1">
        <v>178727.34</v>
      </c>
      <c r="E3" s="1">
        <v>1152116.03</v>
      </c>
      <c r="G3" s="1">
        <v>204390.36</v>
      </c>
      <c r="J3">
        <v>350000</v>
      </c>
      <c r="K3">
        <v>322018.44</v>
      </c>
      <c r="L3" s="6">
        <f>126083.937241655+L13</f>
        <v>991786.58724165487</v>
      </c>
      <c r="M3" s="5">
        <f>L3/800000</f>
        <v>1.2397332340520686</v>
      </c>
      <c r="N3" s="6">
        <f>43447.1427583449+500000+350000</f>
        <v>893447.14275834488</v>
      </c>
      <c r="O3" s="7">
        <f>0.0868942855166899+1</f>
        <v>1.0868942855166899</v>
      </c>
    </row>
    <row r="4" spans="1:16">
      <c r="A4">
        <v>20161123</v>
      </c>
      <c r="B4" s="3">
        <f>C4+E4+G4</f>
        <v>1510937.31</v>
      </c>
      <c r="C4" s="1">
        <v>178952.54</v>
      </c>
      <c r="E4" s="1">
        <v>1129204.81</v>
      </c>
      <c r="G4" s="1">
        <v>202779.96</v>
      </c>
      <c r="L4" s="6"/>
      <c r="N4" s="6"/>
    </row>
    <row r="5" spans="1:16">
      <c r="A5">
        <v>20161122</v>
      </c>
      <c r="B5" s="3">
        <f t="shared" ref="B5:B9" si="0">C5+E5+G5</f>
        <v>1489601.31</v>
      </c>
      <c r="C5" s="1">
        <v>178831.54</v>
      </c>
      <c r="E5" s="1">
        <v>1114094.8500000001</v>
      </c>
      <c r="G5" s="1">
        <v>196674.92</v>
      </c>
      <c r="L5" s="6"/>
      <c r="N5" s="6"/>
    </row>
    <row r="6" spans="1:16">
      <c r="A6">
        <v>20161121</v>
      </c>
      <c r="B6" s="3">
        <f t="shared" si="0"/>
        <v>1485689.41</v>
      </c>
      <c r="C6" s="1">
        <v>186722.44</v>
      </c>
      <c r="E6" s="1">
        <v>1099751.45</v>
      </c>
      <c r="G6" s="1">
        <v>199215.52</v>
      </c>
      <c r="L6" s="6"/>
      <c r="N6" s="6"/>
    </row>
    <row r="7" spans="1:16">
      <c r="A7">
        <v>20161118</v>
      </c>
      <c r="B7" s="3">
        <f t="shared" si="0"/>
        <v>1460416.1099999999</v>
      </c>
      <c r="C7" s="1">
        <v>193622.94</v>
      </c>
      <c r="E7" s="1">
        <v>1067798.53</v>
      </c>
      <c r="G7" s="1">
        <v>198994.64</v>
      </c>
      <c r="L7" s="6"/>
      <c r="N7" s="6"/>
    </row>
    <row r="8" spans="1:16">
      <c r="A8">
        <v>20161117</v>
      </c>
      <c r="B8" s="3">
        <f t="shared" si="0"/>
        <v>1448811.78</v>
      </c>
      <c r="C8" s="1">
        <v>194146.24</v>
      </c>
      <c r="E8" s="1">
        <v>1055488.8400000001</v>
      </c>
      <c r="G8" s="1">
        <v>199176.7</v>
      </c>
      <c r="L8" s="6"/>
      <c r="N8" s="6"/>
    </row>
    <row r="9" spans="1:16">
      <c r="A9">
        <v>20161116</v>
      </c>
      <c r="B9" s="3">
        <f t="shared" si="0"/>
        <v>1440187.41</v>
      </c>
      <c r="C9" s="1">
        <v>194628.84</v>
      </c>
      <c r="E9" s="1">
        <v>1046545.57</v>
      </c>
      <c r="G9" s="1">
        <v>199013</v>
      </c>
      <c r="L9" s="6"/>
      <c r="N9" s="6"/>
      <c r="P9" t="s">
        <v>10</v>
      </c>
    </row>
    <row r="10" spans="1:16">
      <c r="A10">
        <v>20161115</v>
      </c>
      <c r="B10" s="3">
        <f>C10+E10+I10</f>
        <v>1435664.17</v>
      </c>
      <c r="C10" s="1">
        <v>194609.44</v>
      </c>
      <c r="E10" s="1">
        <v>1041835.73</v>
      </c>
      <c r="G10" s="1"/>
      <c r="I10" s="1">
        <v>199219</v>
      </c>
      <c r="L10" s="6"/>
      <c r="N10" s="6"/>
    </row>
    <row r="11" spans="1:16">
      <c r="A11">
        <v>20161114</v>
      </c>
      <c r="B11" s="3">
        <f t="shared" ref="B11:B15" si="1">C11+E11+I11</f>
        <v>1417048.23</v>
      </c>
      <c r="C11" s="1">
        <v>195749.84</v>
      </c>
      <c r="E11" s="1">
        <v>1022079.39</v>
      </c>
      <c r="I11" s="1">
        <v>199219</v>
      </c>
      <c r="L11" s="6"/>
      <c r="N11" s="6"/>
    </row>
    <row r="12" spans="1:16">
      <c r="A12">
        <v>20161111</v>
      </c>
      <c r="B12" s="3">
        <f t="shared" si="1"/>
        <v>1402802.1400000001</v>
      </c>
      <c r="C12" s="1">
        <v>197486.24</v>
      </c>
      <c r="E12" s="1">
        <v>1006096.9</v>
      </c>
      <c r="I12" s="1">
        <v>199219</v>
      </c>
      <c r="J12" s="1"/>
      <c r="K12" s="1"/>
      <c r="L12" s="6"/>
      <c r="N12" s="6"/>
    </row>
    <row r="13" spans="1:16">
      <c r="A13">
        <v>20161110</v>
      </c>
      <c r="B13" s="3">
        <f>C13+E13+I13-J13</f>
        <v>865702.64999999991</v>
      </c>
      <c r="C13" s="1">
        <v>198056.94</v>
      </c>
      <c r="E13" s="1">
        <v>968426.71</v>
      </c>
      <c r="I13" s="1">
        <v>199219</v>
      </c>
      <c r="J13" s="1">
        <v>500000</v>
      </c>
      <c r="K13" s="1">
        <v>500000</v>
      </c>
      <c r="L13" s="6">
        <f>B13</f>
        <v>865702.64999999991</v>
      </c>
      <c r="M13" s="5">
        <f>B13/800000</f>
        <v>1.0821283124999999</v>
      </c>
      <c r="N13" s="6">
        <v>500000</v>
      </c>
      <c r="O13" s="5">
        <v>1</v>
      </c>
    </row>
    <row r="14" spans="1:16">
      <c r="A14">
        <v>20161109</v>
      </c>
      <c r="B14" s="3">
        <f t="shared" si="1"/>
        <v>864202.89</v>
      </c>
      <c r="C14" s="1">
        <v>197407.74</v>
      </c>
      <c r="E14" s="1">
        <v>467576.15</v>
      </c>
      <c r="I14" s="1">
        <v>199219</v>
      </c>
    </row>
    <row r="15" spans="1:16">
      <c r="A15">
        <v>20161108</v>
      </c>
      <c r="B15" s="3">
        <f t="shared" si="1"/>
        <v>852228.46</v>
      </c>
      <c r="C15" s="1">
        <v>197913.34</v>
      </c>
      <c r="E15" s="1">
        <v>455096.12</v>
      </c>
      <c r="I15" s="1">
        <v>199219</v>
      </c>
    </row>
    <row r="16" spans="1:16">
      <c r="A16">
        <v>20161107</v>
      </c>
      <c r="B16" s="3">
        <f>C16+F16+I16</f>
        <v>856373.56</v>
      </c>
      <c r="C16" s="1">
        <v>197942.64</v>
      </c>
      <c r="E16" s="1">
        <v>439557.51</v>
      </c>
      <c r="F16" s="1">
        <v>459211.92</v>
      </c>
      <c r="I16" s="1">
        <v>199219</v>
      </c>
    </row>
    <row r="17" spans="1:9">
      <c r="A17">
        <v>20161104</v>
      </c>
      <c r="B17" s="3">
        <f t="shared" ref="B17:B24" si="2">C17+F17+I17</f>
        <v>827954.55</v>
      </c>
      <c r="C17" s="1">
        <v>197966.54</v>
      </c>
      <c r="E17" s="1">
        <v>422023.9</v>
      </c>
      <c r="F17" s="1">
        <v>430769.01</v>
      </c>
      <c r="I17" s="1">
        <v>199219</v>
      </c>
    </row>
    <row r="18" spans="1:9">
      <c r="A18">
        <v>20161103</v>
      </c>
      <c r="B18" s="3">
        <f t="shared" si="2"/>
        <v>817854.34</v>
      </c>
      <c r="C18" s="1">
        <v>196943.74</v>
      </c>
      <c r="E18" s="1">
        <v>425164.89</v>
      </c>
      <c r="F18" s="1">
        <v>421691.6</v>
      </c>
      <c r="I18" s="1">
        <v>199219</v>
      </c>
    </row>
    <row r="19" spans="1:9">
      <c r="A19">
        <v>20161102</v>
      </c>
      <c r="B19" s="3">
        <f t="shared" si="2"/>
        <v>823637.73</v>
      </c>
      <c r="C19" s="1">
        <v>197312.74</v>
      </c>
      <c r="E19" s="1">
        <v>426088.14</v>
      </c>
      <c r="F19" s="1">
        <v>427105.99</v>
      </c>
      <c r="I19" s="1">
        <v>199219</v>
      </c>
    </row>
    <row r="20" spans="1:9">
      <c r="A20">
        <v>20161101</v>
      </c>
      <c r="B20" s="3">
        <f t="shared" si="2"/>
        <v>829425.28</v>
      </c>
      <c r="C20" s="1">
        <v>197135.74</v>
      </c>
      <c r="E20" s="1">
        <v>432662.97</v>
      </c>
      <c r="F20" s="1">
        <v>433070.54</v>
      </c>
      <c r="I20" s="1">
        <v>199219</v>
      </c>
    </row>
    <row r="21" spans="1:9">
      <c r="A21">
        <v>20161031</v>
      </c>
      <c r="B21" s="3">
        <f t="shared" si="2"/>
        <v>822559.81</v>
      </c>
      <c r="C21" s="1">
        <v>196201.04</v>
      </c>
      <c r="E21" s="1">
        <v>423423.84</v>
      </c>
      <c r="F21" s="1">
        <v>427139.77</v>
      </c>
      <c r="I21" s="1">
        <v>199219</v>
      </c>
    </row>
    <row r="22" spans="1:9">
      <c r="A22">
        <v>20161028</v>
      </c>
      <c r="B22" s="3">
        <f t="shared" si="2"/>
        <v>826295.38</v>
      </c>
      <c r="C22" s="1">
        <v>197089.94</v>
      </c>
      <c r="E22" s="1">
        <v>429426.25</v>
      </c>
      <c r="F22" s="1">
        <v>429986.44</v>
      </c>
      <c r="I22" s="1">
        <v>199219</v>
      </c>
    </row>
    <row r="23" spans="1:9">
      <c r="A23">
        <v>20161027</v>
      </c>
      <c r="B23" s="3">
        <f t="shared" si="2"/>
        <v>824701.89</v>
      </c>
      <c r="C23" s="1">
        <v>197596.94</v>
      </c>
      <c r="E23" s="1">
        <v>427391.21</v>
      </c>
      <c r="F23" s="1">
        <v>427885.95</v>
      </c>
      <c r="I23" s="1">
        <v>199219</v>
      </c>
    </row>
    <row r="24" spans="1:9">
      <c r="A24">
        <v>20161026</v>
      </c>
      <c r="B24" s="3">
        <f t="shared" si="2"/>
        <v>824858.45</v>
      </c>
      <c r="C24" s="1">
        <v>197317.04</v>
      </c>
      <c r="E24" s="1">
        <v>428640.66</v>
      </c>
      <c r="F24" s="1">
        <v>428322.41</v>
      </c>
      <c r="I24" s="1">
        <v>199219</v>
      </c>
    </row>
    <row r="25" spans="1:9">
      <c r="A25">
        <v>20161025</v>
      </c>
      <c r="B25" s="4">
        <f>C25+E25+I25</f>
        <v>830506.8</v>
      </c>
      <c r="C25" s="1">
        <v>197560.74</v>
      </c>
      <c r="E25" s="1">
        <v>433727.06</v>
      </c>
      <c r="I25" s="1">
        <v>199219</v>
      </c>
    </row>
    <row r="26" spans="1:9">
      <c r="A26">
        <v>20161024</v>
      </c>
      <c r="B26" s="4">
        <f t="shared" ref="B26:B40" si="3">C26+E26+I26</f>
        <v>819490.5</v>
      </c>
      <c r="C26" s="1">
        <v>198651.14</v>
      </c>
      <c r="E26" s="1">
        <v>421620.36</v>
      </c>
      <c r="I26" s="1">
        <v>199219</v>
      </c>
    </row>
    <row r="27" spans="1:9">
      <c r="A27">
        <v>20161021</v>
      </c>
      <c r="B27" s="4">
        <f t="shared" si="3"/>
        <v>824534.7</v>
      </c>
      <c r="C27" s="1">
        <v>199054.74</v>
      </c>
      <c r="E27" s="1">
        <v>426260.96</v>
      </c>
      <c r="I27" s="1">
        <v>199219</v>
      </c>
    </row>
    <row r="28" spans="1:9">
      <c r="A28">
        <v>20161020</v>
      </c>
      <c r="B28" s="4">
        <f t="shared" si="3"/>
        <v>825448.5</v>
      </c>
      <c r="C28" s="1">
        <v>199447.54</v>
      </c>
      <c r="E28" s="1">
        <v>426781.96</v>
      </c>
      <c r="I28" s="1">
        <v>199219</v>
      </c>
    </row>
    <row r="29" spans="1:9">
      <c r="A29">
        <v>20161019</v>
      </c>
      <c r="B29" s="4">
        <f t="shared" si="3"/>
        <v>826562.39999999991</v>
      </c>
      <c r="C29" s="1">
        <v>198968.74</v>
      </c>
      <c r="E29" s="1">
        <v>428374.66</v>
      </c>
      <c r="I29" s="1">
        <v>199219</v>
      </c>
    </row>
    <row r="30" spans="1:9">
      <c r="A30">
        <v>20161018</v>
      </c>
      <c r="B30" s="4">
        <f t="shared" si="3"/>
        <v>835160.8</v>
      </c>
      <c r="C30" s="1">
        <v>198759.54</v>
      </c>
      <c r="E30" s="1">
        <v>437182.26</v>
      </c>
      <c r="I30" s="1">
        <v>199219</v>
      </c>
    </row>
    <row r="31" spans="1:9">
      <c r="A31">
        <v>20161017</v>
      </c>
      <c r="B31" s="4">
        <f t="shared" si="3"/>
        <v>827797.7</v>
      </c>
      <c r="C31" s="1">
        <v>198373.34</v>
      </c>
      <c r="E31" s="1">
        <v>430205.36</v>
      </c>
      <c r="I31" s="1">
        <v>199219</v>
      </c>
    </row>
    <row r="32" spans="1:9">
      <c r="A32">
        <v>20161014</v>
      </c>
      <c r="B32" s="4">
        <f t="shared" si="3"/>
        <v>821178.69</v>
      </c>
      <c r="C32" s="1">
        <v>197578.43</v>
      </c>
      <c r="E32" s="1">
        <v>424381.26</v>
      </c>
      <c r="I32" s="1">
        <v>199219</v>
      </c>
    </row>
    <row r="33" spans="1:9">
      <c r="A33">
        <v>20161013</v>
      </c>
      <c r="B33" s="4">
        <f t="shared" si="3"/>
        <v>818198.75</v>
      </c>
      <c r="C33" s="1">
        <v>198165.79</v>
      </c>
      <c r="E33" s="1">
        <v>420813.96</v>
      </c>
      <c r="I33" s="1">
        <v>199219</v>
      </c>
    </row>
    <row r="34" spans="1:9">
      <c r="A34">
        <v>20161012</v>
      </c>
      <c r="B34" s="4">
        <f t="shared" si="3"/>
        <v>823289.01</v>
      </c>
      <c r="C34" s="1">
        <v>198200.85</v>
      </c>
      <c r="E34" s="1">
        <v>425869.16</v>
      </c>
      <c r="I34" s="1">
        <v>199219</v>
      </c>
    </row>
    <row r="35" spans="1:9">
      <c r="A35">
        <v>20161011</v>
      </c>
      <c r="B35" s="4">
        <f t="shared" si="3"/>
        <v>818766.83</v>
      </c>
      <c r="C35" s="1">
        <v>197863.77</v>
      </c>
      <c r="E35" s="1">
        <v>421684.06</v>
      </c>
      <c r="I35" s="1">
        <v>199219</v>
      </c>
    </row>
    <row r="36" spans="1:9">
      <c r="A36">
        <v>20161010</v>
      </c>
      <c r="B36" s="4">
        <f t="shared" si="3"/>
        <v>815293.13</v>
      </c>
      <c r="C36" s="1">
        <v>197539.97</v>
      </c>
      <c r="E36" s="1">
        <v>418534.16</v>
      </c>
      <c r="I36" s="1">
        <v>199219</v>
      </c>
    </row>
    <row r="37" spans="1:9">
      <c r="A37">
        <v>20160930</v>
      </c>
      <c r="B37" s="4">
        <f t="shared" si="3"/>
        <v>812731.63</v>
      </c>
      <c r="C37" s="1">
        <v>197279.37</v>
      </c>
      <c r="E37" s="1">
        <v>416233.26</v>
      </c>
      <c r="I37" s="1">
        <v>199219</v>
      </c>
    </row>
    <row r="38" spans="1:9">
      <c r="A38">
        <v>20160929</v>
      </c>
      <c r="B38" s="4">
        <f t="shared" si="3"/>
        <v>813190.53</v>
      </c>
      <c r="C38" s="1">
        <v>197088.87</v>
      </c>
      <c r="E38" s="1">
        <v>416882.66</v>
      </c>
      <c r="I38" s="1">
        <v>199219</v>
      </c>
    </row>
    <row r="39" spans="1:9">
      <c r="A39">
        <v>20160928</v>
      </c>
      <c r="B39" s="4">
        <f t="shared" si="3"/>
        <v>810429.23</v>
      </c>
      <c r="C39" s="1">
        <v>197011.87</v>
      </c>
      <c r="E39" s="1">
        <v>414198.36</v>
      </c>
      <c r="I39" s="1">
        <v>199219</v>
      </c>
    </row>
    <row r="40" spans="1:9">
      <c r="A40">
        <v>20160927</v>
      </c>
      <c r="B40" s="4">
        <f t="shared" si="3"/>
        <v>806045.33</v>
      </c>
      <c r="C40" s="1">
        <v>197921.67</v>
      </c>
      <c r="E40" s="1">
        <v>408904.66</v>
      </c>
      <c r="I40" s="1">
        <v>199219</v>
      </c>
    </row>
    <row r="41" spans="1:9">
      <c r="A41">
        <v>20160926</v>
      </c>
      <c r="B41" s="4"/>
      <c r="I41" s="1">
        <v>199219</v>
      </c>
    </row>
    <row r="42" spans="1:9">
      <c r="A42">
        <v>20160923</v>
      </c>
      <c r="B42" s="4">
        <f t="shared" ref="B42:B49" si="4">C42+E42</f>
        <v>603021.82999999996</v>
      </c>
      <c r="C42" s="1">
        <v>197097.67</v>
      </c>
      <c r="E42" s="1">
        <v>405924.16</v>
      </c>
      <c r="I42" s="1">
        <v>199219</v>
      </c>
    </row>
    <row r="43" spans="1:9">
      <c r="A43">
        <v>20160922</v>
      </c>
      <c r="B43" s="4">
        <f t="shared" si="4"/>
        <v>598278.42999999993</v>
      </c>
      <c r="C43" s="1">
        <v>197053.87</v>
      </c>
      <c r="E43" s="1">
        <v>401224.56</v>
      </c>
      <c r="I43" s="1">
        <v>199219</v>
      </c>
    </row>
    <row r="44" spans="1:9">
      <c r="A44">
        <v>20160921</v>
      </c>
      <c r="B44" s="4">
        <f t="shared" si="4"/>
        <v>600444.93000000005</v>
      </c>
      <c r="C44" s="1">
        <v>197279.17</v>
      </c>
      <c r="E44" s="1">
        <v>403165.76</v>
      </c>
      <c r="I44" s="1">
        <v>199219</v>
      </c>
    </row>
    <row r="45" spans="1:9">
      <c r="A45">
        <v>20160920</v>
      </c>
      <c r="B45" s="4">
        <f t="shared" si="4"/>
        <v>600710.23</v>
      </c>
      <c r="C45" s="1">
        <v>197766.87</v>
      </c>
      <c r="E45" s="1">
        <v>402943.36</v>
      </c>
      <c r="I45" s="1">
        <v>199219</v>
      </c>
    </row>
    <row r="46" spans="1:9">
      <c r="A46">
        <v>20160919</v>
      </c>
      <c r="B46" s="4"/>
      <c r="I46" s="1">
        <v>199219</v>
      </c>
    </row>
    <row r="47" spans="1:9">
      <c r="A47">
        <v>20160916</v>
      </c>
      <c r="B47" s="4"/>
      <c r="I47" s="1">
        <v>199219</v>
      </c>
    </row>
    <row r="48" spans="1:9">
      <c r="A48">
        <v>20160915</v>
      </c>
      <c r="B48" s="4"/>
      <c r="I48" s="1">
        <v>199219</v>
      </c>
    </row>
    <row r="49" spans="1:14">
      <c r="A49">
        <v>20160914</v>
      </c>
      <c r="B49" s="4">
        <f t="shared" si="4"/>
        <v>598374.03</v>
      </c>
      <c r="C49" s="1">
        <v>197397.07</v>
      </c>
      <c r="E49" s="1">
        <v>400976.96</v>
      </c>
      <c r="I49" s="1">
        <v>199219</v>
      </c>
    </row>
    <row r="50" spans="1:14">
      <c r="A50">
        <v>20160913</v>
      </c>
    </row>
    <row r="51" spans="1:14">
      <c r="A51">
        <v>20160912</v>
      </c>
      <c r="J51" s="2">
        <v>-600000</v>
      </c>
      <c r="K51" s="2"/>
      <c r="L51" s="2"/>
      <c r="N5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2016-11-23T14:26:37Z</dcterms:created>
  <dcterms:modified xsi:type="dcterms:W3CDTF">2016-11-25T11:38:00Z</dcterms:modified>
</cp:coreProperties>
</file>