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u/Desktop/研究/３限　福田研ゼミ　研究/実験/"/>
    </mc:Choice>
  </mc:AlternateContent>
  <xr:revisionPtr revIDLastSave="0" documentId="13_ncr:1_{067F6DA5-E616-8440-ABEE-A3562411C173}" xr6:coauthVersionLast="47" xr6:coauthVersionMax="47" xr10:uidLastSave="{00000000-0000-0000-0000-000000000000}"/>
  <bookViews>
    <workbookView xWindow="0" yWindow="500" windowWidth="18660" windowHeight="16500" xr2:uid="{27D6C7E0-0084-FE44-8BAC-CDA9DFCCE0E1}"/>
  </bookViews>
  <sheets>
    <sheet name="AWS 練習 (2)" sheetId="25" r:id="rId1"/>
    <sheet name="AWS 鏡 (2)" sheetId="24" r:id="rId2"/>
    <sheet name="AWS なし (2)" sheetId="23" r:id="rId3"/>
    <sheet name="女性" sheetId="7" r:id="rId4"/>
    <sheet name="男性" sheetId="9" r:id="rId5"/>
    <sheet name="Sheet2" sheetId="2" r:id="rId6"/>
    <sheet name="なし" sheetId="3" r:id="rId7"/>
    <sheet name="鏡" sheetId="4" r:id="rId8"/>
    <sheet name="練習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3" i="25" l="1"/>
  <c r="I53" i="25"/>
  <c r="H53" i="25"/>
  <c r="G53" i="25"/>
  <c r="F53" i="25"/>
  <c r="E53" i="25"/>
  <c r="D53" i="25"/>
  <c r="C53" i="25"/>
  <c r="J52" i="25"/>
  <c r="I52" i="25"/>
  <c r="H52" i="25"/>
  <c r="G52" i="25"/>
  <c r="F52" i="25"/>
  <c r="E52" i="25"/>
  <c r="D52" i="25"/>
  <c r="C52" i="25"/>
  <c r="J51" i="25"/>
  <c r="I51" i="25"/>
  <c r="H51" i="25"/>
  <c r="G51" i="25"/>
  <c r="F51" i="25"/>
  <c r="E51" i="25"/>
  <c r="D51" i="25"/>
  <c r="C51" i="25"/>
  <c r="J50" i="25"/>
  <c r="I50" i="25"/>
  <c r="H50" i="25"/>
  <c r="G50" i="25"/>
  <c r="F50" i="25"/>
  <c r="E50" i="25"/>
  <c r="D50" i="25"/>
  <c r="C50" i="25"/>
  <c r="J49" i="25"/>
  <c r="I49" i="25"/>
  <c r="H49" i="25"/>
  <c r="G49" i="25"/>
  <c r="F49" i="25"/>
  <c r="E49" i="25"/>
  <c r="D49" i="25"/>
  <c r="C49" i="25"/>
  <c r="J48" i="25"/>
  <c r="I48" i="25"/>
  <c r="H48" i="25"/>
  <c r="G48" i="25"/>
  <c r="F48" i="25"/>
  <c r="E48" i="25"/>
  <c r="D48" i="25"/>
  <c r="C48" i="25"/>
  <c r="J47" i="25"/>
  <c r="I47" i="25"/>
  <c r="H47" i="25"/>
  <c r="G47" i="25"/>
  <c r="F47" i="25"/>
  <c r="E47" i="25"/>
  <c r="D47" i="25"/>
  <c r="C47" i="25"/>
  <c r="J46" i="25"/>
  <c r="I46" i="25"/>
  <c r="H46" i="25"/>
  <c r="G46" i="25"/>
  <c r="F46" i="25"/>
  <c r="E46" i="25"/>
  <c r="D46" i="25"/>
  <c r="C46" i="25"/>
  <c r="J53" i="24"/>
  <c r="I53" i="24"/>
  <c r="H53" i="24"/>
  <c r="G53" i="24"/>
  <c r="F53" i="24"/>
  <c r="E53" i="24"/>
  <c r="D53" i="24"/>
  <c r="C53" i="24"/>
  <c r="J52" i="24"/>
  <c r="I52" i="24"/>
  <c r="H52" i="24"/>
  <c r="G52" i="24"/>
  <c r="F52" i="24"/>
  <c r="E52" i="24"/>
  <c r="D52" i="24"/>
  <c r="C52" i="24"/>
  <c r="J51" i="24"/>
  <c r="I51" i="24"/>
  <c r="H51" i="24"/>
  <c r="G51" i="24"/>
  <c r="F51" i="24"/>
  <c r="E51" i="24"/>
  <c r="D51" i="24"/>
  <c r="C51" i="24"/>
  <c r="J50" i="24"/>
  <c r="I50" i="24"/>
  <c r="H50" i="24"/>
  <c r="G50" i="24"/>
  <c r="F50" i="24"/>
  <c r="E50" i="24"/>
  <c r="D50" i="24"/>
  <c r="C50" i="24"/>
  <c r="J49" i="24"/>
  <c r="I49" i="24"/>
  <c r="H49" i="24"/>
  <c r="G49" i="24"/>
  <c r="F49" i="24"/>
  <c r="E49" i="24"/>
  <c r="D49" i="24"/>
  <c r="C49" i="24"/>
  <c r="J48" i="24"/>
  <c r="I48" i="24"/>
  <c r="H48" i="24"/>
  <c r="G48" i="24"/>
  <c r="F48" i="24"/>
  <c r="E48" i="24"/>
  <c r="D48" i="24"/>
  <c r="C48" i="24"/>
  <c r="J47" i="24"/>
  <c r="I47" i="24"/>
  <c r="H47" i="24"/>
  <c r="G47" i="24"/>
  <c r="F47" i="24"/>
  <c r="E47" i="24"/>
  <c r="D47" i="24"/>
  <c r="C47" i="24"/>
  <c r="J46" i="24"/>
  <c r="I46" i="24"/>
  <c r="H46" i="24"/>
  <c r="G46" i="24"/>
  <c r="F46" i="24"/>
  <c r="E46" i="24"/>
  <c r="D46" i="24"/>
  <c r="C46" i="24"/>
  <c r="X42" i="23"/>
  <c r="C47" i="23"/>
  <c r="D47" i="23"/>
  <c r="E47" i="23"/>
  <c r="F47" i="23"/>
  <c r="G47" i="23"/>
  <c r="H47" i="23"/>
  <c r="I47" i="23"/>
  <c r="J47" i="23"/>
  <c r="C48" i="23"/>
  <c r="D48" i="23"/>
  <c r="E48" i="23"/>
  <c r="F48" i="23"/>
  <c r="G48" i="23"/>
  <c r="H48" i="23"/>
  <c r="I48" i="23"/>
  <c r="J48" i="23"/>
  <c r="C49" i="23"/>
  <c r="D49" i="23"/>
  <c r="E49" i="23"/>
  <c r="F49" i="23"/>
  <c r="G49" i="23"/>
  <c r="H49" i="23"/>
  <c r="I49" i="23"/>
  <c r="J49" i="23"/>
  <c r="C50" i="23"/>
  <c r="D50" i="23"/>
  <c r="E50" i="23"/>
  <c r="F50" i="23"/>
  <c r="G50" i="23"/>
  <c r="H50" i="23"/>
  <c r="I50" i="23"/>
  <c r="J50" i="23"/>
  <c r="C51" i="23"/>
  <c r="D51" i="23"/>
  <c r="E51" i="23"/>
  <c r="F51" i="23"/>
  <c r="G51" i="23"/>
  <c r="H51" i="23"/>
  <c r="I51" i="23"/>
  <c r="J51" i="23"/>
  <c r="C52" i="23"/>
  <c r="D52" i="23"/>
  <c r="E52" i="23"/>
  <c r="F52" i="23"/>
  <c r="G52" i="23"/>
  <c r="H52" i="23"/>
  <c r="I52" i="23"/>
  <c r="J52" i="23"/>
  <c r="C53" i="23"/>
  <c r="D53" i="23"/>
  <c r="E53" i="23"/>
  <c r="F53" i="23"/>
  <c r="G53" i="23"/>
  <c r="H53" i="23"/>
  <c r="I53" i="23"/>
  <c r="J53" i="23"/>
  <c r="D46" i="23"/>
  <c r="E46" i="23"/>
  <c r="F46" i="23"/>
  <c r="G46" i="23"/>
  <c r="H46" i="23"/>
  <c r="I46" i="23"/>
  <c r="J46" i="23"/>
  <c r="C46" i="23"/>
  <c r="AB41" i="25" l="1"/>
  <c r="W41" i="25"/>
  <c r="U37" i="24"/>
  <c r="U61" i="23"/>
  <c r="U63" i="23"/>
  <c r="U64" i="23"/>
  <c r="U65" i="23"/>
  <c r="V54" i="23"/>
  <c r="W54" i="23"/>
  <c r="X54" i="23"/>
  <c r="Y54" i="23"/>
  <c r="Z54" i="23"/>
  <c r="AA54" i="23"/>
  <c r="AB54" i="23"/>
  <c r="AC54" i="23"/>
  <c r="V55" i="23"/>
  <c r="W55" i="23"/>
  <c r="X55" i="23"/>
  <c r="Y55" i="23"/>
  <c r="Z55" i="23"/>
  <c r="AA55" i="23"/>
  <c r="AB55" i="23"/>
  <c r="AC55" i="23"/>
  <c r="U61" i="24"/>
  <c r="V53" i="24"/>
  <c r="W53" i="24"/>
  <c r="X53" i="24"/>
  <c r="Y53" i="24"/>
  <c r="Z53" i="24"/>
  <c r="AA53" i="24"/>
  <c r="AB53" i="24"/>
  <c r="AC53" i="24"/>
  <c r="V54" i="24"/>
  <c r="W54" i="24"/>
  <c r="X54" i="24"/>
  <c r="Y54" i="24"/>
  <c r="Z54" i="24"/>
  <c r="AA54" i="24"/>
  <c r="AB54" i="24"/>
  <c r="AC54" i="24"/>
  <c r="U62" i="24"/>
  <c r="U65" i="24"/>
  <c r="U66" i="24"/>
  <c r="U67" i="24"/>
  <c r="C35" i="23"/>
  <c r="J42" i="23"/>
  <c r="I42" i="23"/>
  <c r="H42" i="23"/>
  <c r="G42" i="23"/>
  <c r="F42" i="23"/>
  <c r="E42" i="23"/>
  <c r="D42" i="23"/>
  <c r="C42" i="23"/>
  <c r="J41" i="23"/>
  <c r="I41" i="23"/>
  <c r="H41" i="23"/>
  <c r="G41" i="23"/>
  <c r="F41" i="23"/>
  <c r="E41" i="23"/>
  <c r="D41" i="23"/>
  <c r="C41" i="23"/>
  <c r="J40" i="23"/>
  <c r="I40" i="23"/>
  <c r="H40" i="23"/>
  <c r="G40" i="23"/>
  <c r="F40" i="23"/>
  <c r="E40" i="23"/>
  <c r="D40" i="23"/>
  <c r="C40" i="23"/>
  <c r="J39" i="23"/>
  <c r="I39" i="23"/>
  <c r="H39" i="23"/>
  <c r="G39" i="23"/>
  <c r="F39" i="23"/>
  <c r="E39" i="23"/>
  <c r="D39" i="23"/>
  <c r="C39" i="23"/>
  <c r="J38" i="23"/>
  <c r="I38" i="23"/>
  <c r="H38" i="23"/>
  <c r="G38" i="23"/>
  <c r="F38" i="23"/>
  <c r="E38" i="23"/>
  <c r="D38" i="23"/>
  <c r="C38" i="23"/>
  <c r="J37" i="23"/>
  <c r="I37" i="23"/>
  <c r="H37" i="23"/>
  <c r="G37" i="23"/>
  <c r="F37" i="23"/>
  <c r="E37" i="23"/>
  <c r="D37" i="23"/>
  <c r="C37" i="23"/>
  <c r="J36" i="23"/>
  <c r="I36" i="23"/>
  <c r="H36" i="23"/>
  <c r="G36" i="23"/>
  <c r="F36" i="23"/>
  <c r="E36" i="23"/>
  <c r="D36" i="23"/>
  <c r="C36" i="23"/>
  <c r="J35" i="23"/>
  <c r="I35" i="23"/>
  <c r="H35" i="23"/>
  <c r="G35" i="23"/>
  <c r="F35" i="23"/>
  <c r="E35" i="23"/>
  <c r="D35" i="23"/>
  <c r="J42" i="24"/>
  <c r="I42" i="24"/>
  <c r="H42" i="24"/>
  <c r="G42" i="24"/>
  <c r="F42" i="24"/>
  <c r="E42" i="24"/>
  <c r="D42" i="24"/>
  <c r="C42" i="24"/>
  <c r="J41" i="24"/>
  <c r="I41" i="24"/>
  <c r="H41" i="24"/>
  <c r="G41" i="24"/>
  <c r="F41" i="24"/>
  <c r="E41" i="24"/>
  <c r="D41" i="24"/>
  <c r="C41" i="24"/>
  <c r="J40" i="24"/>
  <c r="I40" i="24"/>
  <c r="H40" i="24"/>
  <c r="G40" i="24"/>
  <c r="F40" i="24"/>
  <c r="E40" i="24"/>
  <c r="D40" i="24"/>
  <c r="C40" i="24"/>
  <c r="J39" i="24"/>
  <c r="I39" i="24"/>
  <c r="H39" i="24"/>
  <c r="G39" i="24"/>
  <c r="F39" i="24"/>
  <c r="E39" i="24"/>
  <c r="D39" i="24"/>
  <c r="C39" i="24"/>
  <c r="J38" i="24"/>
  <c r="I38" i="24"/>
  <c r="H38" i="24"/>
  <c r="G38" i="24"/>
  <c r="F38" i="24"/>
  <c r="E38" i="24"/>
  <c r="D38" i="24"/>
  <c r="C38" i="24"/>
  <c r="J37" i="24"/>
  <c r="I37" i="24"/>
  <c r="H37" i="24"/>
  <c r="G37" i="24"/>
  <c r="F37" i="24"/>
  <c r="E37" i="24"/>
  <c r="D37" i="24"/>
  <c r="C37" i="24"/>
  <c r="J36" i="24"/>
  <c r="I36" i="24"/>
  <c r="H36" i="24"/>
  <c r="G36" i="24"/>
  <c r="F36" i="24"/>
  <c r="E36" i="24"/>
  <c r="D36" i="24"/>
  <c r="C36" i="24"/>
  <c r="J35" i="24"/>
  <c r="I35" i="24"/>
  <c r="H35" i="24"/>
  <c r="G35" i="24"/>
  <c r="F35" i="24"/>
  <c r="E35" i="24"/>
  <c r="D35" i="24"/>
  <c r="C35" i="24"/>
  <c r="D35" i="25"/>
  <c r="E35" i="25"/>
  <c r="F35" i="25"/>
  <c r="G35" i="25"/>
  <c r="H35" i="25"/>
  <c r="I35" i="25"/>
  <c r="J35" i="25"/>
  <c r="D36" i="25"/>
  <c r="E36" i="25"/>
  <c r="F36" i="25"/>
  <c r="G36" i="25"/>
  <c r="H36" i="25"/>
  <c r="I36" i="25"/>
  <c r="J36" i="25"/>
  <c r="D37" i="25"/>
  <c r="E37" i="25"/>
  <c r="F37" i="25"/>
  <c r="G37" i="25"/>
  <c r="H37" i="25"/>
  <c r="I37" i="25"/>
  <c r="J37" i="25"/>
  <c r="D38" i="25"/>
  <c r="E38" i="25"/>
  <c r="F38" i="25"/>
  <c r="G38" i="25"/>
  <c r="H38" i="25"/>
  <c r="I38" i="25"/>
  <c r="J38" i="25"/>
  <c r="D39" i="25"/>
  <c r="E39" i="25"/>
  <c r="F39" i="25"/>
  <c r="G39" i="25"/>
  <c r="H39" i="25"/>
  <c r="I39" i="25"/>
  <c r="J39" i="25"/>
  <c r="D40" i="25"/>
  <c r="E40" i="25"/>
  <c r="F40" i="25"/>
  <c r="G40" i="25"/>
  <c r="H40" i="25"/>
  <c r="I40" i="25"/>
  <c r="J40" i="25"/>
  <c r="D41" i="25"/>
  <c r="E41" i="25"/>
  <c r="F41" i="25"/>
  <c r="G41" i="25"/>
  <c r="H41" i="25"/>
  <c r="I41" i="25"/>
  <c r="J41" i="25"/>
  <c r="D42" i="25"/>
  <c r="E42" i="25"/>
  <c r="F42" i="25"/>
  <c r="G42" i="25"/>
  <c r="H42" i="25"/>
  <c r="I42" i="25"/>
  <c r="J42" i="25"/>
  <c r="C42" i="25"/>
  <c r="C41" i="25"/>
  <c r="C40" i="25"/>
  <c r="C39" i="25"/>
  <c r="C38" i="25"/>
  <c r="C37" i="25"/>
  <c r="C36" i="25"/>
  <c r="C35" i="25"/>
  <c r="AC57" i="23" l="1"/>
  <c r="AF57" i="23" s="1"/>
  <c r="AB57" i="23"/>
  <c r="AA57" i="23"/>
  <c r="Z57" i="23"/>
  <c r="Y57" i="23"/>
  <c r="X57" i="23"/>
  <c r="W57" i="23"/>
  <c r="V57" i="23"/>
  <c r="AC56" i="23"/>
  <c r="AB56" i="23"/>
  <c r="AF56" i="23" s="1"/>
  <c r="AA56" i="23"/>
  <c r="Z56" i="23"/>
  <c r="Y56" i="23"/>
  <c r="X56" i="23"/>
  <c r="W56" i="23"/>
  <c r="V56" i="23"/>
  <c r="AF55" i="23"/>
  <c r="AF54" i="23"/>
  <c r="AC53" i="23"/>
  <c r="AB53" i="23"/>
  <c r="AA53" i="23"/>
  <c r="Z53" i="23"/>
  <c r="Y53" i="23"/>
  <c r="AF53" i="23" s="1"/>
  <c r="X53" i="23"/>
  <c r="W53" i="23"/>
  <c r="V53" i="23"/>
  <c r="AF52" i="23"/>
  <c r="AC52" i="23"/>
  <c r="AB52" i="23"/>
  <c r="AA52" i="23"/>
  <c r="Z52" i="23"/>
  <c r="Y52" i="23"/>
  <c r="X52" i="23"/>
  <c r="W52" i="23"/>
  <c r="V52" i="23"/>
  <c r="AF51" i="23"/>
  <c r="AC51" i="23"/>
  <c r="AB51" i="23"/>
  <c r="AA51" i="23"/>
  <c r="Z51" i="23"/>
  <c r="Y51" i="23"/>
  <c r="X51" i="23"/>
  <c r="W51" i="23"/>
  <c r="V51" i="23"/>
  <c r="AC50" i="23"/>
  <c r="AB50" i="23"/>
  <c r="AA50" i="23"/>
  <c r="Z50" i="23"/>
  <c r="Y50" i="23"/>
  <c r="X50" i="23"/>
  <c r="W50" i="23"/>
  <c r="V50" i="23"/>
  <c r="AF50" i="23" s="1"/>
  <c r="AC47" i="23"/>
  <c r="AF47" i="23" s="1"/>
  <c r="U67" i="23" s="1"/>
  <c r="AB47" i="23"/>
  <c r="AA47" i="23"/>
  <c r="Z47" i="23"/>
  <c r="Y47" i="23"/>
  <c r="X47" i="23"/>
  <c r="W47" i="23"/>
  <c r="V47" i="23"/>
  <c r="AC46" i="23"/>
  <c r="AB46" i="23"/>
  <c r="AF46" i="23" s="1"/>
  <c r="U66" i="23" s="1"/>
  <c r="AA46" i="23"/>
  <c r="Z46" i="23"/>
  <c r="Y46" i="23"/>
  <c r="X46" i="23"/>
  <c r="W46" i="23"/>
  <c r="V46" i="23"/>
  <c r="AC45" i="23"/>
  <c r="AB45" i="23"/>
  <c r="AA45" i="23"/>
  <c r="AF45" i="23" s="1"/>
  <c r="Z45" i="23"/>
  <c r="Y45" i="23"/>
  <c r="X45" i="23"/>
  <c r="W45" i="23"/>
  <c r="V45" i="23"/>
  <c r="AC44" i="23"/>
  <c r="AB44" i="23"/>
  <c r="AA44" i="23"/>
  <c r="Z44" i="23"/>
  <c r="AF44" i="23" s="1"/>
  <c r="Y44" i="23"/>
  <c r="X44" i="23"/>
  <c r="W44" i="23"/>
  <c r="V44" i="23"/>
  <c r="AF43" i="23"/>
  <c r="AC43" i="23"/>
  <c r="AB43" i="23"/>
  <c r="AA43" i="23"/>
  <c r="Z43" i="23"/>
  <c r="Y43" i="23"/>
  <c r="X43" i="23"/>
  <c r="W43" i="23"/>
  <c r="V43" i="23"/>
  <c r="AF42" i="23"/>
  <c r="AC42" i="23"/>
  <c r="AB42" i="23"/>
  <c r="AA42" i="23"/>
  <c r="Z42" i="23"/>
  <c r="Y42" i="23"/>
  <c r="W42" i="23"/>
  <c r="V42" i="23"/>
  <c r="AF41" i="23"/>
  <c r="AC41" i="23"/>
  <c r="AB41" i="23"/>
  <c r="AA41" i="23"/>
  <c r="Z41" i="23"/>
  <c r="Y41" i="23"/>
  <c r="X41" i="23"/>
  <c r="W41" i="23"/>
  <c r="V41" i="23"/>
  <c r="AC40" i="23"/>
  <c r="AB40" i="23"/>
  <c r="AA40" i="23"/>
  <c r="Z40" i="23"/>
  <c r="Y40" i="23"/>
  <c r="X40" i="23"/>
  <c r="W40" i="23"/>
  <c r="V40" i="23"/>
  <c r="AF40" i="23" s="1"/>
  <c r="U34" i="23"/>
  <c r="AF53" i="24"/>
  <c r="U63" i="24" s="1"/>
  <c r="AC57" i="24"/>
  <c r="AF57" i="24" s="1"/>
  <c r="AB57" i="24"/>
  <c r="AA57" i="24"/>
  <c r="Z57" i="24"/>
  <c r="Y57" i="24"/>
  <c r="X57" i="24"/>
  <c r="W57" i="24"/>
  <c r="V57" i="24"/>
  <c r="AC56" i="24"/>
  <c r="AB56" i="24"/>
  <c r="AF56" i="24" s="1"/>
  <c r="AA56" i="24"/>
  <c r="Z56" i="24"/>
  <c r="Y56" i="24"/>
  <c r="X56" i="24"/>
  <c r="W56" i="24"/>
  <c r="V56" i="24"/>
  <c r="AC55" i="24"/>
  <c r="AB55" i="24"/>
  <c r="AA55" i="24"/>
  <c r="AF55" i="24" s="1"/>
  <c r="Z55" i="24"/>
  <c r="Y55" i="24"/>
  <c r="X55" i="24"/>
  <c r="W55" i="24"/>
  <c r="V55" i="24"/>
  <c r="AF54" i="24"/>
  <c r="U64" i="24" s="1"/>
  <c r="AC52" i="24"/>
  <c r="AB52" i="24"/>
  <c r="AA52" i="24"/>
  <c r="Z52" i="24"/>
  <c r="Y52" i="24"/>
  <c r="X52" i="24"/>
  <c r="AF52" i="24" s="1"/>
  <c r="W52" i="24"/>
  <c r="V52" i="24"/>
  <c r="AF51" i="24"/>
  <c r="AC51" i="24"/>
  <c r="AB51" i="24"/>
  <c r="AA51" i="24"/>
  <c r="Z51" i="24"/>
  <c r="Y51" i="24"/>
  <c r="X51" i="24"/>
  <c r="W51" i="24"/>
  <c r="V51" i="24"/>
  <c r="AC50" i="24"/>
  <c r="AB50" i="24"/>
  <c r="AA50" i="24"/>
  <c r="Z50" i="24"/>
  <c r="Y50" i="24"/>
  <c r="X50" i="24"/>
  <c r="W50" i="24"/>
  <c r="V50" i="24"/>
  <c r="AF50" i="24" s="1"/>
  <c r="AC47" i="24"/>
  <c r="AF47" i="24" s="1"/>
  <c r="AB47" i="24"/>
  <c r="AA47" i="24"/>
  <c r="Z47" i="24"/>
  <c r="Y47" i="24"/>
  <c r="X47" i="24"/>
  <c r="W47" i="24"/>
  <c r="V47" i="24"/>
  <c r="AC46" i="24"/>
  <c r="AB46" i="24"/>
  <c r="AF46" i="24" s="1"/>
  <c r="AA46" i="24"/>
  <c r="Z46" i="24"/>
  <c r="Y46" i="24"/>
  <c r="X46" i="24"/>
  <c r="W46" i="24"/>
  <c r="V46" i="24"/>
  <c r="AC45" i="24"/>
  <c r="AB45" i="24"/>
  <c r="AA45" i="24"/>
  <c r="AF45" i="24" s="1"/>
  <c r="Z45" i="24"/>
  <c r="Y45" i="24"/>
  <c r="X45" i="24"/>
  <c r="W45" i="24"/>
  <c r="V45" i="24"/>
  <c r="AC44" i="24"/>
  <c r="AB44" i="24"/>
  <c r="AA44" i="24"/>
  <c r="Z44" i="24"/>
  <c r="AF44" i="24" s="1"/>
  <c r="Y44" i="24"/>
  <c r="X44" i="24"/>
  <c r="W44" i="24"/>
  <c r="V44" i="24"/>
  <c r="AC43" i="24"/>
  <c r="AB43" i="24"/>
  <c r="AA43" i="24"/>
  <c r="Z43" i="24"/>
  <c r="Y43" i="24"/>
  <c r="AF43" i="24" s="1"/>
  <c r="X43" i="24"/>
  <c r="W43" i="24"/>
  <c r="V43" i="24"/>
  <c r="AC42" i="24"/>
  <c r="AB42" i="24"/>
  <c r="AA42" i="24"/>
  <c r="Z42" i="24"/>
  <c r="Y42" i="24"/>
  <c r="X42" i="24"/>
  <c r="AF42" i="24" s="1"/>
  <c r="W42" i="24"/>
  <c r="V42" i="24"/>
  <c r="AF41" i="24"/>
  <c r="AC41" i="24"/>
  <c r="AB41" i="24"/>
  <c r="AA41" i="24"/>
  <c r="Z41" i="24"/>
  <c r="Y41" i="24"/>
  <c r="X41" i="24"/>
  <c r="W41" i="24"/>
  <c r="V41" i="24"/>
  <c r="AC40" i="24"/>
  <c r="AB40" i="24"/>
  <c r="AA40" i="24"/>
  <c r="Z40" i="24"/>
  <c r="Y40" i="24"/>
  <c r="X40" i="24"/>
  <c r="W40" i="24"/>
  <c r="V40" i="24"/>
  <c r="AF40" i="24" s="1"/>
  <c r="U34" i="24"/>
  <c r="P38" i="25"/>
  <c r="Q38" i="25"/>
  <c r="W46" i="25"/>
  <c r="X47" i="25"/>
  <c r="P39" i="25"/>
  <c r="Q39" i="25"/>
  <c r="M39" i="25"/>
  <c r="V55" i="25"/>
  <c r="V54" i="25"/>
  <c r="V53" i="25"/>
  <c r="V52" i="25"/>
  <c r="V51" i="25"/>
  <c r="M35" i="25"/>
  <c r="L39" i="25"/>
  <c r="M38" i="25"/>
  <c r="Q37" i="25"/>
  <c r="O37" i="25"/>
  <c r="P36" i="25"/>
  <c r="Q35" i="25"/>
  <c r="P35" i="25"/>
  <c r="O35" i="25"/>
  <c r="N35" i="25"/>
  <c r="O36" i="24"/>
  <c r="P37" i="24"/>
  <c r="O38" i="24"/>
  <c r="P38" i="24"/>
  <c r="N39" i="24"/>
  <c r="O39" i="24"/>
  <c r="P39" i="24"/>
  <c r="Q39" i="24"/>
  <c r="M39" i="24"/>
  <c r="M38" i="24"/>
  <c r="M37" i="24"/>
  <c r="M35" i="24"/>
  <c r="L39" i="24"/>
  <c r="Q38" i="24"/>
  <c r="N38" i="24"/>
  <c r="Q37" i="24"/>
  <c r="O37" i="24"/>
  <c r="N37" i="24"/>
  <c r="Q36" i="24"/>
  <c r="P36" i="24"/>
  <c r="N36" i="24"/>
  <c r="Q35" i="24"/>
  <c r="P35" i="24"/>
  <c r="O35" i="24"/>
  <c r="N35" i="24"/>
  <c r="A35" i="24"/>
  <c r="A36" i="24"/>
  <c r="A37" i="24"/>
  <c r="A38" i="24"/>
  <c r="A39" i="24"/>
  <c r="A40" i="24"/>
  <c r="A41" i="24"/>
  <c r="A42" i="24"/>
  <c r="A42" i="25"/>
  <c r="A41" i="25"/>
  <c r="A40" i="25"/>
  <c r="A39" i="25"/>
  <c r="A38" i="25"/>
  <c r="A37" i="25"/>
  <c r="A36" i="25"/>
  <c r="A35" i="25"/>
  <c r="Z31" i="25"/>
  <c r="Y31" i="25"/>
  <c r="X31" i="25"/>
  <c r="W31" i="25"/>
  <c r="V31" i="25"/>
  <c r="U31" i="25"/>
  <c r="T31" i="25"/>
  <c r="S31" i="25"/>
  <c r="R31" i="25"/>
  <c r="Q31" i="25"/>
  <c r="P31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AH24" i="25"/>
  <c r="AG24" i="25"/>
  <c r="AF24" i="25"/>
  <c r="AE24" i="25"/>
  <c r="AD24" i="25"/>
  <c r="AC24" i="25"/>
  <c r="AB24" i="25"/>
  <c r="AA24" i="25"/>
  <c r="J24" i="25"/>
  <c r="P24" i="25" s="1"/>
  <c r="I24" i="25"/>
  <c r="H24" i="25"/>
  <c r="G24" i="25"/>
  <c r="F24" i="25"/>
  <c r="E24" i="25"/>
  <c r="D24" i="25"/>
  <c r="C24" i="25"/>
  <c r="AH23" i="25"/>
  <c r="AG23" i="25"/>
  <c r="AF23" i="25"/>
  <c r="AE23" i="25"/>
  <c r="AD23" i="25"/>
  <c r="AC23" i="25"/>
  <c r="AB23" i="25"/>
  <c r="AA23" i="25"/>
  <c r="J23" i="25"/>
  <c r="I23" i="25"/>
  <c r="P23" i="25" s="1"/>
  <c r="H23" i="25"/>
  <c r="G23" i="25"/>
  <c r="F23" i="25"/>
  <c r="E23" i="25"/>
  <c r="D23" i="25"/>
  <c r="C23" i="25"/>
  <c r="AH22" i="25"/>
  <c r="AG22" i="25"/>
  <c r="AF22" i="25"/>
  <c r="AE22" i="25"/>
  <c r="AD22" i="25"/>
  <c r="AC22" i="25"/>
  <c r="AB22" i="25"/>
  <c r="AA22" i="25"/>
  <c r="J22" i="25"/>
  <c r="I22" i="25"/>
  <c r="H22" i="25"/>
  <c r="P22" i="25" s="1"/>
  <c r="G22" i="25"/>
  <c r="F22" i="25"/>
  <c r="E22" i="25"/>
  <c r="D22" i="25"/>
  <c r="C22" i="25"/>
  <c r="AH21" i="25"/>
  <c r="AG21" i="25"/>
  <c r="AF21" i="25"/>
  <c r="AE21" i="25"/>
  <c r="AD21" i="25"/>
  <c r="AC21" i="25"/>
  <c r="AB21" i="25"/>
  <c r="AA21" i="25"/>
  <c r="J21" i="25"/>
  <c r="I21" i="25"/>
  <c r="H21" i="25"/>
  <c r="G21" i="25"/>
  <c r="P21" i="25" s="1"/>
  <c r="F21" i="25"/>
  <c r="E21" i="25"/>
  <c r="D21" i="25"/>
  <c r="C21" i="25"/>
  <c r="AH20" i="25"/>
  <c r="AG20" i="25"/>
  <c r="AF20" i="25"/>
  <c r="AE20" i="25"/>
  <c r="AD20" i="25"/>
  <c r="AC20" i="25"/>
  <c r="AB20" i="25"/>
  <c r="AA20" i="25"/>
  <c r="J20" i="25"/>
  <c r="I20" i="25"/>
  <c r="H20" i="25"/>
  <c r="G20" i="25"/>
  <c r="F20" i="25"/>
  <c r="P20" i="25" s="1"/>
  <c r="E20" i="25"/>
  <c r="D20" i="25"/>
  <c r="C20" i="25"/>
  <c r="AH19" i="25"/>
  <c r="AG19" i="25"/>
  <c r="AF19" i="25"/>
  <c r="AE19" i="25"/>
  <c r="AD19" i="25"/>
  <c r="AC19" i="25"/>
  <c r="AB19" i="25"/>
  <c r="AA19" i="25"/>
  <c r="J19" i="25"/>
  <c r="I19" i="25"/>
  <c r="H19" i="25"/>
  <c r="G19" i="25"/>
  <c r="F19" i="25"/>
  <c r="E19" i="25"/>
  <c r="P19" i="25" s="1"/>
  <c r="D19" i="25"/>
  <c r="C19" i="25"/>
  <c r="AH18" i="25"/>
  <c r="AG18" i="25"/>
  <c r="AF18" i="25"/>
  <c r="AE18" i="25"/>
  <c r="AD18" i="25"/>
  <c r="AC18" i="25"/>
  <c r="AB18" i="25"/>
  <c r="AA18" i="25"/>
  <c r="J18" i="25"/>
  <c r="I18" i="25"/>
  <c r="H18" i="25"/>
  <c r="G18" i="25"/>
  <c r="F18" i="25"/>
  <c r="E18" i="25"/>
  <c r="D18" i="25"/>
  <c r="P18" i="25" s="1"/>
  <c r="C18" i="25"/>
  <c r="AH17" i="25"/>
  <c r="AG17" i="25"/>
  <c r="AF17" i="25"/>
  <c r="AE17" i="25"/>
  <c r="AD17" i="25"/>
  <c r="AC17" i="25"/>
  <c r="AB17" i="25"/>
  <c r="AA17" i="25"/>
  <c r="J17" i="25"/>
  <c r="I17" i="25"/>
  <c r="H17" i="25"/>
  <c r="G17" i="25"/>
  <c r="F17" i="25"/>
  <c r="E17" i="25"/>
  <c r="D17" i="25"/>
  <c r="C17" i="25"/>
  <c r="P17" i="25" s="1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I13" i="25"/>
  <c r="H13" i="25"/>
  <c r="G13" i="25"/>
  <c r="F13" i="25"/>
  <c r="E13" i="25"/>
  <c r="D13" i="25"/>
  <c r="C13" i="25"/>
  <c r="BX12" i="25"/>
  <c r="BV12" i="25"/>
  <c r="BU12" i="25"/>
  <c r="BT12" i="25"/>
  <c r="BS12" i="25"/>
  <c r="BR12" i="25"/>
  <c r="BQ12" i="25"/>
  <c r="BP12" i="25"/>
  <c r="BO12" i="25"/>
  <c r="BN12" i="25"/>
  <c r="BM12" i="25"/>
  <c r="BL12" i="25"/>
  <c r="BK12" i="25"/>
  <c r="BJ12" i="25"/>
  <c r="BI12" i="25"/>
  <c r="BH12" i="25"/>
  <c r="BG12" i="25"/>
  <c r="BF12" i="25"/>
  <c r="BE12" i="25"/>
  <c r="BD12" i="25"/>
  <c r="BC12" i="25"/>
  <c r="BB12" i="25"/>
  <c r="BA12" i="25"/>
  <c r="AZ12" i="25"/>
  <c r="AY12" i="25"/>
  <c r="AX12" i="25"/>
  <c r="AL18" i="25" s="1"/>
  <c r="AW12" i="25"/>
  <c r="AL21" i="25" s="1"/>
  <c r="AV12" i="25"/>
  <c r="AL17" i="25" s="1"/>
  <c r="AU12" i="25"/>
  <c r="AL24" i="25" s="1"/>
  <c r="AT12" i="25"/>
  <c r="AL22" i="25" s="1"/>
  <c r="AS12" i="25"/>
  <c r="AL20" i="25" s="1"/>
  <c r="AR12" i="25"/>
  <c r="AL23" i="25" s="1"/>
  <c r="AQ12" i="25"/>
  <c r="AL19" i="25" s="1"/>
  <c r="AP12" i="25"/>
  <c r="AK21" i="25" s="1"/>
  <c r="AO12" i="25"/>
  <c r="AK23" i="25" s="1"/>
  <c r="AN12" i="25"/>
  <c r="AK22" i="25" s="1"/>
  <c r="AM12" i="25"/>
  <c r="AK18" i="25" s="1"/>
  <c r="AL12" i="25"/>
  <c r="AK20" i="25" s="1"/>
  <c r="AK12" i="25"/>
  <c r="AK19" i="25" s="1"/>
  <c r="AJ12" i="25"/>
  <c r="AK17" i="25" s="1"/>
  <c r="AI12" i="25"/>
  <c r="AK24" i="25" s="1"/>
  <c r="AH12" i="25"/>
  <c r="AJ24" i="25" s="1"/>
  <c r="AG12" i="25"/>
  <c r="AJ23" i="25" s="1"/>
  <c r="AM23" i="25" s="1"/>
  <c r="AF12" i="25"/>
  <c r="AJ18" i="25" s="1"/>
  <c r="AE12" i="25"/>
  <c r="AJ20" i="25" s="1"/>
  <c r="AD12" i="25"/>
  <c r="AJ22" i="25" s="1"/>
  <c r="AC12" i="25"/>
  <c r="AJ21" i="25" s="1"/>
  <c r="AB12" i="25"/>
  <c r="AJ19" i="25" s="1"/>
  <c r="AA12" i="25"/>
  <c r="AJ17" i="25" s="1"/>
  <c r="Z31" i="24"/>
  <c r="Y31" i="24"/>
  <c r="X31" i="24"/>
  <c r="W31" i="24"/>
  <c r="V31" i="24"/>
  <c r="U31" i="24"/>
  <c r="T31" i="24"/>
  <c r="S31" i="24"/>
  <c r="R31" i="24"/>
  <c r="Q31" i="24"/>
  <c r="P31" i="24"/>
  <c r="O31" i="24"/>
  <c r="N31" i="24"/>
  <c r="M31" i="24"/>
  <c r="L31" i="24"/>
  <c r="K31" i="24"/>
  <c r="J31" i="24"/>
  <c r="I31" i="24"/>
  <c r="H31" i="24"/>
  <c r="G31" i="24"/>
  <c r="F31" i="24"/>
  <c r="E31" i="24"/>
  <c r="D31" i="24"/>
  <c r="C31" i="24"/>
  <c r="AH24" i="24"/>
  <c r="AG24" i="24"/>
  <c r="AF24" i="24"/>
  <c r="AE24" i="24"/>
  <c r="AD24" i="24"/>
  <c r="AC24" i="24"/>
  <c r="AB24" i="24"/>
  <c r="AA24" i="24"/>
  <c r="P24" i="24"/>
  <c r="J24" i="24"/>
  <c r="I24" i="24"/>
  <c r="H24" i="24"/>
  <c r="G24" i="24"/>
  <c r="F24" i="24"/>
  <c r="E24" i="24"/>
  <c r="D24" i="24"/>
  <c r="C24" i="24"/>
  <c r="AH23" i="24"/>
  <c r="AG23" i="24"/>
  <c r="AF23" i="24"/>
  <c r="AE23" i="24"/>
  <c r="AD23" i="24"/>
  <c r="AC23" i="24"/>
  <c r="AB23" i="24"/>
  <c r="AA23" i="24"/>
  <c r="P23" i="24"/>
  <c r="J23" i="24"/>
  <c r="I23" i="24"/>
  <c r="H23" i="24"/>
  <c r="G23" i="24"/>
  <c r="F23" i="24"/>
  <c r="E23" i="24"/>
  <c r="D23" i="24"/>
  <c r="C23" i="24"/>
  <c r="AH22" i="24"/>
  <c r="AG22" i="24"/>
  <c r="AF22" i="24"/>
  <c r="AE22" i="24"/>
  <c r="AD22" i="24"/>
  <c r="AC22" i="24"/>
  <c r="AB22" i="24"/>
  <c r="AA22" i="24"/>
  <c r="J22" i="24"/>
  <c r="I22" i="24"/>
  <c r="H22" i="24"/>
  <c r="P22" i="24" s="1"/>
  <c r="G22" i="24"/>
  <c r="F22" i="24"/>
  <c r="E22" i="24"/>
  <c r="D22" i="24"/>
  <c r="C22" i="24"/>
  <c r="AH21" i="24"/>
  <c r="AG21" i="24"/>
  <c r="AF21" i="24"/>
  <c r="AE21" i="24"/>
  <c r="AD21" i="24"/>
  <c r="AC21" i="24"/>
  <c r="AB21" i="24"/>
  <c r="AA21" i="24"/>
  <c r="J21" i="24"/>
  <c r="I21" i="24"/>
  <c r="H21" i="24"/>
  <c r="G21" i="24"/>
  <c r="P21" i="24" s="1"/>
  <c r="F21" i="24"/>
  <c r="E21" i="24"/>
  <c r="D21" i="24"/>
  <c r="C21" i="24"/>
  <c r="AH20" i="24"/>
  <c r="AG20" i="24"/>
  <c r="AF20" i="24"/>
  <c r="AE20" i="24"/>
  <c r="AD20" i="24"/>
  <c r="AC20" i="24"/>
  <c r="AB20" i="24"/>
  <c r="AA20" i="24"/>
  <c r="P20" i="24"/>
  <c r="J20" i="24"/>
  <c r="I20" i="24"/>
  <c r="H20" i="24"/>
  <c r="G20" i="24"/>
  <c r="F20" i="24"/>
  <c r="E20" i="24"/>
  <c r="D20" i="24"/>
  <c r="C20" i="24"/>
  <c r="AH19" i="24"/>
  <c r="AG19" i="24"/>
  <c r="AF19" i="24"/>
  <c r="AE19" i="24"/>
  <c r="AD19" i="24"/>
  <c r="AC19" i="24"/>
  <c r="AB19" i="24"/>
  <c r="AA19" i="24"/>
  <c r="P19" i="24"/>
  <c r="J19" i="24"/>
  <c r="I19" i="24"/>
  <c r="H19" i="24"/>
  <c r="G19" i="24"/>
  <c r="F19" i="24"/>
  <c r="E19" i="24"/>
  <c r="D19" i="24"/>
  <c r="C19" i="24"/>
  <c r="AH18" i="24"/>
  <c r="AG18" i="24"/>
  <c r="AF18" i="24"/>
  <c r="AE18" i="24"/>
  <c r="AD18" i="24"/>
  <c r="AC18" i="24"/>
  <c r="AB18" i="24"/>
  <c r="AA18" i="24"/>
  <c r="J18" i="24"/>
  <c r="I18" i="24"/>
  <c r="H18" i="24"/>
  <c r="G18" i="24"/>
  <c r="F18" i="24"/>
  <c r="E18" i="24"/>
  <c r="D18" i="24"/>
  <c r="P18" i="24" s="1"/>
  <c r="C18" i="24"/>
  <c r="AH17" i="24"/>
  <c r="AG17" i="24"/>
  <c r="AF17" i="24"/>
  <c r="AE17" i="24"/>
  <c r="AD17" i="24"/>
  <c r="AC17" i="24"/>
  <c r="AB17" i="24"/>
  <c r="AA17" i="24"/>
  <c r="J17" i="24"/>
  <c r="I17" i="24"/>
  <c r="H17" i="24"/>
  <c r="G17" i="24"/>
  <c r="F17" i="24"/>
  <c r="E17" i="24"/>
  <c r="D17" i="24"/>
  <c r="C17" i="24"/>
  <c r="P17" i="24" s="1"/>
  <c r="Z13" i="24"/>
  <c r="Y13" i="24"/>
  <c r="X13" i="24"/>
  <c r="W13" i="24"/>
  <c r="V13" i="24"/>
  <c r="U13" i="24"/>
  <c r="T13" i="24"/>
  <c r="S13" i="24"/>
  <c r="R13" i="24"/>
  <c r="Q13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BX12" i="24"/>
  <c r="BV12" i="24"/>
  <c r="BU12" i="24"/>
  <c r="BT12" i="24"/>
  <c r="BS12" i="24"/>
  <c r="BR12" i="24"/>
  <c r="BQ12" i="24"/>
  <c r="BP12" i="24"/>
  <c r="BO12" i="24"/>
  <c r="BN12" i="24"/>
  <c r="BM12" i="24"/>
  <c r="BL12" i="24"/>
  <c r="BK12" i="24"/>
  <c r="BJ12" i="24"/>
  <c r="BI12" i="24"/>
  <c r="BH12" i="24"/>
  <c r="BG12" i="24"/>
  <c r="BF12" i="24"/>
  <c r="BE12" i="24"/>
  <c r="BD12" i="24"/>
  <c r="BC12" i="24"/>
  <c r="BB12" i="24"/>
  <c r="BA12" i="24"/>
  <c r="AZ12" i="24"/>
  <c r="AY12" i="24"/>
  <c r="AX12" i="24"/>
  <c r="AL18" i="24" s="1"/>
  <c r="AW12" i="24"/>
  <c r="AL21" i="24" s="1"/>
  <c r="AV12" i="24"/>
  <c r="AL17" i="24" s="1"/>
  <c r="AU12" i="24"/>
  <c r="AL24" i="24" s="1"/>
  <c r="AT12" i="24"/>
  <c r="AL22" i="24" s="1"/>
  <c r="AS12" i="24"/>
  <c r="AL20" i="24" s="1"/>
  <c r="AR12" i="24"/>
  <c r="AL23" i="24" s="1"/>
  <c r="AQ12" i="24"/>
  <c r="AL19" i="24" s="1"/>
  <c r="AP12" i="24"/>
  <c r="AK21" i="24" s="1"/>
  <c r="AO12" i="24"/>
  <c r="AK23" i="24" s="1"/>
  <c r="AN12" i="24"/>
  <c r="AK22" i="24" s="1"/>
  <c r="AM12" i="24"/>
  <c r="AK18" i="24" s="1"/>
  <c r="AL12" i="24"/>
  <c r="AK20" i="24" s="1"/>
  <c r="AK12" i="24"/>
  <c r="AK19" i="24" s="1"/>
  <c r="AJ12" i="24"/>
  <c r="AK17" i="24" s="1"/>
  <c r="AI12" i="24"/>
  <c r="AK24" i="24" s="1"/>
  <c r="AH12" i="24"/>
  <c r="AJ24" i="24" s="1"/>
  <c r="AM24" i="24" s="1"/>
  <c r="AG12" i="24"/>
  <c r="AJ23" i="24" s="1"/>
  <c r="AF12" i="24"/>
  <c r="AJ18" i="24" s="1"/>
  <c r="AE12" i="24"/>
  <c r="AJ20" i="24" s="1"/>
  <c r="AD12" i="24"/>
  <c r="AJ22" i="24" s="1"/>
  <c r="AM22" i="24" s="1"/>
  <c r="AC12" i="24"/>
  <c r="AJ21" i="24" s="1"/>
  <c r="AB12" i="24"/>
  <c r="AJ19" i="24" s="1"/>
  <c r="AA12" i="24"/>
  <c r="AJ17" i="24" s="1"/>
  <c r="AM17" i="24" s="1"/>
  <c r="Q39" i="23"/>
  <c r="P39" i="23"/>
  <c r="O39" i="23"/>
  <c r="N39" i="23"/>
  <c r="M39" i="23"/>
  <c r="Q38" i="23"/>
  <c r="P38" i="23"/>
  <c r="O38" i="23"/>
  <c r="N38" i="23"/>
  <c r="M38" i="23"/>
  <c r="Q37" i="23"/>
  <c r="P37" i="23"/>
  <c r="O37" i="23"/>
  <c r="N37" i="23"/>
  <c r="M37" i="23"/>
  <c r="Q36" i="23"/>
  <c r="P36" i="23"/>
  <c r="O36" i="23"/>
  <c r="N36" i="23"/>
  <c r="M36" i="23"/>
  <c r="Q35" i="23"/>
  <c r="P35" i="23"/>
  <c r="O35" i="23"/>
  <c r="N35" i="23"/>
  <c r="M35" i="23"/>
  <c r="L39" i="23"/>
  <c r="A42" i="23"/>
  <c r="A41" i="23"/>
  <c r="A40" i="23"/>
  <c r="A39" i="23"/>
  <c r="A38" i="23"/>
  <c r="A37" i="23"/>
  <c r="A36" i="23"/>
  <c r="A35" i="23"/>
  <c r="J32" i="23"/>
  <c r="I32" i="23"/>
  <c r="H32" i="23"/>
  <c r="G32" i="23"/>
  <c r="F32" i="23"/>
  <c r="E32" i="23"/>
  <c r="D32" i="23"/>
  <c r="Z31" i="23"/>
  <c r="Y31" i="23"/>
  <c r="X31" i="23"/>
  <c r="W31" i="23"/>
  <c r="V31" i="23"/>
  <c r="U31" i="23"/>
  <c r="T31" i="23"/>
  <c r="S31" i="23"/>
  <c r="R31" i="23"/>
  <c r="Q31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C31" i="23"/>
  <c r="AH24" i="23"/>
  <c r="AG24" i="23"/>
  <c r="AF24" i="23"/>
  <c r="AE24" i="23"/>
  <c r="AD24" i="23"/>
  <c r="AC24" i="23"/>
  <c r="AB24" i="23"/>
  <c r="AA24" i="23"/>
  <c r="J24" i="23"/>
  <c r="P24" i="23" s="1"/>
  <c r="I24" i="23"/>
  <c r="H24" i="23"/>
  <c r="G24" i="23"/>
  <c r="F24" i="23"/>
  <c r="E24" i="23"/>
  <c r="D24" i="23"/>
  <c r="C24" i="23"/>
  <c r="AH23" i="23"/>
  <c r="AG23" i="23"/>
  <c r="AF23" i="23"/>
  <c r="AE23" i="23"/>
  <c r="AD23" i="23"/>
  <c r="AC23" i="23"/>
  <c r="AB23" i="23"/>
  <c r="AA23" i="23"/>
  <c r="J23" i="23"/>
  <c r="I23" i="23"/>
  <c r="P23" i="23" s="1"/>
  <c r="H23" i="23"/>
  <c r="G23" i="23"/>
  <c r="F23" i="23"/>
  <c r="E23" i="23"/>
  <c r="D23" i="23"/>
  <c r="C23" i="23"/>
  <c r="AH22" i="23"/>
  <c r="AG22" i="23"/>
  <c r="AF22" i="23"/>
  <c r="AE22" i="23"/>
  <c r="AD22" i="23"/>
  <c r="AC22" i="23"/>
  <c r="AB22" i="23"/>
  <c r="AA22" i="23"/>
  <c r="J22" i="23"/>
  <c r="I22" i="23"/>
  <c r="H22" i="23"/>
  <c r="P22" i="23" s="1"/>
  <c r="G22" i="23"/>
  <c r="F22" i="23"/>
  <c r="E22" i="23"/>
  <c r="D22" i="23"/>
  <c r="C22" i="23"/>
  <c r="AH21" i="23"/>
  <c r="AG21" i="23"/>
  <c r="AF21" i="23"/>
  <c r="AE21" i="23"/>
  <c r="AD21" i="23"/>
  <c r="AC21" i="23"/>
  <c r="AB21" i="23"/>
  <c r="AA21" i="23"/>
  <c r="P21" i="23"/>
  <c r="J21" i="23"/>
  <c r="I21" i="23"/>
  <c r="H21" i="23"/>
  <c r="G21" i="23"/>
  <c r="F21" i="23"/>
  <c r="E21" i="23"/>
  <c r="D21" i="23"/>
  <c r="C21" i="23"/>
  <c r="AH20" i="23"/>
  <c r="AG20" i="23"/>
  <c r="AF20" i="23"/>
  <c r="AE20" i="23"/>
  <c r="AD20" i="23"/>
  <c r="AC20" i="23"/>
  <c r="AB20" i="23"/>
  <c r="AA20" i="23"/>
  <c r="J20" i="23"/>
  <c r="I20" i="23"/>
  <c r="H20" i="23"/>
  <c r="G20" i="23"/>
  <c r="F20" i="23"/>
  <c r="P20" i="23" s="1"/>
  <c r="E20" i="23"/>
  <c r="D20" i="23"/>
  <c r="C20" i="23"/>
  <c r="AL19" i="23"/>
  <c r="AH19" i="23"/>
  <c r="AG19" i="23"/>
  <c r="AF19" i="23"/>
  <c r="AE19" i="23"/>
  <c r="AD19" i="23"/>
  <c r="AC19" i="23"/>
  <c r="AB19" i="23"/>
  <c r="AA19" i="23"/>
  <c r="J19" i="23"/>
  <c r="I19" i="23"/>
  <c r="H19" i="23"/>
  <c r="G19" i="23"/>
  <c r="F19" i="23"/>
  <c r="E19" i="23"/>
  <c r="P19" i="23" s="1"/>
  <c r="D19" i="23"/>
  <c r="C19" i="23"/>
  <c r="AH18" i="23"/>
  <c r="AG18" i="23"/>
  <c r="AF18" i="23"/>
  <c r="AE18" i="23"/>
  <c r="AD18" i="23"/>
  <c r="AC18" i="23"/>
  <c r="AB18" i="23"/>
  <c r="AA18" i="23"/>
  <c r="J18" i="23"/>
  <c r="I18" i="23"/>
  <c r="H18" i="23"/>
  <c r="G18" i="23"/>
  <c r="F18" i="23"/>
  <c r="E18" i="23"/>
  <c r="D18" i="23"/>
  <c r="P18" i="23" s="1"/>
  <c r="C18" i="23"/>
  <c r="AH17" i="23"/>
  <c r="AG17" i="23"/>
  <c r="AF17" i="23"/>
  <c r="AE17" i="23"/>
  <c r="AD17" i="23"/>
  <c r="AC17" i="23"/>
  <c r="AB17" i="23"/>
  <c r="AA17" i="23"/>
  <c r="J17" i="23"/>
  <c r="I17" i="23"/>
  <c r="H17" i="23"/>
  <c r="G17" i="23"/>
  <c r="F17" i="23"/>
  <c r="E17" i="23"/>
  <c r="D17" i="23"/>
  <c r="C17" i="23"/>
  <c r="P17" i="23" s="1"/>
  <c r="Z13" i="23"/>
  <c r="Y13" i="23"/>
  <c r="X13" i="23"/>
  <c r="W13" i="23"/>
  <c r="V13" i="23"/>
  <c r="U13" i="23"/>
  <c r="T13" i="23"/>
  <c r="S13" i="23"/>
  <c r="R13" i="23"/>
  <c r="Q13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BX12" i="23"/>
  <c r="BV12" i="23"/>
  <c r="BU12" i="23"/>
  <c r="BT12" i="23"/>
  <c r="BS12" i="23"/>
  <c r="BR12" i="23"/>
  <c r="BQ12" i="23"/>
  <c r="BP12" i="23"/>
  <c r="BO12" i="23"/>
  <c r="BN12" i="23"/>
  <c r="BM12" i="23"/>
  <c r="BL12" i="23"/>
  <c r="BK12" i="23"/>
  <c r="BJ12" i="23"/>
  <c r="BI12" i="23"/>
  <c r="BH12" i="23"/>
  <c r="BG12" i="23"/>
  <c r="BF12" i="23"/>
  <c r="BE12" i="23"/>
  <c r="BD12" i="23"/>
  <c r="BC12" i="23"/>
  <c r="BB12" i="23"/>
  <c r="BA12" i="23"/>
  <c r="AZ12" i="23"/>
  <c r="AY12" i="23"/>
  <c r="AX12" i="23"/>
  <c r="AL18" i="23" s="1"/>
  <c r="AW12" i="23"/>
  <c r="AL21" i="23" s="1"/>
  <c r="AV12" i="23"/>
  <c r="AL17" i="23" s="1"/>
  <c r="AU12" i="23"/>
  <c r="AL24" i="23" s="1"/>
  <c r="AT12" i="23"/>
  <c r="AL22" i="23" s="1"/>
  <c r="AS12" i="23"/>
  <c r="AL20" i="23" s="1"/>
  <c r="AR12" i="23"/>
  <c r="AL23" i="23" s="1"/>
  <c r="AQ12" i="23"/>
  <c r="AP12" i="23"/>
  <c r="AK21" i="23" s="1"/>
  <c r="AO12" i="23"/>
  <c r="AK23" i="23" s="1"/>
  <c r="AN12" i="23"/>
  <c r="AK22" i="23" s="1"/>
  <c r="AM12" i="23"/>
  <c r="AK18" i="23" s="1"/>
  <c r="AL12" i="23"/>
  <c r="AK20" i="23" s="1"/>
  <c r="AK12" i="23"/>
  <c r="AK19" i="23" s="1"/>
  <c r="AJ12" i="23"/>
  <c r="AK17" i="23" s="1"/>
  <c r="AI12" i="23"/>
  <c r="AK24" i="23" s="1"/>
  <c r="AH12" i="23"/>
  <c r="AJ24" i="23" s="1"/>
  <c r="AG12" i="23"/>
  <c r="AJ23" i="23" s="1"/>
  <c r="AM23" i="23" s="1"/>
  <c r="AF12" i="23"/>
  <c r="AJ18" i="23" s="1"/>
  <c r="AE12" i="23"/>
  <c r="AJ20" i="23" s="1"/>
  <c r="AD12" i="23"/>
  <c r="AJ22" i="23" s="1"/>
  <c r="AM22" i="23" s="1"/>
  <c r="AC12" i="23"/>
  <c r="AJ21" i="23" s="1"/>
  <c r="AM21" i="23" s="1"/>
  <c r="AB12" i="23"/>
  <c r="AJ19" i="23" s="1"/>
  <c r="AA12" i="23"/>
  <c r="AJ17" i="23" s="1"/>
  <c r="U35" i="23" l="1"/>
  <c r="U62" i="23"/>
  <c r="U37" i="23" s="1"/>
  <c r="N46" i="23"/>
  <c r="N49" i="23"/>
  <c r="N47" i="23"/>
  <c r="N50" i="23"/>
  <c r="N48" i="23"/>
  <c r="N48" i="24"/>
  <c r="N47" i="24"/>
  <c r="N50" i="24"/>
  <c r="N49" i="24"/>
  <c r="N46" i="24"/>
  <c r="N50" i="25"/>
  <c r="U60" i="23"/>
  <c r="U36" i="23"/>
  <c r="U35" i="24"/>
  <c r="U60" i="24"/>
  <c r="U36" i="24"/>
  <c r="AB57" i="25"/>
  <c r="AA46" i="25"/>
  <c r="Z45" i="25"/>
  <c r="Y44" i="25"/>
  <c r="X43" i="25"/>
  <c r="W42" i="25"/>
  <c r="AC40" i="25"/>
  <c r="Z56" i="25"/>
  <c r="O38" i="25"/>
  <c r="AB40" i="25"/>
  <c r="Z57" i="25"/>
  <c r="Y56" i="25"/>
  <c r="X55" i="25"/>
  <c r="W44" i="25"/>
  <c r="AC52" i="25"/>
  <c r="AA40" i="25"/>
  <c r="Y57" i="25"/>
  <c r="X56" i="25"/>
  <c r="W55" i="25"/>
  <c r="AC53" i="25"/>
  <c r="AB52" i="25"/>
  <c r="AA51" i="25"/>
  <c r="Z40" i="25"/>
  <c r="AC44" i="25"/>
  <c r="AB53" i="25"/>
  <c r="AA52" i="25"/>
  <c r="Z51" i="25"/>
  <c r="Y40" i="25"/>
  <c r="V56" i="25"/>
  <c r="W57" i="25"/>
  <c r="AB54" i="25"/>
  <c r="AA53" i="25"/>
  <c r="Z52" i="25"/>
  <c r="Y51" i="25"/>
  <c r="X50" i="25"/>
  <c r="AM17" i="25"/>
  <c r="AC56" i="25"/>
  <c r="AB55" i="25"/>
  <c r="AA54" i="25"/>
  <c r="Z53" i="25"/>
  <c r="Y52" i="25"/>
  <c r="X51" i="25"/>
  <c r="W50" i="25"/>
  <c r="AM22" i="25"/>
  <c r="AB46" i="25"/>
  <c r="AF46" i="25" s="1"/>
  <c r="U66" i="25" s="1"/>
  <c r="Z44" i="25"/>
  <c r="AF44" i="25" s="1"/>
  <c r="Y53" i="25"/>
  <c r="AF53" i="25" s="1"/>
  <c r="X42" i="25"/>
  <c r="AF42" i="25" s="1"/>
  <c r="AF41" i="25"/>
  <c r="AM20" i="25"/>
  <c r="O36" i="25"/>
  <c r="N37" i="25"/>
  <c r="Q36" i="25"/>
  <c r="V40" i="25"/>
  <c r="AF40" i="25" s="1"/>
  <c r="W40" i="25"/>
  <c r="X40" i="25"/>
  <c r="AC47" i="25"/>
  <c r="AF47" i="25" s="1"/>
  <c r="U67" i="25" s="1"/>
  <c r="Z46" i="25"/>
  <c r="AB44" i="25"/>
  <c r="Y43" i="25"/>
  <c r="AF43" i="25" s="1"/>
  <c r="U63" i="25" s="1"/>
  <c r="AA41" i="25"/>
  <c r="V50" i="25"/>
  <c r="AF50" i="25" s="1"/>
  <c r="AC57" i="25"/>
  <c r="AF57" i="25" s="1"/>
  <c r="AB56" i="25"/>
  <c r="AF56" i="25" s="1"/>
  <c r="AA55" i="25"/>
  <c r="AF55" i="25" s="1"/>
  <c r="Z54" i="25"/>
  <c r="AF54" i="25" s="1"/>
  <c r="X52" i="25"/>
  <c r="AF52" i="25" s="1"/>
  <c r="W51" i="25"/>
  <c r="AF51" i="25" s="1"/>
  <c r="N38" i="25"/>
  <c r="V47" i="25"/>
  <c r="W47" i="25"/>
  <c r="AB47" i="25"/>
  <c r="Y46" i="25"/>
  <c r="AA44" i="25"/>
  <c r="AC42" i="25"/>
  <c r="Z41" i="25"/>
  <c r="V57" i="25"/>
  <c r="AA56" i="25"/>
  <c r="Z55" i="25"/>
  <c r="Y54" i="25"/>
  <c r="X53" i="25"/>
  <c r="W52" i="25"/>
  <c r="AC50" i="25"/>
  <c r="V46" i="25"/>
  <c r="X46" i="25"/>
  <c r="AA47" i="25"/>
  <c r="AC45" i="25"/>
  <c r="AB42" i="25"/>
  <c r="Y41" i="25"/>
  <c r="AA57" i="25"/>
  <c r="Y55" i="25"/>
  <c r="X54" i="25"/>
  <c r="W53" i="25"/>
  <c r="AC51" i="25"/>
  <c r="AB50" i="25"/>
  <c r="O39" i="25"/>
  <c r="N36" i="25"/>
  <c r="V45" i="25"/>
  <c r="W45" i="25"/>
  <c r="X45" i="25"/>
  <c r="Z47" i="25"/>
  <c r="AB45" i="25"/>
  <c r="AA42" i="25"/>
  <c r="W54" i="25"/>
  <c r="AB51" i="25"/>
  <c r="AA50" i="25"/>
  <c r="V44" i="25"/>
  <c r="X44" i="25"/>
  <c r="Y47" i="25"/>
  <c r="AA45" i="25"/>
  <c r="AF45" i="25" s="1"/>
  <c r="AC43" i="25"/>
  <c r="Z42" i="25"/>
  <c r="Z50" i="25"/>
  <c r="V43" i="25"/>
  <c r="W43" i="25"/>
  <c r="AC46" i="25"/>
  <c r="AB43" i="25"/>
  <c r="Y42" i="25"/>
  <c r="X57" i="25"/>
  <c r="W56" i="25"/>
  <c r="AC54" i="25"/>
  <c r="Y50" i="25"/>
  <c r="P37" i="25"/>
  <c r="V42" i="25"/>
  <c r="Y45" i="25"/>
  <c r="AA43" i="25"/>
  <c r="AC41" i="25"/>
  <c r="AC55" i="25"/>
  <c r="N39" i="25"/>
  <c r="U34" i="25"/>
  <c r="V41" i="25"/>
  <c r="X41" i="25"/>
  <c r="Z43" i="25"/>
  <c r="M36" i="25"/>
  <c r="M37" i="25"/>
  <c r="M36" i="24"/>
  <c r="AM21" i="25"/>
  <c r="AM24" i="25"/>
  <c r="AM19" i="25"/>
  <c r="P25" i="25"/>
  <c r="AM18" i="25"/>
  <c r="P25" i="24"/>
  <c r="AM20" i="24"/>
  <c r="AM19" i="24"/>
  <c r="AM21" i="24"/>
  <c r="AM18" i="24"/>
  <c r="AM23" i="24"/>
  <c r="AM20" i="23"/>
  <c r="AM18" i="23"/>
  <c r="AM24" i="23"/>
  <c r="AM17" i="23"/>
  <c r="AM19" i="23"/>
  <c r="P25" i="23"/>
  <c r="N51" i="23" l="1"/>
  <c r="N51" i="24"/>
  <c r="U65" i="25"/>
  <c r="U64" i="25"/>
  <c r="U62" i="25"/>
  <c r="U61" i="25"/>
  <c r="U36" i="25"/>
  <c r="U60" i="25"/>
  <c r="U35" i="25"/>
  <c r="N48" i="25"/>
  <c r="N47" i="25"/>
  <c r="N46" i="25"/>
  <c r="N49" i="25"/>
  <c r="U37" i="25" l="1"/>
  <c r="N51" i="25"/>
  <c r="V20" i="9" l="1" a="1"/>
  <c r="V20" i="9" s="1"/>
  <c r="F15" i="9"/>
  <c r="O15" i="9" s="1"/>
  <c r="U20" i="9" a="1"/>
  <c r="U20" i="9" s="1"/>
  <c r="T20" i="9" a="1"/>
  <c r="T20" i="9" s="1"/>
  <c r="V20" i="7" l="1" a="1"/>
  <c r="V20" i="7" s="1"/>
  <c r="U20" i="7" a="1"/>
  <c r="U20" i="7" s="1"/>
  <c r="T28" i="7"/>
  <c r="T21" i="7"/>
  <c r="T22" i="7"/>
  <c r="T23" i="7"/>
  <c r="T24" i="7"/>
  <c r="T25" i="7"/>
  <c r="T26" i="7"/>
  <c r="T27" i="7"/>
  <c r="T20" i="7"/>
  <c r="C11" i="9"/>
  <c r="D11" i="9"/>
  <c r="E11" i="9"/>
  <c r="F11" i="9"/>
  <c r="G11" i="9"/>
  <c r="H11" i="9"/>
  <c r="I11" i="9"/>
  <c r="C12" i="9"/>
  <c r="D12" i="9"/>
  <c r="E12" i="9"/>
  <c r="F12" i="9"/>
  <c r="G12" i="9"/>
  <c r="H12" i="9"/>
  <c r="I12" i="9"/>
  <c r="C13" i="9"/>
  <c r="D13" i="9"/>
  <c r="E13" i="9"/>
  <c r="F13" i="9"/>
  <c r="G13" i="9"/>
  <c r="H13" i="9"/>
  <c r="I13" i="9"/>
  <c r="C14" i="9"/>
  <c r="D14" i="9"/>
  <c r="E14" i="9"/>
  <c r="F14" i="9"/>
  <c r="G14" i="9"/>
  <c r="H14" i="9"/>
  <c r="I14" i="9"/>
  <c r="C15" i="9"/>
  <c r="D15" i="9"/>
  <c r="E15" i="9"/>
  <c r="G15" i="9"/>
  <c r="H15" i="9"/>
  <c r="I15" i="9"/>
  <c r="C16" i="9"/>
  <c r="D16" i="9"/>
  <c r="E16" i="9"/>
  <c r="F16" i="9"/>
  <c r="G16" i="9"/>
  <c r="H16" i="9"/>
  <c r="I16" i="9"/>
  <c r="C17" i="9"/>
  <c r="D17" i="9"/>
  <c r="E17" i="9"/>
  <c r="F17" i="9"/>
  <c r="G17" i="9"/>
  <c r="H17" i="9"/>
  <c r="I17" i="9"/>
  <c r="C18" i="9"/>
  <c r="D18" i="9"/>
  <c r="E18" i="9"/>
  <c r="F18" i="9"/>
  <c r="G18" i="9"/>
  <c r="H18" i="9"/>
  <c r="I18" i="9"/>
  <c r="B18" i="9"/>
  <c r="B17" i="9"/>
  <c r="B16" i="9"/>
  <c r="B15" i="9"/>
  <c r="B14" i="9"/>
  <c r="B13" i="9"/>
  <c r="B12" i="9"/>
  <c r="B11" i="9"/>
  <c r="D7" i="9"/>
  <c r="K15" i="9" s="1"/>
  <c r="E7" i="9"/>
  <c r="K16" i="9" s="1"/>
  <c r="F7" i="9"/>
  <c r="K14" i="9" s="1"/>
  <c r="G7" i="9"/>
  <c r="K12" i="9" s="1"/>
  <c r="H7" i="9"/>
  <c r="K17" i="9" s="1"/>
  <c r="I7" i="9"/>
  <c r="K18" i="9" s="1"/>
  <c r="J7" i="9"/>
  <c r="L18" i="9" s="1"/>
  <c r="K7" i="9"/>
  <c r="L11" i="9" s="1"/>
  <c r="L7" i="9"/>
  <c r="L13" i="9" s="1"/>
  <c r="M7" i="9"/>
  <c r="N7" i="9"/>
  <c r="L12" i="9" s="1"/>
  <c r="O7" i="9"/>
  <c r="L16" i="9" s="1"/>
  <c r="P7" i="9"/>
  <c r="L17" i="9" s="1"/>
  <c r="Q7" i="9"/>
  <c r="L15" i="9" s="1"/>
  <c r="R7" i="9"/>
  <c r="M13" i="9" s="1"/>
  <c r="S7" i="9"/>
  <c r="M17" i="9" s="1"/>
  <c r="T7" i="9"/>
  <c r="M14" i="9" s="1"/>
  <c r="U7" i="9"/>
  <c r="M16" i="9" s="1"/>
  <c r="V7" i="9"/>
  <c r="M18" i="9" s="1"/>
  <c r="W7" i="9"/>
  <c r="M11" i="9" s="1"/>
  <c r="X7" i="9"/>
  <c r="M15" i="9" s="1"/>
  <c r="Y7" i="9"/>
  <c r="M12" i="9" s="1"/>
  <c r="Z7" i="9"/>
  <c r="AA7" i="9"/>
  <c r="AB7" i="9"/>
  <c r="AC7" i="9"/>
  <c r="AD7" i="9"/>
  <c r="AE7" i="9"/>
  <c r="AF7" i="9"/>
  <c r="AG7" i="9"/>
  <c r="AH7" i="9"/>
  <c r="AI7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BD7" i="9"/>
  <c r="BE7" i="9"/>
  <c r="BF7" i="9"/>
  <c r="BG7" i="9"/>
  <c r="BH7" i="9"/>
  <c r="BI7" i="9"/>
  <c r="BJ7" i="9"/>
  <c r="BK7" i="9"/>
  <c r="BL7" i="9"/>
  <c r="BM7" i="9"/>
  <c r="BN7" i="9"/>
  <c r="BO7" i="9"/>
  <c r="BP7" i="9"/>
  <c r="BQ7" i="9"/>
  <c r="BR7" i="9"/>
  <c r="BS7" i="9"/>
  <c r="BT7" i="9"/>
  <c r="BU7" i="9"/>
  <c r="C7" i="9"/>
  <c r="K13" i="9" s="1"/>
  <c r="B7" i="9"/>
  <c r="K11" i="9" s="1"/>
  <c r="L14" i="9"/>
  <c r="BW3" i="9"/>
  <c r="B6" i="7"/>
  <c r="K9" i="7" s="1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B9" i="7"/>
  <c r="C9" i="7"/>
  <c r="D9" i="7"/>
  <c r="E9" i="7"/>
  <c r="F9" i="7"/>
  <c r="G9" i="7"/>
  <c r="H9" i="7"/>
  <c r="I9" i="7"/>
  <c r="L9" i="7"/>
  <c r="B10" i="7"/>
  <c r="C10" i="7"/>
  <c r="D10" i="7"/>
  <c r="E10" i="7"/>
  <c r="F10" i="7"/>
  <c r="G10" i="7"/>
  <c r="H10" i="7"/>
  <c r="I10" i="7"/>
  <c r="K10" i="7"/>
  <c r="L10" i="7"/>
  <c r="B11" i="7"/>
  <c r="C11" i="7"/>
  <c r="D11" i="7"/>
  <c r="E11" i="7"/>
  <c r="F11" i="7"/>
  <c r="G11" i="7"/>
  <c r="H11" i="7"/>
  <c r="I11" i="7"/>
  <c r="K11" i="7"/>
  <c r="L11" i="7"/>
  <c r="B12" i="7"/>
  <c r="C12" i="7"/>
  <c r="D12" i="7"/>
  <c r="E12" i="7"/>
  <c r="F12" i="7"/>
  <c r="G12" i="7"/>
  <c r="H12" i="7"/>
  <c r="I12" i="7"/>
  <c r="K12" i="7"/>
  <c r="L12" i="7"/>
  <c r="B13" i="7"/>
  <c r="C13" i="7"/>
  <c r="D13" i="7"/>
  <c r="E13" i="7"/>
  <c r="F13" i="7"/>
  <c r="G13" i="7"/>
  <c r="H13" i="7"/>
  <c r="I13" i="7"/>
  <c r="K13" i="7"/>
  <c r="L13" i="7"/>
  <c r="B14" i="7"/>
  <c r="C14" i="7"/>
  <c r="D14" i="7"/>
  <c r="E14" i="7"/>
  <c r="F14" i="7"/>
  <c r="G14" i="7"/>
  <c r="H14" i="7"/>
  <c r="I14" i="7"/>
  <c r="K14" i="7"/>
  <c r="L14" i="7"/>
  <c r="N15" i="9" l="1"/>
  <c r="O11" i="9"/>
  <c r="N11" i="9"/>
  <c r="K19" i="9"/>
  <c r="O13" i="9"/>
  <c r="N13" i="9"/>
  <c r="N16" i="9"/>
  <c r="O16" i="9"/>
  <c r="O14" i="9"/>
  <c r="N14" i="9"/>
  <c r="O12" i="9"/>
  <c r="N12" i="9"/>
  <c r="M19" i="9"/>
  <c r="O17" i="9"/>
  <c r="N17" i="9"/>
  <c r="O18" i="9"/>
  <c r="N18" i="9"/>
  <c r="L19" i="9"/>
  <c r="K15" i="7"/>
  <c r="K16" i="7"/>
  <c r="L16" i="7"/>
  <c r="Q6" i="7"/>
  <c r="R6" i="7"/>
  <c r="M11" i="7" s="1"/>
  <c r="N11" i="7" s="1"/>
  <c r="S6" i="7"/>
  <c r="M15" i="7" s="1"/>
  <c r="T6" i="7"/>
  <c r="M12" i="7" s="1"/>
  <c r="O12" i="7" s="1"/>
  <c r="U6" i="7"/>
  <c r="M14" i="7" s="1"/>
  <c r="V6" i="7"/>
  <c r="M16" i="7" s="1"/>
  <c r="W6" i="7"/>
  <c r="M9" i="7" s="1"/>
  <c r="N9" i="7" s="1"/>
  <c r="X6" i="7"/>
  <c r="M13" i="7" s="1"/>
  <c r="N13" i="7" s="1"/>
  <c r="Y6" i="7"/>
  <c r="M10" i="7" s="1"/>
  <c r="O10" i="7" s="1"/>
  <c r="I16" i="7"/>
  <c r="H16" i="7"/>
  <c r="G16" i="7"/>
  <c r="F16" i="7"/>
  <c r="E16" i="7"/>
  <c r="D16" i="7"/>
  <c r="C16" i="7"/>
  <c r="B16" i="7"/>
  <c r="I15" i="7"/>
  <c r="H15" i="7"/>
  <c r="G15" i="7"/>
  <c r="F15" i="7"/>
  <c r="E15" i="7"/>
  <c r="D15" i="7"/>
  <c r="C15" i="7"/>
  <c r="B15" i="7"/>
  <c r="BW3" i="7"/>
  <c r="P6" i="2"/>
  <c r="P5" i="2"/>
  <c r="P4" i="2"/>
  <c r="K32" i="2"/>
  <c r="K31" i="2"/>
  <c r="K30" i="2"/>
  <c r="K29" i="2"/>
  <c r="K28" i="2"/>
  <c r="K27" i="2"/>
  <c r="K26" i="2"/>
  <c r="K25" i="2"/>
  <c r="K33" i="2" s="1"/>
  <c r="K21" i="2"/>
  <c r="K20" i="2"/>
  <c r="K19" i="2"/>
  <c r="K18" i="2"/>
  <c r="K17" i="2"/>
  <c r="K16" i="2"/>
  <c r="K15" i="2"/>
  <c r="K14" i="2"/>
  <c r="K22" i="2" s="1"/>
  <c r="K11" i="2"/>
  <c r="K10" i="2"/>
  <c r="K9" i="2"/>
  <c r="K8" i="2"/>
  <c r="K7" i="2"/>
  <c r="K6" i="2"/>
  <c r="K5" i="2"/>
  <c r="K4" i="2"/>
  <c r="K3" i="2"/>
  <c r="L6" i="5"/>
  <c r="L5" i="5"/>
  <c r="L4" i="5"/>
  <c r="L9" i="4"/>
  <c r="L8" i="4"/>
  <c r="L6" i="4"/>
  <c r="L5" i="4"/>
  <c r="L4" i="4"/>
  <c r="L2" i="4"/>
  <c r="L9" i="3"/>
  <c r="L8" i="3"/>
  <c r="L7" i="3"/>
  <c r="L6" i="3"/>
  <c r="L5" i="3"/>
  <c r="L3" i="3"/>
  <c r="L2" i="3"/>
  <c r="L10" i="3" s="1"/>
  <c r="L4" i="3"/>
  <c r="L7" i="4"/>
  <c r="L3" i="4"/>
  <c r="L9" i="5"/>
  <c r="L8" i="5"/>
  <c r="L7" i="5"/>
  <c r="L3" i="5"/>
  <c r="L2" i="5"/>
  <c r="L10" i="5" s="1"/>
  <c r="O19" i="9" l="1"/>
  <c r="N19" i="9"/>
  <c r="O11" i="7"/>
  <c r="O13" i="7"/>
  <c r="O9" i="7"/>
  <c r="N10" i="7"/>
  <c r="O14" i="7"/>
  <c r="N14" i="7"/>
  <c r="N12" i="7"/>
  <c r="M17" i="7"/>
  <c r="K17" i="7"/>
  <c r="O16" i="7"/>
  <c r="L15" i="7"/>
  <c r="L17" i="7" s="1"/>
  <c r="N16" i="7"/>
  <c r="L10" i="4"/>
  <c r="O15" i="7" l="1"/>
  <c r="N15" i="7"/>
  <c r="O17" i="7"/>
  <c r="N1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<sst xmlns="http://schemas.openxmlformats.org/spreadsheetml/2006/main" count="3464" uniqueCount="94">
  <si>
    <t>Happy 幸福</t>
  </si>
  <si>
    <t>Surprised 驚き</t>
  </si>
  <si>
    <t>Sad 悲しみ</t>
  </si>
  <si>
    <t>Angry 怒り</t>
  </si>
  <si>
    <t>Disgusted 嫌悪</t>
  </si>
  <si>
    <t>Confused 困惑</t>
  </si>
  <si>
    <t>Calm 落ち着き</t>
  </si>
  <si>
    <t>Fear 恐怖</t>
  </si>
  <si>
    <t>男性</t>
  </si>
  <si>
    <t>女性</t>
  </si>
  <si>
    <t>感情</t>
    <rPh sb="0" eb="2">
      <t>カンジョウ</t>
    </rPh>
    <phoneticPr fontId="2"/>
  </si>
  <si>
    <t>HAPPY</t>
    <phoneticPr fontId="2"/>
  </si>
  <si>
    <t>SURPRISED</t>
    <phoneticPr fontId="2"/>
  </si>
  <si>
    <t>ANGRY</t>
    <phoneticPr fontId="2"/>
  </si>
  <si>
    <t>SAD</t>
    <phoneticPr fontId="2"/>
  </si>
  <si>
    <t>FEAR</t>
    <phoneticPr fontId="2"/>
  </si>
  <si>
    <t>CONFUSED</t>
    <phoneticPr fontId="2"/>
  </si>
  <si>
    <t>DISGUSTED</t>
    <phoneticPr fontId="2"/>
  </si>
  <si>
    <t>CALM</t>
    <phoneticPr fontId="2"/>
  </si>
  <si>
    <t>なし</t>
    <phoneticPr fontId="2"/>
  </si>
  <si>
    <r>
      <rPr>
        <sz val="10"/>
        <color theme="1"/>
        <rFont val="游ゴシック"/>
        <family val="2"/>
        <charset val="128"/>
      </rPr>
      <t>２回目</t>
    </r>
    <phoneticPr fontId="2"/>
  </si>
  <si>
    <t>１回目</t>
    <phoneticPr fontId="2"/>
  </si>
  <si>
    <r>
      <rPr>
        <sz val="10"/>
        <color theme="1"/>
        <rFont val="游ゴシック"/>
        <family val="2"/>
        <charset val="128"/>
      </rPr>
      <t>３回目</t>
    </r>
    <phoneticPr fontId="2"/>
  </si>
  <si>
    <r>
      <rPr>
        <sz val="10"/>
        <color theme="1"/>
        <rFont val="游ゴシック"/>
        <family val="2"/>
        <charset val="128"/>
      </rPr>
      <t>平均</t>
    </r>
    <rPh sb="0" eb="2">
      <t>ヘイキn</t>
    </rPh>
    <phoneticPr fontId="2"/>
  </si>
  <si>
    <t>鏡</t>
    <rPh sb="0" eb="1">
      <t>カガミ</t>
    </rPh>
    <phoneticPr fontId="2"/>
  </si>
  <si>
    <t>練習</t>
    <rPh sb="0" eb="2">
      <t>レンシュウ</t>
    </rPh>
    <phoneticPr fontId="2"/>
  </si>
  <si>
    <t>Confused 困惑</t>
    <phoneticPr fontId="2"/>
  </si>
  <si>
    <t>Fear 恐怖</t>
    <phoneticPr fontId="2"/>
  </si>
  <si>
    <t>Angry 怒り</t>
    <phoneticPr fontId="2"/>
  </si>
  <si>
    <t>Sad 悲しみ</t>
    <phoneticPr fontId="2"/>
  </si>
  <si>
    <t>Disgusted 嫌悪</t>
    <phoneticPr fontId="2"/>
  </si>
  <si>
    <t>Happy 幸福</t>
    <phoneticPr fontId="2"/>
  </si>
  <si>
    <t>Surprised 驚き</t>
    <phoneticPr fontId="2"/>
  </si>
  <si>
    <t>Calm 落ち着き</t>
    <phoneticPr fontId="2"/>
  </si>
  <si>
    <t>HAPPY</t>
  </si>
  <si>
    <t>FEAR</t>
  </si>
  <si>
    <t>CONFUSED</t>
  </si>
  <si>
    <t>CALM</t>
  </si>
  <si>
    <t>SAD</t>
  </si>
  <si>
    <t>SURPRISED</t>
  </si>
  <si>
    <t>DISGUSTED</t>
  </si>
  <si>
    <t>ANGRY</t>
  </si>
  <si>
    <t>AVERAGE</t>
  </si>
  <si>
    <t>AVERAGE</t>
    <phoneticPr fontId="2"/>
  </si>
  <si>
    <t>合計</t>
    <rPh sb="0" eb="2">
      <t>ゴウケイ</t>
    </rPh>
    <phoneticPr fontId="2"/>
  </si>
  <si>
    <r>
      <rPr>
        <sz val="10"/>
        <color theme="1"/>
        <rFont val="游ゴシック"/>
        <family val="2"/>
        <charset val="128"/>
      </rPr>
      <t>正解率</t>
    </r>
    <rPh sb="0" eb="3">
      <t>セイカイ</t>
    </rPh>
    <phoneticPr fontId="2"/>
  </si>
  <si>
    <t>なし</t>
  </si>
  <si>
    <t>計算</t>
    <rPh sb="0" eb="2">
      <t>ケイサn</t>
    </rPh>
    <phoneticPr fontId="2"/>
  </si>
  <si>
    <t>１回目</t>
  </si>
  <si>
    <t>２回目</t>
  </si>
  <si>
    <t>３回目</t>
  </si>
  <si>
    <t>平均</t>
  </si>
  <si>
    <t>鏡</t>
  </si>
  <si>
    <t>認識結果</t>
  </si>
  <si>
    <t>認識結果</t>
    <rPh sb="0" eb="4">
      <t>ニンシキ</t>
    </rPh>
    <phoneticPr fontId="2"/>
  </si>
  <si>
    <t>感情ごと</t>
  </si>
  <si>
    <t>感情ごと</t>
    <rPh sb="0" eb="2">
      <t>カンジョウ</t>
    </rPh>
    <phoneticPr fontId="2"/>
  </si>
  <si>
    <t>平均</t>
    <rPh sb="0" eb="2">
      <t>ヘイキn</t>
    </rPh>
    <phoneticPr fontId="2"/>
  </si>
  <si>
    <t>　　　 人間
 表現</t>
    <rPh sb="4" eb="6">
      <t>ニンゲn</t>
    </rPh>
    <phoneticPr fontId="2"/>
  </si>
  <si>
    <t>AWS</t>
    <phoneticPr fontId="2"/>
  </si>
  <si>
    <r>
      <rPr>
        <sz val="11"/>
        <color rgb="FF000000"/>
        <rFont val="Menlo"/>
        <family val="1"/>
      </rPr>
      <t xml:space="preserve">Confused </t>
    </r>
    <r>
      <rPr>
        <sz val="11"/>
        <color rgb="FF000000"/>
        <rFont val="Menlo"/>
        <family val="2"/>
      </rPr>
      <t>困惑</t>
    </r>
    <phoneticPr fontId="2"/>
  </si>
  <si>
    <t>People</t>
    <phoneticPr fontId="2"/>
  </si>
  <si>
    <t>　　People
AWS</t>
  </si>
  <si>
    <t>平均</t>
    <rPh sb="0" eb="2">
      <t>ヘイk</t>
    </rPh>
    <phoneticPr fontId="2"/>
  </si>
  <si>
    <t>平均</t>
    <phoneticPr fontId="2"/>
  </si>
  <si>
    <t>Accuracy</t>
  </si>
  <si>
    <t>Precision</t>
  </si>
  <si>
    <t>Recall</t>
  </si>
  <si>
    <t>F-measure</t>
  </si>
  <si>
    <t>p1</t>
    <phoneticPr fontId="2"/>
  </si>
  <si>
    <t>p2</t>
  </si>
  <si>
    <t>p3</t>
  </si>
  <si>
    <t>p4</t>
  </si>
  <si>
    <t>p5</t>
  </si>
  <si>
    <t>p6</t>
  </si>
  <si>
    <t>p7</t>
  </si>
  <si>
    <t>p8</t>
  </si>
  <si>
    <t>r1</t>
    <phoneticPr fontId="2"/>
  </si>
  <si>
    <t>r2</t>
  </si>
  <si>
    <t>r3</t>
  </si>
  <si>
    <t>r4</t>
  </si>
  <si>
    <t>r5</t>
  </si>
  <si>
    <t>r6</t>
  </si>
  <si>
    <t>r7</t>
  </si>
  <si>
    <t>r8</t>
  </si>
  <si>
    <t>F1-1</t>
    <phoneticPr fontId="2"/>
  </si>
  <si>
    <t>F1-2</t>
  </si>
  <si>
    <t>F1-3</t>
  </si>
  <si>
    <t>F1-4</t>
  </si>
  <si>
    <t>F1-5</t>
  </si>
  <si>
    <t>F1-6</t>
  </si>
  <si>
    <t>F1-7</t>
  </si>
  <si>
    <t>F1-8</t>
  </si>
  <si>
    <t>F-measure(0あり)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</si>
</sst>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F400]h:mm:ss\ AM/PM"/>
    <numFmt numFmtId="178" formatCode="0.0%"/>
    <numFmt numFmtId="179" formatCode="0_);[Red]\(0\)"/>
    <numFmt numFmtId="180" formatCode="0.0_);[Red]\(0.0\)"/>
    <numFmt numFmtId="181" formatCode="0.00_);[Red]\(0.00\)"/>
  </numFmts>
  <fonts count="25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</font>
    <font>
      <b/>
      <sz val="22"/>
      <color theme="1"/>
      <name val="游ゴシック"/>
      <family val="3"/>
      <charset val="128"/>
      <scheme val="minor"/>
    </font>
    <font>
      <sz val="48"/>
      <color theme="1"/>
      <name val="游ゴシック"/>
      <family val="3"/>
      <charset val="128"/>
      <scheme val="minor"/>
    </font>
    <font>
      <sz val="48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8"/>
      <name val="游ゴシック"/>
      <family val="3"/>
      <charset val="128"/>
      <scheme val="minor"/>
    </font>
    <font>
      <sz val="11"/>
      <color rgb="FF000000"/>
      <name val="Menlo"/>
      <family val="2"/>
    </font>
    <font>
      <sz val="36"/>
      <color theme="1"/>
      <name val="游ゴシック"/>
      <family val="3"/>
      <charset val="128"/>
      <scheme val="minor"/>
    </font>
    <font>
      <sz val="11"/>
      <color rgb="FF000000"/>
      <name val="Menlo"/>
      <family val="1"/>
    </font>
    <font>
      <b/>
      <sz val="24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rgb="FF000000"/>
      <name val="Menlo"/>
      <family val="2"/>
    </font>
    <font>
      <sz val="28"/>
      <color theme="1"/>
      <name val="游ゴシック"/>
      <family val="3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36"/>
      <color theme="1"/>
      <name val="游ゴシック"/>
      <family val="2"/>
      <charset val="128"/>
      <scheme val="minor"/>
    </font>
    <font>
      <sz val="48"/>
      <color rgb="FF191919"/>
      <name val="Times New Roman"/>
      <family val="1"/>
    </font>
    <font>
      <sz val="72"/>
      <color rgb="FF191919"/>
      <name val="Times New Roman"/>
      <family val="1"/>
    </font>
    <font>
      <sz val="48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9" fontId="0" fillId="0" borderId="0" xfId="1" applyFo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0" fillId="0" borderId="0" xfId="0" applyFont="1">
      <alignment vertical="center"/>
    </xf>
    <xf numFmtId="9" fontId="5" fillId="0" borderId="0" xfId="1" applyFont="1">
      <alignment vertical="center"/>
    </xf>
    <xf numFmtId="9" fontId="11" fillId="0" borderId="4" xfId="1" applyFont="1" applyBorder="1" applyAlignment="1">
      <alignment vertical="center" wrapText="1"/>
    </xf>
    <xf numFmtId="9" fontId="11" fillId="0" borderId="5" xfId="1" applyFont="1" applyBorder="1" applyAlignment="1">
      <alignment horizontal="center" vertical="center"/>
    </xf>
    <xf numFmtId="9" fontId="11" fillId="0" borderId="6" xfId="1" applyFont="1" applyBorder="1" applyAlignment="1">
      <alignment horizontal="center" vertical="center"/>
    </xf>
    <xf numFmtId="9" fontId="11" fillId="0" borderId="7" xfId="1" applyFont="1" applyBorder="1" applyAlignment="1">
      <alignment horizontal="center" vertical="center"/>
    </xf>
    <xf numFmtId="9" fontId="5" fillId="0" borderId="9" xfId="1" applyFont="1" applyBorder="1">
      <alignment vertical="center"/>
    </xf>
    <xf numFmtId="9" fontId="5" fillId="0" borderId="10" xfId="1" applyFont="1" applyBorder="1">
      <alignment vertical="center"/>
    </xf>
    <xf numFmtId="9" fontId="5" fillId="0" borderId="11" xfId="1" applyFont="1" applyBorder="1">
      <alignment vertical="center"/>
    </xf>
    <xf numFmtId="9" fontId="5" fillId="0" borderId="13" xfId="1" applyFont="1" applyBorder="1">
      <alignment vertical="center"/>
    </xf>
    <xf numFmtId="9" fontId="5" fillId="2" borderId="14" xfId="1" applyFont="1" applyFill="1" applyBorder="1">
      <alignment vertical="center"/>
    </xf>
    <xf numFmtId="9" fontId="5" fillId="0" borderId="14" xfId="1" applyFont="1" applyBorder="1">
      <alignment vertical="center"/>
    </xf>
    <xf numFmtId="9" fontId="5" fillId="0" borderId="15" xfId="1" applyFont="1" applyBorder="1">
      <alignment vertical="center"/>
    </xf>
    <xf numFmtId="9" fontId="12" fillId="2" borderId="14" xfId="1" applyFont="1" applyFill="1" applyBorder="1">
      <alignment vertical="center"/>
    </xf>
    <xf numFmtId="9" fontId="12" fillId="0" borderId="14" xfId="1" applyFont="1" applyBorder="1">
      <alignment vertical="center"/>
    </xf>
    <xf numFmtId="9" fontId="5" fillId="0" borderId="17" xfId="1" applyFont="1" applyBorder="1">
      <alignment vertical="center"/>
    </xf>
    <xf numFmtId="9" fontId="5" fillId="0" borderId="18" xfId="1" applyFont="1" applyBorder="1">
      <alignment vertical="center"/>
    </xf>
    <xf numFmtId="9" fontId="5" fillId="0" borderId="19" xfId="1" applyFont="1" applyBorder="1">
      <alignment vertical="center"/>
    </xf>
    <xf numFmtId="0" fontId="5" fillId="3" borderId="20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9" fontId="7" fillId="0" borderId="5" xfId="1" applyFont="1" applyBorder="1" applyAlignment="1">
      <alignment horizontal="center" vertical="center"/>
    </xf>
    <xf numFmtId="9" fontId="7" fillId="0" borderId="6" xfId="1" applyFont="1" applyBorder="1" applyAlignment="1">
      <alignment horizontal="center" vertical="center"/>
    </xf>
    <xf numFmtId="9" fontId="7" fillId="0" borderId="7" xfId="1" applyFont="1" applyBorder="1" applyAlignment="1">
      <alignment horizontal="center" vertical="center"/>
    </xf>
    <xf numFmtId="9" fontId="7" fillId="0" borderId="8" xfId="1" applyFont="1" applyBorder="1" applyAlignment="1">
      <alignment horizontal="center" vertical="center"/>
    </xf>
    <xf numFmtId="9" fontId="7" fillId="0" borderId="12" xfId="1" applyFont="1" applyBorder="1" applyAlignment="1">
      <alignment horizontal="center" vertical="center"/>
    </xf>
    <xf numFmtId="9" fontId="7" fillId="0" borderId="12" xfId="1" applyFont="1" applyFill="1" applyBorder="1" applyAlignment="1">
      <alignment horizontal="center" vertical="center"/>
    </xf>
    <xf numFmtId="9" fontId="7" fillId="0" borderId="16" xfId="1" applyFont="1" applyBorder="1" applyAlignment="1">
      <alignment horizontal="center" vertical="center"/>
    </xf>
    <xf numFmtId="0" fontId="13" fillId="0" borderId="0" xfId="0" applyFont="1">
      <alignment vertical="center"/>
    </xf>
    <xf numFmtId="0" fontId="7" fillId="0" borderId="5" xfId="1" applyNumberFormat="1" applyFont="1" applyBorder="1" applyAlignment="1">
      <alignment horizontal="center" vertical="center"/>
    </xf>
    <xf numFmtId="0" fontId="7" fillId="0" borderId="6" xfId="1" applyNumberFormat="1" applyFont="1" applyBorder="1" applyAlignment="1">
      <alignment horizontal="center" vertical="center"/>
    </xf>
    <xf numFmtId="0" fontId="7" fillId="0" borderId="7" xfId="1" applyNumberFormat="1" applyFont="1" applyBorder="1" applyAlignment="1">
      <alignment horizontal="center" vertical="center"/>
    </xf>
    <xf numFmtId="0" fontId="7" fillId="0" borderId="8" xfId="1" applyNumberFormat="1" applyFont="1" applyBorder="1" applyAlignment="1">
      <alignment horizontal="center" vertical="center"/>
    </xf>
    <xf numFmtId="0" fontId="7" fillId="0" borderId="12" xfId="1" applyNumberFormat="1" applyFont="1" applyBorder="1" applyAlignment="1">
      <alignment horizontal="center" vertical="center"/>
    </xf>
    <xf numFmtId="0" fontId="7" fillId="0" borderId="12" xfId="1" applyNumberFormat="1" applyFont="1" applyFill="1" applyBorder="1" applyAlignment="1">
      <alignment horizontal="center" vertical="center"/>
    </xf>
    <xf numFmtId="0" fontId="7" fillId="0" borderId="16" xfId="1" applyNumberFormat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left" vertical="center" wrapText="1"/>
    </xf>
    <xf numFmtId="0" fontId="7" fillId="0" borderId="21" xfId="1" applyNumberFormat="1" applyFont="1" applyFill="1" applyBorder="1" applyAlignment="1">
      <alignment horizontal="center" vertical="center"/>
    </xf>
    <xf numFmtId="9" fontId="11" fillId="0" borderId="8" xfId="1" applyFont="1" applyFill="1" applyBorder="1" applyAlignment="1">
      <alignment horizontal="center" vertical="center"/>
    </xf>
    <xf numFmtId="9" fontId="11" fillId="0" borderId="12" xfId="1" applyFont="1" applyFill="1" applyBorder="1" applyAlignment="1">
      <alignment horizontal="center" vertical="center"/>
    </xf>
    <xf numFmtId="9" fontId="11" fillId="0" borderId="16" xfId="1" applyFont="1" applyFill="1" applyBorder="1" applyAlignment="1">
      <alignment horizontal="center" vertical="center"/>
    </xf>
    <xf numFmtId="9" fontId="5" fillId="0" borderId="0" xfId="1" applyFont="1" applyFill="1">
      <alignment vertical="center"/>
    </xf>
    <xf numFmtId="9" fontId="11" fillId="0" borderId="4" xfId="1" applyFont="1" applyFill="1" applyBorder="1" applyAlignment="1">
      <alignment vertical="center" wrapText="1"/>
    </xf>
    <xf numFmtId="9" fontId="0" fillId="0" borderId="0" xfId="0" applyNumberFormat="1">
      <alignment vertical="center"/>
    </xf>
    <xf numFmtId="0" fontId="14" fillId="0" borderId="0" xfId="0" applyFont="1">
      <alignment vertical="center"/>
    </xf>
    <xf numFmtId="9" fontId="14" fillId="0" borderId="0" xfId="0" applyNumberFormat="1" applyFont="1">
      <alignment vertical="center"/>
    </xf>
    <xf numFmtId="9" fontId="6" fillId="0" borderId="0" xfId="1" applyFont="1">
      <alignment vertical="center"/>
    </xf>
    <xf numFmtId="9" fontId="3" fillId="0" borderId="0" xfId="1" applyFont="1">
      <alignment vertical="center"/>
    </xf>
    <xf numFmtId="0" fontId="0" fillId="4" borderId="0" xfId="0" applyFill="1">
      <alignment vertical="center"/>
    </xf>
    <xf numFmtId="22" fontId="3" fillId="0" borderId="0" xfId="0" applyNumberFormat="1" applyFont="1">
      <alignment vertical="center"/>
    </xf>
    <xf numFmtId="0" fontId="0" fillId="0" borderId="0" xfId="1" applyNumberFormat="1" applyFont="1">
      <alignment vertical="center"/>
    </xf>
    <xf numFmtId="0" fontId="3" fillId="4" borderId="0" xfId="0" applyFont="1" applyFill="1">
      <alignment vertical="center"/>
    </xf>
    <xf numFmtId="9" fontId="8" fillId="0" borderId="9" xfId="1" applyFont="1" applyBorder="1">
      <alignment vertical="center"/>
    </xf>
    <xf numFmtId="9" fontId="8" fillId="0" borderId="10" xfId="1" applyFont="1" applyBorder="1">
      <alignment vertical="center"/>
    </xf>
    <xf numFmtId="9" fontId="8" fillId="0" borderId="11" xfId="1" applyFont="1" applyBorder="1">
      <alignment vertical="center"/>
    </xf>
    <xf numFmtId="9" fontId="8" fillId="0" borderId="13" xfId="1" applyFont="1" applyBorder="1">
      <alignment vertical="center"/>
    </xf>
    <xf numFmtId="9" fontId="8" fillId="2" borderId="14" xfId="1" applyFont="1" applyFill="1" applyBorder="1">
      <alignment vertical="center"/>
    </xf>
    <xf numFmtId="9" fontId="8" fillId="0" borderId="14" xfId="1" applyFont="1" applyBorder="1">
      <alignment vertical="center"/>
    </xf>
    <xf numFmtId="9" fontId="8" fillId="0" borderId="15" xfId="1" applyFont="1" applyBorder="1">
      <alignment vertical="center"/>
    </xf>
    <xf numFmtId="9" fontId="9" fillId="2" borderId="14" xfId="1" applyFont="1" applyFill="1" applyBorder="1">
      <alignment vertical="center"/>
    </xf>
    <xf numFmtId="9" fontId="9" fillId="0" borderId="14" xfId="1" applyFont="1" applyBorder="1">
      <alignment vertical="center"/>
    </xf>
    <xf numFmtId="9" fontId="8" fillId="0" borderId="17" xfId="1" applyFont="1" applyBorder="1">
      <alignment vertical="center"/>
    </xf>
    <xf numFmtId="9" fontId="8" fillId="0" borderId="18" xfId="1" applyFont="1" applyBorder="1">
      <alignment vertical="center"/>
    </xf>
    <xf numFmtId="9" fontId="8" fillId="0" borderId="19" xfId="1" applyFont="1" applyBorder="1">
      <alignment vertical="center"/>
    </xf>
    <xf numFmtId="0" fontId="13" fillId="0" borderId="22" xfId="0" applyFont="1" applyBorder="1">
      <alignment vertical="center"/>
    </xf>
    <xf numFmtId="0" fontId="13" fillId="0" borderId="14" xfId="0" applyFont="1" applyBorder="1">
      <alignment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1" applyNumberFormat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9" fontId="20" fillId="0" borderId="0" xfId="0" applyNumberFormat="1" applyFont="1">
      <alignment vertical="center"/>
    </xf>
    <xf numFmtId="0" fontId="20" fillId="0" borderId="0" xfId="0" applyFont="1">
      <alignment vertical="center"/>
    </xf>
    <xf numFmtId="178" fontId="20" fillId="0" borderId="0" xfId="0" applyNumberFormat="1" applyFont="1">
      <alignment vertical="center"/>
    </xf>
    <xf numFmtId="179" fontId="8" fillId="0" borderId="9" xfId="1" applyNumberFormat="1" applyFont="1" applyBorder="1">
      <alignment vertical="center"/>
    </xf>
    <xf numFmtId="179" fontId="8" fillId="0" borderId="13" xfId="1" applyNumberFormat="1" applyFont="1" applyBorder="1">
      <alignment vertical="center"/>
    </xf>
    <xf numFmtId="179" fontId="8" fillId="0" borderId="17" xfId="1" applyNumberFormat="1" applyFont="1" applyBorder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180" fontId="8" fillId="5" borderId="9" xfId="1" applyNumberFormat="1" applyFont="1" applyFill="1" applyBorder="1">
      <alignment vertical="center"/>
    </xf>
    <xf numFmtId="0" fontId="17" fillId="0" borderId="0" xfId="0" applyFont="1">
      <alignment vertical="center"/>
    </xf>
    <xf numFmtId="180" fontId="21" fillId="0" borderId="0" xfId="0" applyNumberFormat="1" applyFont="1">
      <alignment vertical="center"/>
    </xf>
    <xf numFmtId="181" fontId="24" fillId="0" borderId="0" xfId="0" applyNumberFormat="1" applyFont="1">
      <alignment vertical="center"/>
    </xf>
    <xf numFmtId="9" fontId="20" fillId="0" borderId="0" xfId="1" applyFont="1">
      <alignment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178" fontId="20" fillId="0" borderId="0" xfId="1" applyNumberFormat="1" applyFont="1">
      <alignment vertical="center"/>
    </xf>
    <xf numFmtId="181" fontId="8" fillId="5" borderId="9" xfId="1" applyNumberFormat="1" applyFont="1" applyFill="1" applyBorder="1">
      <alignment vertical="center"/>
    </xf>
    <xf numFmtId="181" fontId="0" fillId="0" borderId="0" xfId="0" applyNumberFormat="1">
      <alignment vertical="center"/>
    </xf>
  </cellXfs>
  <cellStyles count="2">
    <cellStyle name="パーセント" xfId="1" builtinId="5"/>
    <cellStyle name="標準" xfId="0" builtinId="0"/>
  </cellStyles>
  <dxfs count="36"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fgColor auto="1"/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2F92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D4CA-17E5-054E-9F81-48BDDE3E1162}">
  <dimension ref="A1:CE67"/>
  <sheetViews>
    <sheetView tabSelected="1" topLeftCell="I1" zoomScale="31" workbookViewId="0">
      <selection activeCell="J41" sqref="J1:J1048576"/>
    </sheetView>
  </sheetViews>
  <sheetFormatPr baseColWidth="10" defaultRowHeight="20"/>
  <cols>
    <col min="2" max="2" width="19.85546875" style="2" customWidth="1"/>
    <col min="3" max="3" width="24.140625" bestFit="1" customWidth="1"/>
    <col min="4" max="4" width="25" bestFit="1" customWidth="1"/>
    <col min="5" max="5" width="26.85546875" bestFit="1" customWidth="1"/>
    <col min="6" max="7" width="19" bestFit="1" customWidth="1"/>
    <col min="8" max="8" width="20.85546875" bestFit="1" customWidth="1"/>
    <col min="9" max="9" width="26.85546875" bestFit="1" customWidth="1"/>
    <col min="10" max="10" width="19" bestFit="1" customWidth="1"/>
    <col min="11" max="11" width="13.5703125" bestFit="1" customWidth="1"/>
    <col min="12" max="12" width="30.140625" bestFit="1" customWidth="1"/>
    <col min="13" max="13" width="21.85546875" bestFit="1" customWidth="1"/>
    <col min="14" max="14" width="40.28515625" bestFit="1" customWidth="1"/>
    <col min="15" max="15" width="20.85546875" bestFit="1" customWidth="1"/>
    <col min="16" max="16" width="14.42578125" bestFit="1" customWidth="1"/>
    <col min="17" max="17" width="21.85546875" bestFit="1" customWidth="1"/>
    <col min="18" max="18" width="13.5703125" bestFit="1" customWidth="1"/>
    <col min="19" max="19" width="21.85546875" bestFit="1" customWidth="1"/>
    <col min="20" max="20" width="60.5703125" bestFit="1" customWidth="1"/>
    <col min="21" max="21" width="40.28515625" bestFit="1" customWidth="1"/>
    <col min="22" max="22" width="22.7109375" bestFit="1" customWidth="1"/>
    <col min="23" max="23" width="25.140625" bestFit="1" customWidth="1"/>
    <col min="24" max="24" width="27" bestFit="1" customWidth="1"/>
    <col min="25" max="26" width="22.7109375" bestFit="1" customWidth="1"/>
    <col min="27" max="29" width="18.85546875" customWidth="1"/>
    <col min="32" max="32" width="14" bestFit="1" customWidth="1"/>
  </cols>
  <sheetData>
    <row r="1" spans="2:83">
      <c r="B1" s="64">
        <v>44815.767083333332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</v>
      </c>
      <c r="L1" s="1" t="s">
        <v>0</v>
      </c>
      <c r="M1" s="1" t="s">
        <v>1</v>
      </c>
      <c r="N1" s="1" t="s">
        <v>3</v>
      </c>
      <c r="O1" s="1" t="s">
        <v>2</v>
      </c>
      <c r="P1" s="1" t="s">
        <v>2</v>
      </c>
      <c r="Q1" s="1" t="s">
        <v>4</v>
      </c>
      <c r="R1" s="1" t="s">
        <v>3</v>
      </c>
      <c r="S1" s="1" t="s">
        <v>1</v>
      </c>
      <c r="T1" s="1" t="s">
        <v>4</v>
      </c>
      <c r="U1" s="1" t="s">
        <v>1</v>
      </c>
      <c r="V1" s="1" t="s">
        <v>2</v>
      </c>
      <c r="W1" s="1" t="s">
        <v>6</v>
      </c>
      <c r="X1" s="1" t="s">
        <v>0</v>
      </c>
      <c r="Y1" s="1" t="s">
        <v>3</v>
      </c>
      <c r="Z1" s="1" t="s">
        <v>7</v>
      </c>
      <c r="AA1" s="1" t="s">
        <v>0</v>
      </c>
      <c r="AB1" s="1" t="s">
        <v>1</v>
      </c>
      <c r="AC1" s="1" t="s">
        <v>3</v>
      </c>
      <c r="AD1" s="1" t="s">
        <v>2</v>
      </c>
      <c r="AE1" s="1" t="s">
        <v>1</v>
      </c>
      <c r="AF1" s="1" t="s">
        <v>3</v>
      </c>
      <c r="AG1" s="1" t="s">
        <v>4</v>
      </c>
      <c r="AH1" s="1" t="s">
        <v>6</v>
      </c>
      <c r="AI1" s="1" t="s">
        <v>6</v>
      </c>
      <c r="AJ1" s="1" t="s">
        <v>0</v>
      </c>
      <c r="AK1" s="1" t="s">
        <v>1</v>
      </c>
      <c r="AL1" s="1" t="s">
        <v>1</v>
      </c>
      <c r="AM1" s="1" t="s">
        <v>3</v>
      </c>
      <c r="AN1" s="1" t="s">
        <v>2</v>
      </c>
      <c r="AO1" s="1" t="s">
        <v>4</v>
      </c>
      <c r="AP1" s="1" t="s">
        <v>3</v>
      </c>
      <c r="AQ1" s="1" t="s">
        <v>1</v>
      </c>
      <c r="AR1" s="1" t="s">
        <v>4</v>
      </c>
      <c r="AS1" s="1" t="s">
        <v>7</v>
      </c>
      <c r="AT1" s="1" t="s">
        <v>2</v>
      </c>
      <c r="AU1" s="1" t="s">
        <v>6</v>
      </c>
      <c r="AV1" s="1" t="s">
        <v>0</v>
      </c>
      <c r="AW1" s="1" t="s">
        <v>3</v>
      </c>
      <c r="AX1" s="1" t="s">
        <v>5</v>
      </c>
      <c r="AY1" s="1" t="s">
        <v>0</v>
      </c>
      <c r="AZ1" s="1" t="s">
        <v>1</v>
      </c>
      <c r="BA1" s="1" t="s">
        <v>3</v>
      </c>
      <c r="BB1" s="1" t="s">
        <v>2</v>
      </c>
      <c r="BC1" s="1" t="s">
        <v>1</v>
      </c>
      <c r="BD1" s="1" t="s">
        <v>4</v>
      </c>
      <c r="BE1" s="1" t="s">
        <v>4</v>
      </c>
      <c r="BF1" s="1" t="s">
        <v>6</v>
      </c>
      <c r="BG1" s="1" t="s">
        <v>6</v>
      </c>
      <c r="BH1" s="1" t="s">
        <v>0</v>
      </c>
      <c r="BI1" s="1" t="s">
        <v>1</v>
      </c>
      <c r="BJ1" s="1" t="s">
        <v>1</v>
      </c>
      <c r="BK1" s="1" t="s">
        <v>5</v>
      </c>
      <c r="BL1" s="1" t="s">
        <v>2</v>
      </c>
      <c r="BM1" s="1" t="s">
        <v>4</v>
      </c>
      <c r="BN1" s="1" t="s">
        <v>3</v>
      </c>
      <c r="BO1" s="1" t="s">
        <v>1</v>
      </c>
      <c r="BP1" s="1" t="s">
        <v>3</v>
      </c>
      <c r="BQ1" s="1" t="s">
        <v>7</v>
      </c>
      <c r="BR1" s="1" t="s">
        <v>2</v>
      </c>
      <c r="BS1" s="1" t="s">
        <v>6</v>
      </c>
      <c r="BT1" s="1" t="s">
        <v>0</v>
      </c>
      <c r="BU1" s="1" t="s">
        <v>3</v>
      </c>
      <c r="BV1" s="1" t="s">
        <v>4</v>
      </c>
      <c r="BW1" s="1" t="s">
        <v>0</v>
      </c>
      <c r="BX1" s="1" t="s">
        <v>8</v>
      </c>
      <c r="BY1" s="1"/>
      <c r="BZ1" s="1"/>
      <c r="CA1" s="1"/>
      <c r="CB1" s="1"/>
      <c r="CC1" s="1"/>
      <c r="CD1" s="1"/>
      <c r="CE1" s="1"/>
    </row>
    <row r="2" spans="2:83">
      <c r="B2" s="64">
        <v>44816.058842592596</v>
      </c>
      <c r="C2" s="1" t="s">
        <v>0</v>
      </c>
      <c r="D2" s="1" t="s">
        <v>1</v>
      </c>
      <c r="E2" s="1" t="s">
        <v>4</v>
      </c>
      <c r="F2" s="1" t="s">
        <v>3</v>
      </c>
      <c r="G2" s="1" t="s">
        <v>7</v>
      </c>
      <c r="H2" s="1" t="s">
        <v>5</v>
      </c>
      <c r="I2" s="1" t="s">
        <v>5</v>
      </c>
      <c r="J2" s="1" t="s">
        <v>4</v>
      </c>
      <c r="K2" s="1" t="s">
        <v>3</v>
      </c>
      <c r="L2" s="1" t="s">
        <v>0</v>
      </c>
      <c r="M2" s="1" t="s">
        <v>1</v>
      </c>
      <c r="N2" s="1" t="s">
        <v>2</v>
      </c>
      <c r="O2" s="1" t="s">
        <v>4</v>
      </c>
      <c r="P2" s="1" t="s">
        <v>4</v>
      </c>
      <c r="Q2" s="1" t="s">
        <v>3</v>
      </c>
      <c r="R2" s="1" t="s">
        <v>3</v>
      </c>
      <c r="S2" s="1" t="s">
        <v>1</v>
      </c>
      <c r="T2" s="1" t="s">
        <v>4</v>
      </c>
      <c r="U2" s="1" t="s">
        <v>5</v>
      </c>
      <c r="V2" s="1" t="s">
        <v>2</v>
      </c>
      <c r="W2" s="1" t="s">
        <v>6</v>
      </c>
      <c r="X2" s="1" t="s">
        <v>0</v>
      </c>
      <c r="Y2" s="1" t="s">
        <v>3</v>
      </c>
      <c r="Z2" s="1" t="s">
        <v>5</v>
      </c>
      <c r="AA2" s="1" t="s">
        <v>0</v>
      </c>
      <c r="AB2" s="1" t="s">
        <v>1</v>
      </c>
      <c r="AC2" s="1" t="s">
        <v>2</v>
      </c>
      <c r="AD2" s="1" t="s">
        <v>2</v>
      </c>
      <c r="AE2" s="1" t="s">
        <v>7</v>
      </c>
      <c r="AF2" s="1" t="s">
        <v>3</v>
      </c>
      <c r="AG2" s="1" t="s">
        <v>5</v>
      </c>
      <c r="AH2" s="1" t="s">
        <v>6</v>
      </c>
      <c r="AI2" s="1" t="s">
        <v>6</v>
      </c>
      <c r="AJ2" s="1" t="s">
        <v>0</v>
      </c>
      <c r="AK2" s="1" t="s">
        <v>1</v>
      </c>
      <c r="AL2" s="1" t="s">
        <v>7</v>
      </c>
      <c r="AM2" s="1" t="s">
        <v>3</v>
      </c>
      <c r="AN2" s="1" t="s">
        <v>2</v>
      </c>
      <c r="AO2" s="1" t="s">
        <v>4</v>
      </c>
      <c r="AP2" s="1" t="s">
        <v>4</v>
      </c>
      <c r="AQ2" s="1" t="s">
        <v>1</v>
      </c>
      <c r="AR2" s="1" t="s">
        <v>3</v>
      </c>
      <c r="AS2" s="1" t="s">
        <v>5</v>
      </c>
      <c r="AT2" s="1" t="s">
        <v>2</v>
      </c>
      <c r="AU2" s="1" t="s">
        <v>6</v>
      </c>
      <c r="AV2" s="1" t="s">
        <v>0</v>
      </c>
      <c r="AW2" s="1" t="s">
        <v>3</v>
      </c>
      <c r="AX2" s="1" t="s">
        <v>3</v>
      </c>
      <c r="AY2" s="1" t="s">
        <v>0</v>
      </c>
      <c r="AZ2" s="1" t="s">
        <v>1</v>
      </c>
      <c r="BA2" s="1" t="s">
        <v>4</v>
      </c>
      <c r="BB2" s="1" t="s">
        <v>2</v>
      </c>
      <c r="BC2" s="1" t="s">
        <v>1</v>
      </c>
      <c r="BD2" s="1" t="s">
        <v>4</v>
      </c>
      <c r="BE2" s="1" t="s">
        <v>4</v>
      </c>
      <c r="BF2" s="1" t="s">
        <v>6</v>
      </c>
      <c r="BG2" s="1" t="s">
        <v>6</v>
      </c>
      <c r="BH2" s="1" t="s">
        <v>0</v>
      </c>
      <c r="BI2" s="1" t="s">
        <v>1</v>
      </c>
      <c r="BJ2" s="1" t="s">
        <v>7</v>
      </c>
      <c r="BK2" s="1" t="s">
        <v>5</v>
      </c>
      <c r="BL2" s="1" t="s">
        <v>2</v>
      </c>
      <c r="BM2" s="1" t="s">
        <v>3</v>
      </c>
      <c r="BN2" s="1" t="s">
        <v>4</v>
      </c>
      <c r="BO2" s="1" t="s">
        <v>7</v>
      </c>
      <c r="BP2" s="1" t="s">
        <v>3</v>
      </c>
      <c r="BQ2" s="1" t="s">
        <v>1</v>
      </c>
      <c r="BR2" s="1" t="s">
        <v>2</v>
      </c>
      <c r="BS2" s="1" t="s">
        <v>6</v>
      </c>
      <c r="BT2" s="1" t="s">
        <v>0</v>
      </c>
      <c r="BU2" s="1" t="s">
        <v>3</v>
      </c>
      <c r="BV2" s="1" t="s">
        <v>3</v>
      </c>
      <c r="BW2" s="1" t="s">
        <v>6</v>
      </c>
      <c r="BX2" s="1" t="s">
        <v>9</v>
      </c>
      <c r="BY2" s="1"/>
      <c r="BZ2" s="1"/>
      <c r="CA2" s="1"/>
      <c r="CB2" s="1"/>
      <c r="CC2" s="1"/>
      <c r="CD2" s="1"/>
      <c r="CE2" s="1"/>
    </row>
    <row r="3" spans="2:83">
      <c r="B3" s="64">
        <v>44816.380972222221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7</v>
      </c>
      <c r="H3" s="1" t="s">
        <v>5</v>
      </c>
      <c r="I3" s="1" t="s">
        <v>4</v>
      </c>
      <c r="J3" s="1" t="s">
        <v>4</v>
      </c>
      <c r="K3" s="1" t="s">
        <v>4</v>
      </c>
      <c r="L3" s="1" t="s">
        <v>0</v>
      </c>
      <c r="M3" s="1" t="s">
        <v>1</v>
      </c>
      <c r="N3" s="1" t="s">
        <v>7</v>
      </c>
      <c r="O3" s="1" t="s">
        <v>5</v>
      </c>
      <c r="P3" s="1" t="s">
        <v>2</v>
      </c>
      <c r="Q3" s="1" t="s">
        <v>2</v>
      </c>
      <c r="R3" s="1" t="s">
        <v>3</v>
      </c>
      <c r="S3" s="1" t="s">
        <v>1</v>
      </c>
      <c r="T3" s="1" t="s">
        <v>4</v>
      </c>
      <c r="U3" s="1" t="s">
        <v>4</v>
      </c>
      <c r="V3" s="1" t="s">
        <v>2</v>
      </c>
      <c r="W3" s="1" t="s">
        <v>4</v>
      </c>
      <c r="X3" s="1" t="s">
        <v>0</v>
      </c>
      <c r="Y3" s="1" t="s">
        <v>3</v>
      </c>
      <c r="Z3" s="1" t="s">
        <v>5</v>
      </c>
      <c r="AA3" s="1" t="s">
        <v>0</v>
      </c>
      <c r="AB3" s="1" t="s">
        <v>1</v>
      </c>
      <c r="AC3" s="1" t="s">
        <v>2</v>
      </c>
      <c r="AD3" s="1" t="s">
        <v>2</v>
      </c>
      <c r="AE3" s="1" t="s">
        <v>1</v>
      </c>
      <c r="AF3" s="1" t="s">
        <v>3</v>
      </c>
      <c r="AG3" s="1" t="s">
        <v>7</v>
      </c>
      <c r="AH3" s="1" t="s">
        <v>4</v>
      </c>
      <c r="AI3" s="1" t="s">
        <v>6</v>
      </c>
      <c r="AJ3" s="1" t="s">
        <v>0</v>
      </c>
      <c r="AK3" s="1" t="s">
        <v>1</v>
      </c>
      <c r="AL3" s="1" t="s">
        <v>1</v>
      </c>
      <c r="AM3" s="1" t="s">
        <v>3</v>
      </c>
      <c r="AN3" s="1" t="s">
        <v>4</v>
      </c>
      <c r="AO3" s="1" t="s">
        <v>4</v>
      </c>
      <c r="AP3" s="1" t="s">
        <v>2</v>
      </c>
      <c r="AQ3" s="1" t="s">
        <v>1</v>
      </c>
      <c r="AR3" s="1" t="s">
        <v>4</v>
      </c>
      <c r="AS3" s="1" t="s">
        <v>7</v>
      </c>
      <c r="AT3" s="1" t="s">
        <v>2</v>
      </c>
      <c r="AU3" s="1" t="s">
        <v>6</v>
      </c>
      <c r="AV3" s="1" t="s">
        <v>0</v>
      </c>
      <c r="AW3" s="1" t="s">
        <v>3</v>
      </c>
      <c r="AX3" s="1" t="s">
        <v>3</v>
      </c>
      <c r="AY3" s="1" t="s">
        <v>0</v>
      </c>
      <c r="AZ3" s="1" t="s">
        <v>1</v>
      </c>
      <c r="BA3" s="1" t="s">
        <v>4</v>
      </c>
      <c r="BB3" s="1" t="s">
        <v>2</v>
      </c>
      <c r="BC3" s="1" t="s">
        <v>1</v>
      </c>
      <c r="BD3" s="1" t="s">
        <v>2</v>
      </c>
      <c r="BE3" s="1" t="s">
        <v>7</v>
      </c>
      <c r="BF3" s="1" t="s">
        <v>3</v>
      </c>
      <c r="BG3" s="1" t="s">
        <v>3</v>
      </c>
      <c r="BH3" s="1" t="s">
        <v>0</v>
      </c>
      <c r="BI3" s="1" t="s">
        <v>1</v>
      </c>
      <c r="BJ3" s="1" t="s">
        <v>7</v>
      </c>
      <c r="BK3" s="1" t="s">
        <v>2</v>
      </c>
      <c r="BL3" s="1" t="s">
        <v>2</v>
      </c>
      <c r="BM3" s="1" t="s">
        <v>7</v>
      </c>
      <c r="BN3" s="1" t="s">
        <v>4</v>
      </c>
      <c r="BO3" s="1" t="s">
        <v>1</v>
      </c>
      <c r="BP3" s="1" t="s">
        <v>3</v>
      </c>
      <c r="BQ3" s="1" t="s">
        <v>1</v>
      </c>
      <c r="BR3" s="1" t="s">
        <v>2</v>
      </c>
      <c r="BS3" s="1" t="s">
        <v>3</v>
      </c>
      <c r="BT3" s="1" t="s">
        <v>0</v>
      </c>
      <c r="BU3" s="1" t="s">
        <v>4</v>
      </c>
      <c r="BV3" s="1" t="s">
        <v>3</v>
      </c>
      <c r="BW3" s="1" t="s">
        <v>0</v>
      </c>
      <c r="BX3" s="1" t="s">
        <v>8</v>
      </c>
      <c r="BY3" s="1"/>
      <c r="BZ3" s="1"/>
      <c r="CA3" s="1"/>
      <c r="CB3" s="1"/>
      <c r="CC3" s="1"/>
      <c r="CD3" s="1"/>
      <c r="CE3" s="1"/>
    </row>
    <row r="4" spans="2:83" s="35" customFormat="1" ht="31">
      <c r="B4" s="34" t="s">
        <v>19</v>
      </c>
      <c r="C4" s="79" t="s">
        <v>34</v>
      </c>
      <c r="D4" s="80" t="s">
        <v>35</v>
      </c>
      <c r="E4" s="80" t="s">
        <v>36</v>
      </c>
      <c r="F4" s="80" t="s">
        <v>37</v>
      </c>
      <c r="G4" s="80" t="s">
        <v>37</v>
      </c>
      <c r="H4" s="80" t="s">
        <v>34</v>
      </c>
      <c r="I4" s="80" t="s">
        <v>38</v>
      </c>
      <c r="J4" s="80" t="s">
        <v>37</v>
      </c>
      <c r="K4" s="80" t="s">
        <v>37</v>
      </c>
      <c r="L4" s="80" t="s">
        <v>34</v>
      </c>
      <c r="M4" s="80" t="s">
        <v>39</v>
      </c>
      <c r="N4" s="80" t="s">
        <v>36</v>
      </c>
      <c r="O4" s="80" t="s">
        <v>38</v>
      </c>
      <c r="P4" s="80" t="s">
        <v>37</v>
      </c>
      <c r="Q4" s="80" t="s">
        <v>37</v>
      </c>
      <c r="R4" s="80" t="s">
        <v>36</v>
      </c>
      <c r="S4" s="80" t="s">
        <v>35</v>
      </c>
      <c r="T4" s="80" t="s">
        <v>40</v>
      </c>
      <c r="U4" s="80" t="s">
        <v>37</v>
      </c>
      <c r="V4" s="80" t="s">
        <v>36</v>
      </c>
      <c r="W4" s="80" t="s">
        <v>37</v>
      </c>
      <c r="X4" s="80" t="s">
        <v>34</v>
      </c>
      <c r="Y4" s="80" t="s">
        <v>36</v>
      </c>
      <c r="Z4" s="80" t="s">
        <v>37</v>
      </c>
      <c r="AA4" s="35">
        <v>1</v>
      </c>
      <c r="AB4" s="35">
        <v>2</v>
      </c>
      <c r="AC4" s="35">
        <v>3</v>
      </c>
      <c r="AD4" s="35">
        <v>4</v>
      </c>
      <c r="AE4" s="35">
        <v>5</v>
      </c>
      <c r="AF4" s="35">
        <v>6</v>
      </c>
      <c r="AG4" s="35">
        <v>7</v>
      </c>
      <c r="AH4" s="35">
        <v>8</v>
      </c>
      <c r="AI4" s="35">
        <v>9</v>
      </c>
      <c r="AJ4" s="35">
        <v>10</v>
      </c>
      <c r="AK4" s="35">
        <v>11</v>
      </c>
      <c r="AL4" s="35">
        <v>12</v>
      </c>
      <c r="AM4" s="35">
        <v>13</v>
      </c>
      <c r="AN4" s="35">
        <v>14</v>
      </c>
      <c r="AO4" s="35">
        <v>15</v>
      </c>
      <c r="AP4" s="35">
        <v>16</v>
      </c>
      <c r="AQ4" s="35">
        <v>17</v>
      </c>
      <c r="AR4" s="35">
        <v>18</v>
      </c>
      <c r="AS4" s="35">
        <v>19</v>
      </c>
      <c r="AT4" s="35">
        <v>20</v>
      </c>
      <c r="AU4" s="35">
        <v>21</v>
      </c>
      <c r="AV4" s="35">
        <v>22</v>
      </c>
      <c r="AW4" s="35">
        <v>23</v>
      </c>
      <c r="AX4" s="35">
        <v>24</v>
      </c>
      <c r="AY4" s="35">
        <v>1</v>
      </c>
      <c r="AZ4" s="35">
        <v>2</v>
      </c>
      <c r="BA4" s="35">
        <v>3</v>
      </c>
      <c r="BB4" s="35">
        <v>4</v>
      </c>
      <c r="BC4" s="35">
        <v>5</v>
      </c>
      <c r="BD4" s="35">
        <v>6</v>
      </c>
      <c r="BE4" s="35">
        <v>7</v>
      </c>
      <c r="BF4" s="35">
        <v>8</v>
      </c>
      <c r="BG4" s="35">
        <v>9</v>
      </c>
      <c r="BH4" s="35">
        <v>10</v>
      </c>
      <c r="BI4" s="35">
        <v>11</v>
      </c>
      <c r="BJ4" s="35">
        <v>12</v>
      </c>
      <c r="BK4" s="35">
        <v>13</v>
      </c>
      <c r="BL4" s="35">
        <v>14</v>
      </c>
      <c r="BM4" s="35">
        <v>15</v>
      </c>
      <c r="BN4" s="35">
        <v>16</v>
      </c>
      <c r="BO4" s="35">
        <v>17</v>
      </c>
      <c r="BP4" s="35">
        <v>18</v>
      </c>
      <c r="BQ4" s="35">
        <v>19</v>
      </c>
      <c r="BR4" s="35">
        <v>20</v>
      </c>
      <c r="BS4" s="35">
        <v>21</v>
      </c>
      <c r="BT4" s="35">
        <v>22</v>
      </c>
      <c r="BU4" s="35">
        <v>23</v>
      </c>
      <c r="BV4" s="35">
        <v>24</v>
      </c>
    </row>
    <row r="5" spans="2:83" s="35" customFormat="1" ht="31">
      <c r="B5" s="34" t="s">
        <v>24</v>
      </c>
      <c r="C5" s="43" t="s">
        <v>34</v>
      </c>
      <c r="D5" s="43" t="s">
        <v>39</v>
      </c>
      <c r="E5" s="43" t="s">
        <v>38</v>
      </c>
      <c r="F5" s="43" t="s">
        <v>38</v>
      </c>
      <c r="G5" s="43" t="s">
        <v>37</v>
      </c>
      <c r="H5" s="43" t="s">
        <v>36</v>
      </c>
      <c r="I5" s="43" t="s">
        <v>34</v>
      </c>
      <c r="J5" s="43" t="s">
        <v>37</v>
      </c>
      <c r="K5" s="43" t="s">
        <v>37</v>
      </c>
      <c r="L5" s="43" t="s">
        <v>34</v>
      </c>
      <c r="M5" s="43" t="s">
        <v>39</v>
      </c>
      <c r="N5" s="43" t="s">
        <v>36</v>
      </c>
      <c r="O5" s="43" t="s">
        <v>36</v>
      </c>
      <c r="P5" s="43" t="s">
        <v>37</v>
      </c>
      <c r="Q5" s="43" t="s">
        <v>34</v>
      </c>
      <c r="R5" s="43" t="s">
        <v>37</v>
      </c>
      <c r="S5" s="43" t="s">
        <v>39</v>
      </c>
      <c r="T5" s="43" t="s">
        <v>40</v>
      </c>
      <c r="U5" s="43" t="s">
        <v>39</v>
      </c>
      <c r="V5" s="43" t="s">
        <v>36</v>
      </c>
      <c r="W5" s="43" t="s">
        <v>37</v>
      </c>
      <c r="X5" s="43" t="s">
        <v>34</v>
      </c>
      <c r="Y5" s="43" t="s">
        <v>41</v>
      </c>
      <c r="Z5" s="43" t="s">
        <v>41</v>
      </c>
    </row>
    <row r="6" spans="2:83" s="35" customFormat="1" ht="31">
      <c r="B6" s="34" t="s">
        <v>25</v>
      </c>
      <c r="C6" s="43" t="s">
        <v>34</v>
      </c>
      <c r="D6" s="43" t="s">
        <v>39</v>
      </c>
      <c r="E6" s="43" t="s">
        <v>41</v>
      </c>
      <c r="F6" s="43" t="s">
        <v>36</v>
      </c>
      <c r="G6" s="43" t="s">
        <v>35</v>
      </c>
      <c r="H6" s="43" t="s">
        <v>36</v>
      </c>
      <c r="I6" s="43" t="s">
        <v>36</v>
      </c>
      <c r="J6" s="43" t="s">
        <v>37</v>
      </c>
      <c r="K6" s="43" t="s">
        <v>37</v>
      </c>
      <c r="L6" s="43" t="s">
        <v>34</v>
      </c>
      <c r="M6" s="43" t="s">
        <v>39</v>
      </c>
      <c r="N6" s="43" t="s">
        <v>35</v>
      </c>
      <c r="O6" s="43" t="s">
        <v>36</v>
      </c>
      <c r="P6" s="43" t="s">
        <v>38</v>
      </c>
      <c r="Q6" s="43" t="s">
        <v>40</v>
      </c>
      <c r="R6" s="43" t="s">
        <v>41</v>
      </c>
      <c r="S6" s="43" t="s">
        <v>39</v>
      </c>
      <c r="T6" s="43" t="s">
        <v>17</v>
      </c>
      <c r="U6" s="43" t="s">
        <v>35</v>
      </c>
      <c r="V6" s="43" t="s">
        <v>38</v>
      </c>
      <c r="W6" s="43" t="s">
        <v>37</v>
      </c>
      <c r="X6" s="43" t="s">
        <v>34</v>
      </c>
      <c r="Y6" s="43" t="s">
        <v>41</v>
      </c>
      <c r="Z6" s="43" t="s">
        <v>36</v>
      </c>
    </row>
    <row r="7" spans="2:83">
      <c r="B7" s="64" t="s">
        <v>59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2:83" s="6" customFormat="1" ht="32" thickBot="1">
      <c r="B8" s="3">
        <v>3</v>
      </c>
      <c r="C8" s="66" t="s">
        <v>0</v>
      </c>
      <c r="D8" s="1" t="s">
        <v>1</v>
      </c>
      <c r="E8" s="1" t="s">
        <v>3</v>
      </c>
      <c r="F8" s="1" t="s">
        <v>2</v>
      </c>
      <c r="G8" s="1" t="s">
        <v>7</v>
      </c>
      <c r="H8" s="1" t="s">
        <v>5</v>
      </c>
      <c r="I8" s="1" t="s">
        <v>4</v>
      </c>
      <c r="J8" s="1" t="s">
        <v>6</v>
      </c>
      <c r="K8" s="1" t="s">
        <v>6</v>
      </c>
      <c r="L8" s="1" t="s">
        <v>0</v>
      </c>
      <c r="M8" s="1" t="s">
        <v>1</v>
      </c>
      <c r="N8" s="1" t="s">
        <v>7</v>
      </c>
      <c r="O8" s="1" t="s">
        <v>5</v>
      </c>
      <c r="P8" s="1" t="s">
        <v>2</v>
      </c>
      <c r="Q8" s="1" t="s">
        <v>4</v>
      </c>
      <c r="R8" s="1" t="s">
        <v>3</v>
      </c>
      <c r="S8" s="1" t="s">
        <v>1</v>
      </c>
      <c r="T8" s="1" t="s">
        <v>4</v>
      </c>
      <c r="U8" s="1" t="s">
        <v>7</v>
      </c>
      <c r="V8" s="1" t="s">
        <v>2</v>
      </c>
      <c r="W8" s="1" t="s">
        <v>6</v>
      </c>
      <c r="X8" s="1" t="s">
        <v>0</v>
      </c>
      <c r="Y8" s="1" t="s">
        <v>3</v>
      </c>
      <c r="Z8" s="1" t="s">
        <v>5</v>
      </c>
      <c r="AA8" s="1" t="s">
        <v>0</v>
      </c>
      <c r="AB8" s="1" t="s">
        <v>1</v>
      </c>
      <c r="AC8" s="1" t="s">
        <v>3</v>
      </c>
      <c r="AD8" s="1" t="s">
        <v>2</v>
      </c>
      <c r="AE8" s="1" t="s">
        <v>7</v>
      </c>
      <c r="AF8" s="1" t="s">
        <v>5</v>
      </c>
      <c r="AG8" s="1" t="s">
        <v>4</v>
      </c>
      <c r="AH8" s="1" t="s">
        <v>6</v>
      </c>
      <c r="AI8" s="1" t="s">
        <v>6</v>
      </c>
      <c r="AJ8" s="1" t="s">
        <v>0</v>
      </c>
      <c r="AK8" s="1" t="s">
        <v>1</v>
      </c>
      <c r="AL8" s="1" t="s">
        <v>7</v>
      </c>
      <c r="AM8" s="1" t="s">
        <v>5</v>
      </c>
      <c r="AN8" s="1" t="s">
        <v>2</v>
      </c>
      <c r="AO8" s="1" t="s">
        <v>4</v>
      </c>
      <c r="AP8" s="1" t="s">
        <v>3</v>
      </c>
      <c r="AQ8" s="1" t="s">
        <v>1</v>
      </c>
      <c r="AR8" s="1" t="s">
        <v>4</v>
      </c>
      <c r="AS8" s="1" t="s">
        <v>7</v>
      </c>
      <c r="AT8" s="1" t="s">
        <v>2</v>
      </c>
      <c r="AU8" s="1" t="s">
        <v>6</v>
      </c>
      <c r="AV8" s="1" t="s">
        <v>0</v>
      </c>
      <c r="AW8" s="1" t="s">
        <v>3</v>
      </c>
      <c r="AX8" s="1" t="s">
        <v>5</v>
      </c>
      <c r="AY8" s="1" t="s">
        <v>0</v>
      </c>
      <c r="AZ8" s="1" t="s">
        <v>1</v>
      </c>
      <c r="BA8" s="1" t="s">
        <v>3</v>
      </c>
      <c r="BB8" s="1" t="s">
        <v>2</v>
      </c>
      <c r="BC8" s="1" t="s">
        <v>7</v>
      </c>
      <c r="BD8" s="1" t="s">
        <v>5</v>
      </c>
      <c r="BE8" s="1" t="s">
        <v>4</v>
      </c>
      <c r="BF8" s="1" t="s">
        <v>6</v>
      </c>
      <c r="BG8" s="1" t="s">
        <v>6</v>
      </c>
      <c r="BH8" s="1" t="s">
        <v>0</v>
      </c>
      <c r="BI8" s="1" t="s">
        <v>1</v>
      </c>
      <c r="BJ8" s="1" t="s">
        <v>7</v>
      </c>
      <c r="BK8" s="1" t="s">
        <v>5</v>
      </c>
      <c r="BL8" s="1" t="s">
        <v>2</v>
      </c>
      <c r="BM8" s="1" t="s">
        <v>4</v>
      </c>
      <c r="BN8" s="1" t="s">
        <v>3</v>
      </c>
      <c r="BO8" s="1" t="s">
        <v>1</v>
      </c>
      <c r="BP8" s="1" t="s">
        <v>4</v>
      </c>
      <c r="BQ8" s="1" t="s">
        <v>7</v>
      </c>
      <c r="BR8" s="1" t="s">
        <v>2</v>
      </c>
      <c r="BS8" s="1" t="s">
        <v>6</v>
      </c>
      <c r="BT8" s="1" t="s">
        <v>0</v>
      </c>
      <c r="BU8" s="1" t="s">
        <v>3</v>
      </c>
      <c r="BV8" s="1" t="s">
        <v>5</v>
      </c>
    </row>
    <row r="9" spans="2:83" ht="21" thickTop="1">
      <c r="B9" s="64">
        <v>44815.767083333332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3</v>
      </c>
      <c r="H9" s="1" t="s">
        <v>4</v>
      </c>
      <c r="I9" s="1" t="s">
        <v>5</v>
      </c>
      <c r="J9" s="1" t="s">
        <v>6</v>
      </c>
      <c r="K9" s="1" t="s">
        <v>2</v>
      </c>
      <c r="L9" s="1" t="s">
        <v>0</v>
      </c>
      <c r="M9" s="1" t="s">
        <v>1</v>
      </c>
      <c r="N9" s="1" t="s">
        <v>3</v>
      </c>
      <c r="O9" s="1" t="s">
        <v>2</v>
      </c>
      <c r="P9" s="1" t="s">
        <v>2</v>
      </c>
      <c r="Q9" s="1" t="s">
        <v>4</v>
      </c>
      <c r="R9" s="1" t="s">
        <v>3</v>
      </c>
      <c r="S9" s="1" t="s">
        <v>1</v>
      </c>
      <c r="T9" s="1" t="s">
        <v>4</v>
      </c>
      <c r="U9" s="1" t="s">
        <v>1</v>
      </c>
      <c r="V9" s="1" t="s">
        <v>2</v>
      </c>
      <c r="W9" s="1" t="s">
        <v>6</v>
      </c>
      <c r="X9" s="1" t="s">
        <v>0</v>
      </c>
      <c r="Y9" s="1" t="s">
        <v>3</v>
      </c>
      <c r="Z9" s="1" t="s">
        <v>7</v>
      </c>
      <c r="AA9" s="1" t="s">
        <v>0</v>
      </c>
      <c r="AB9" s="1" t="s">
        <v>1</v>
      </c>
      <c r="AC9" s="1" t="s">
        <v>3</v>
      </c>
      <c r="AD9" s="1" t="s">
        <v>2</v>
      </c>
      <c r="AE9" s="1" t="s">
        <v>1</v>
      </c>
      <c r="AF9" s="1" t="s">
        <v>3</v>
      </c>
      <c r="AG9" s="1" t="s">
        <v>4</v>
      </c>
      <c r="AH9" s="1" t="s">
        <v>6</v>
      </c>
      <c r="AI9" s="1" t="s">
        <v>6</v>
      </c>
      <c r="AJ9" s="1" t="s">
        <v>0</v>
      </c>
      <c r="AK9" s="1" t="s">
        <v>1</v>
      </c>
      <c r="AL9" s="1" t="s">
        <v>1</v>
      </c>
      <c r="AM9" s="1" t="s">
        <v>3</v>
      </c>
      <c r="AN9" s="1" t="s">
        <v>2</v>
      </c>
      <c r="AO9" s="1" t="s">
        <v>4</v>
      </c>
      <c r="AP9" s="1" t="s">
        <v>3</v>
      </c>
      <c r="AQ9" s="1" t="s">
        <v>1</v>
      </c>
      <c r="AR9" s="1" t="s">
        <v>4</v>
      </c>
      <c r="AS9" s="1" t="s">
        <v>7</v>
      </c>
      <c r="AT9" s="1" t="s">
        <v>2</v>
      </c>
      <c r="AU9" s="1" t="s">
        <v>6</v>
      </c>
      <c r="AV9" s="1" t="s">
        <v>0</v>
      </c>
      <c r="AW9" s="1" t="s">
        <v>3</v>
      </c>
      <c r="AX9" s="1" t="s">
        <v>5</v>
      </c>
      <c r="AY9" s="1" t="s">
        <v>0</v>
      </c>
      <c r="AZ9" s="1" t="s">
        <v>1</v>
      </c>
      <c r="BA9" s="1" t="s">
        <v>3</v>
      </c>
      <c r="BB9" s="1" t="s">
        <v>2</v>
      </c>
      <c r="BC9" s="1" t="s">
        <v>1</v>
      </c>
      <c r="BD9" s="1" t="s">
        <v>4</v>
      </c>
      <c r="BE9" s="1" t="s">
        <v>4</v>
      </c>
      <c r="BF9" s="1" t="s">
        <v>6</v>
      </c>
      <c r="BG9" s="1" t="s">
        <v>6</v>
      </c>
      <c r="BH9" s="1" t="s">
        <v>0</v>
      </c>
      <c r="BI9" s="1" t="s">
        <v>1</v>
      </c>
      <c r="BJ9" s="1" t="s">
        <v>1</v>
      </c>
      <c r="BK9" s="1" t="s">
        <v>5</v>
      </c>
      <c r="BL9" s="1" t="s">
        <v>2</v>
      </c>
      <c r="BM9" s="1" t="s">
        <v>4</v>
      </c>
      <c r="BN9" s="1" t="s">
        <v>3</v>
      </c>
      <c r="BO9" s="1" t="s">
        <v>1</v>
      </c>
      <c r="BP9" s="1" t="s">
        <v>3</v>
      </c>
      <c r="BQ9" s="1" t="s">
        <v>7</v>
      </c>
      <c r="BR9" s="1" t="s">
        <v>2</v>
      </c>
      <c r="BS9" s="1" t="s">
        <v>6</v>
      </c>
      <c r="BT9" s="1" t="s">
        <v>0</v>
      </c>
      <c r="BU9" s="1" t="s">
        <v>3</v>
      </c>
      <c r="BV9" s="1" t="s">
        <v>4</v>
      </c>
      <c r="BW9" s="1" t="s">
        <v>0</v>
      </c>
      <c r="BX9" s="1" t="s">
        <v>8</v>
      </c>
      <c r="BY9" s="1"/>
      <c r="BZ9" s="1"/>
      <c r="CA9" s="1"/>
      <c r="CB9" s="1"/>
      <c r="CC9" s="1"/>
      <c r="CD9" s="1"/>
      <c r="CE9" s="1"/>
    </row>
    <row r="10" spans="2:83">
      <c r="B10" s="64">
        <v>44816.058842592596</v>
      </c>
      <c r="C10" s="1" t="s">
        <v>0</v>
      </c>
      <c r="D10" s="1" t="s">
        <v>1</v>
      </c>
      <c r="E10" s="1" t="s">
        <v>4</v>
      </c>
      <c r="F10" s="1" t="s">
        <v>3</v>
      </c>
      <c r="G10" s="1" t="s">
        <v>7</v>
      </c>
      <c r="H10" s="1" t="s">
        <v>5</v>
      </c>
      <c r="I10" s="1" t="s">
        <v>5</v>
      </c>
      <c r="J10" s="1" t="s">
        <v>4</v>
      </c>
      <c r="K10" s="1" t="s">
        <v>3</v>
      </c>
      <c r="L10" s="1" t="s">
        <v>0</v>
      </c>
      <c r="M10" s="1" t="s">
        <v>1</v>
      </c>
      <c r="N10" s="1" t="s">
        <v>2</v>
      </c>
      <c r="O10" s="1" t="s">
        <v>4</v>
      </c>
      <c r="P10" s="1" t="s">
        <v>4</v>
      </c>
      <c r="Q10" s="1" t="s">
        <v>3</v>
      </c>
      <c r="R10" s="1" t="s">
        <v>3</v>
      </c>
      <c r="S10" s="1" t="s">
        <v>1</v>
      </c>
      <c r="T10" s="1" t="s">
        <v>4</v>
      </c>
      <c r="U10" s="1" t="s">
        <v>5</v>
      </c>
      <c r="V10" s="1" t="s">
        <v>2</v>
      </c>
      <c r="W10" s="1" t="s">
        <v>6</v>
      </c>
      <c r="X10" s="1" t="s">
        <v>0</v>
      </c>
      <c r="Y10" s="1" t="s">
        <v>3</v>
      </c>
      <c r="Z10" s="1" t="s">
        <v>5</v>
      </c>
      <c r="AA10" s="1" t="s">
        <v>0</v>
      </c>
      <c r="AB10" s="1" t="s">
        <v>1</v>
      </c>
      <c r="AC10" s="1" t="s">
        <v>2</v>
      </c>
      <c r="AD10" s="1" t="s">
        <v>2</v>
      </c>
      <c r="AE10" s="1" t="s">
        <v>7</v>
      </c>
      <c r="AF10" s="1" t="s">
        <v>3</v>
      </c>
      <c r="AG10" s="1" t="s">
        <v>5</v>
      </c>
      <c r="AH10" s="1" t="s">
        <v>6</v>
      </c>
      <c r="AI10" s="1" t="s">
        <v>6</v>
      </c>
      <c r="AJ10" s="1" t="s">
        <v>0</v>
      </c>
      <c r="AK10" s="1" t="s">
        <v>1</v>
      </c>
      <c r="AL10" s="1" t="s">
        <v>7</v>
      </c>
      <c r="AM10" s="1" t="s">
        <v>3</v>
      </c>
      <c r="AN10" s="1" t="s">
        <v>2</v>
      </c>
      <c r="AO10" s="1" t="s">
        <v>4</v>
      </c>
      <c r="AP10" s="1" t="s">
        <v>4</v>
      </c>
      <c r="AQ10" s="1" t="s">
        <v>1</v>
      </c>
      <c r="AR10" s="1" t="s">
        <v>3</v>
      </c>
      <c r="AS10" s="1" t="s">
        <v>5</v>
      </c>
      <c r="AT10" s="1" t="s">
        <v>2</v>
      </c>
      <c r="AU10" s="1" t="s">
        <v>6</v>
      </c>
      <c r="AV10" s="1" t="s">
        <v>0</v>
      </c>
      <c r="AW10" s="1" t="s">
        <v>3</v>
      </c>
      <c r="AX10" s="1" t="s">
        <v>3</v>
      </c>
      <c r="AY10" s="1" t="s">
        <v>0</v>
      </c>
      <c r="AZ10" s="1" t="s">
        <v>1</v>
      </c>
      <c r="BA10" s="1" t="s">
        <v>4</v>
      </c>
      <c r="BB10" s="1" t="s">
        <v>2</v>
      </c>
      <c r="BC10" s="1" t="s">
        <v>1</v>
      </c>
      <c r="BD10" s="1" t="s">
        <v>4</v>
      </c>
      <c r="BE10" s="1" t="s">
        <v>4</v>
      </c>
      <c r="BF10" s="1" t="s">
        <v>6</v>
      </c>
      <c r="BG10" s="1" t="s">
        <v>6</v>
      </c>
      <c r="BH10" s="1" t="s">
        <v>0</v>
      </c>
      <c r="BI10" s="1" t="s">
        <v>1</v>
      </c>
      <c r="BJ10" s="1" t="s">
        <v>7</v>
      </c>
      <c r="BK10" s="1" t="s">
        <v>5</v>
      </c>
      <c r="BL10" s="1" t="s">
        <v>2</v>
      </c>
      <c r="BM10" s="1" t="s">
        <v>3</v>
      </c>
      <c r="BN10" s="1" t="s">
        <v>4</v>
      </c>
      <c r="BO10" s="1" t="s">
        <v>7</v>
      </c>
      <c r="BP10" s="1" t="s">
        <v>3</v>
      </c>
      <c r="BQ10" s="1" t="s">
        <v>1</v>
      </c>
      <c r="BR10" s="1" t="s">
        <v>2</v>
      </c>
      <c r="BS10" s="1" t="s">
        <v>6</v>
      </c>
      <c r="BT10" s="1" t="s">
        <v>0</v>
      </c>
      <c r="BU10" s="1" t="s">
        <v>3</v>
      </c>
      <c r="BV10" s="1" t="s">
        <v>3</v>
      </c>
      <c r="BW10" s="1" t="s">
        <v>6</v>
      </c>
      <c r="BX10" s="1" t="s">
        <v>9</v>
      </c>
      <c r="BY10" s="1"/>
      <c r="BZ10" s="1"/>
      <c r="CA10" s="1"/>
      <c r="CB10" s="1"/>
      <c r="CC10" s="1"/>
      <c r="CD10" s="1"/>
      <c r="CE10" s="1"/>
    </row>
    <row r="11" spans="2:83">
      <c r="B11" s="64">
        <v>44816.380972222221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7</v>
      </c>
      <c r="H11" s="1" t="s">
        <v>5</v>
      </c>
      <c r="I11" s="1" t="s">
        <v>4</v>
      </c>
      <c r="J11" s="1" t="s">
        <v>4</v>
      </c>
      <c r="K11" s="1" t="s">
        <v>4</v>
      </c>
      <c r="L11" s="1" t="s">
        <v>0</v>
      </c>
      <c r="M11" s="1" t="s">
        <v>1</v>
      </c>
      <c r="N11" s="1" t="s">
        <v>7</v>
      </c>
      <c r="O11" s="1" t="s">
        <v>5</v>
      </c>
      <c r="P11" s="1" t="s">
        <v>2</v>
      </c>
      <c r="Q11" s="1" t="s">
        <v>2</v>
      </c>
      <c r="R11" s="1" t="s">
        <v>3</v>
      </c>
      <c r="S11" s="1" t="s">
        <v>1</v>
      </c>
      <c r="T11" s="1" t="s">
        <v>4</v>
      </c>
      <c r="U11" s="1" t="s">
        <v>4</v>
      </c>
      <c r="V11" s="1" t="s">
        <v>2</v>
      </c>
      <c r="W11" s="1" t="s">
        <v>4</v>
      </c>
      <c r="X11" s="1" t="s">
        <v>0</v>
      </c>
      <c r="Y11" s="1" t="s">
        <v>3</v>
      </c>
      <c r="Z11" s="1" t="s">
        <v>5</v>
      </c>
      <c r="AA11" s="1" t="s">
        <v>0</v>
      </c>
      <c r="AB11" s="1" t="s">
        <v>1</v>
      </c>
      <c r="AC11" s="1" t="s">
        <v>2</v>
      </c>
      <c r="AD11" s="1" t="s">
        <v>2</v>
      </c>
      <c r="AE11" s="1" t="s">
        <v>1</v>
      </c>
      <c r="AF11" s="1" t="s">
        <v>3</v>
      </c>
      <c r="AG11" s="1" t="s">
        <v>7</v>
      </c>
      <c r="AH11" s="1" t="s">
        <v>4</v>
      </c>
      <c r="AI11" s="1" t="s">
        <v>6</v>
      </c>
      <c r="AJ11" s="1" t="s">
        <v>0</v>
      </c>
      <c r="AK11" s="1" t="s">
        <v>1</v>
      </c>
      <c r="AL11" s="1" t="s">
        <v>1</v>
      </c>
      <c r="AM11" s="1" t="s">
        <v>3</v>
      </c>
      <c r="AN11" s="1" t="s">
        <v>4</v>
      </c>
      <c r="AO11" s="1" t="s">
        <v>4</v>
      </c>
      <c r="AP11" s="1" t="s">
        <v>2</v>
      </c>
      <c r="AQ11" s="1" t="s">
        <v>1</v>
      </c>
      <c r="AR11" s="1" t="s">
        <v>4</v>
      </c>
      <c r="AS11" s="1" t="s">
        <v>7</v>
      </c>
      <c r="AT11" s="1" t="s">
        <v>2</v>
      </c>
      <c r="AU11" s="1" t="s">
        <v>6</v>
      </c>
      <c r="AV11" s="1" t="s">
        <v>0</v>
      </c>
      <c r="AW11" s="1" t="s">
        <v>3</v>
      </c>
      <c r="AX11" s="1" t="s">
        <v>3</v>
      </c>
      <c r="AY11" s="1" t="s">
        <v>0</v>
      </c>
      <c r="AZ11" s="1" t="s">
        <v>1</v>
      </c>
      <c r="BA11" s="1" t="s">
        <v>4</v>
      </c>
      <c r="BB11" s="1" t="s">
        <v>2</v>
      </c>
      <c r="BC11" s="1" t="s">
        <v>1</v>
      </c>
      <c r="BD11" s="1" t="s">
        <v>2</v>
      </c>
      <c r="BE11" s="1" t="s">
        <v>7</v>
      </c>
      <c r="BF11" s="1" t="s">
        <v>3</v>
      </c>
      <c r="BG11" s="1" t="s">
        <v>3</v>
      </c>
      <c r="BH11" s="1" t="s">
        <v>0</v>
      </c>
      <c r="BI11" s="1" t="s">
        <v>1</v>
      </c>
      <c r="BJ11" s="1" t="s">
        <v>7</v>
      </c>
      <c r="BK11" s="1" t="s">
        <v>2</v>
      </c>
      <c r="BL11" s="1" t="s">
        <v>2</v>
      </c>
      <c r="BM11" s="1" t="s">
        <v>7</v>
      </c>
      <c r="BN11" s="1" t="s">
        <v>4</v>
      </c>
      <c r="BO11" s="1" t="s">
        <v>1</v>
      </c>
      <c r="BP11" s="1" t="s">
        <v>3</v>
      </c>
      <c r="BQ11" s="1" t="s">
        <v>1</v>
      </c>
      <c r="BR11" s="1" t="s">
        <v>2</v>
      </c>
      <c r="BS11" s="1" t="s">
        <v>3</v>
      </c>
      <c r="BT11" s="1" t="s">
        <v>0</v>
      </c>
      <c r="BU11" s="1" t="s">
        <v>4</v>
      </c>
      <c r="BV11" s="1" t="s">
        <v>3</v>
      </c>
      <c r="BW11" s="1" t="s">
        <v>0</v>
      </c>
      <c r="BX11" s="1" t="s">
        <v>8</v>
      </c>
      <c r="BY11" s="1"/>
      <c r="BZ11" s="1"/>
      <c r="CA11" s="1"/>
      <c r="CB11" s="1"/>
      <c r="CC11" s="1"/>
      <c r="CD11" s="1"/>
      <c r="CE11" s="1"/>
    </row>
    <row r="12" spans="2:83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f t="shared" ref="AA12:BX12" si="0">COUNTIF(AA$9:AA$11,AA$8)/$B$8</f>
        <v>1</v>
      </c>
      <c r="AB12">
        <f t="shared" si="0"/>
        <v>1</v>
      </c>
      <c r="AC12">
        <f t="shared" si="0"/>
        <v>0.33333333333333331</v>
      </c>
      <c r="AD12">
        <f t="shared" si="0"/>
        <v>1</v>
      </c>
      <c r="AE12">
        <f t="shared" si="0"/>
        <v>0.33333333333333331</v>
      </c>
      <c r="AF12">
        <f t="shared" si="0"/>
        <v>0</v>
      </c>
      <c r="AG12">
        <f t="shared" si="0"/>
        <v>0.33333333333333331</v>
      </c>
      <c r="AH12">
        <f t="shared" si="0"/>
        <v>0.66666666666666663</v>
      </c>
      <c r="AI12">
        <f t="shared" si="0"/>
        <v>1</v>
      </c>
      <c r="AJ12">
        <f t="shared" si="0"/>
        <v>1</v>
      </c>
      <c r="AK12">
        <f t="shared" si="0"/>
        <v>1</v>
      </c>
      <c r="AL12">
        <f t="shared" si="0"/>
        <v>0.33333333333333331</v>
      </c>
      <c r="AM12">
        <f t="shared" si="0"/>
        <v>0</v>
      </c>
      <c r="AN12">
        <f t="shared" si="0"/>
        <v>0.66666666666666663</v>
      </c>
      <c r="AO12">
        <f t="shared" si="0"/>
        <v>1</v>
      </c>
      <c r="AP12">
        <f t="shared" si="0"/>
        <v>0.33333333333333331</v>
      </c>
      <c r="AQ12">
        <f t="shared" si="0"/>
        <v>1</v>
      </c>
      <c r="AR12">
        <f t="shared" si="0"/>
        <v>0.66666666666666663</v>
      </c>
      <c r="AS12">
        <f t="shared" si="0"/>
        <v>0.66666666666666663</v>
      </c>
      <c r="AT12">
        <f t="shared" si="0"/>
        <v>1</v>
      </c>
      <c r="AU12">
        <f t="shared" si="0"/>
        <v>1</v>
      </c>
      <c r="AV12">
        <f t="shared" si="0"/>
        <v>1</v>
      </c>
      <c r="AW12">
        <f t="shared" si="0"/>
        <v>1</v>
      </c>
      <c r="AX12">
        <f t="shared" si="0"/>
        <v>0.33333333333333331</v>
      </c>
      <c r="AY12">
        <f t="shared" si="0"/>
        <v>1</v>
      </c>
      <c r="AZ12">
        <f t="shared" si="0"/>
        <v>1</v>
      </c>
      <c r="BA12">
        <f t="shared" si="0"/>
        <v>0.33333333333333331</v>
      </c>
      <c r="BB12">
        <f t="shared" si="0"/>
        <v>1</v>
      </c>
      <c r="BC12">
        <f t="shared" si="0"/>
        <v>0</v>
      </c>
      <c r="BD12">
        <f t="shared" si="0"/>
        <v>0</v>
      </c>
      <c r="BE12">
        <f t="shared" si="0"/>
        <v>0.66666666666666663</v>
      </c>
      <c r="BF12">
        <f t="shared" si="0"/>
        <v>0.66666666666666663</v>
      </c>
      <c r="BG12">
        <f t="shared" si="0"/>
        <v>0.66666666666666663</v>
      </c>
      <c r="BH12">
        <f t="shared" si="0"/>
        <v>1</v>
      </c>
      <c r="BI12">
        <f t="shared" si="0"/>
        <v>1</v>
      </c>
      <c r="BJ12">
        <f t="shared" si="0"/>
        <v>0.66666666666666663</v>
      </c>
      <c r="BK12">
        <f t="shared" si="0"/>
        <v>0.66666666666666663</v>
      </c>
      <c r="BL12">
        <f t="shared" si="0"/>
        <v>1</v>
      </c>
      <c r="BM12">
        <f t="shared" si="0"/>
        <v>0.33333333333333331</v>
      </c>
      <c r="BN12">
        <f t="shared" si="0"/>
        <v>0.33333333333333331</v>
      </c>
      <c r="BO12">
        <f t="shared" si="0"/>
        <v>0.66666666666666663</v>
      </c>
      <c r="BP12">
        <f t="shared" si="0"/>
        <v>0</v>
      </c>
      <c r="BQ12">
        <f t="shared" si="0"/>
        <v>0.33333333333333331</v>
      </c>
      <c r="BR12">
        <f t="shared" si="0"/>
        <v>1</v>
      </c>
      <c r="BS12">
        <f t="shared" si="0"/>
        <v>0.66666666666666663</v>
      </c>
      <c r="BT12">
        <f t="shared" si="0"/>
        <v>1</v>
      </c>
      <c r="BU12">
        <f t="shared" si="0"/>
        <v>0.66666666666666663</v>
      </c>
      <c r="BV12">
        <f t="shared" si="0"/>
        <v>0</v>
      </c>
      <c r="BX12">
        <f t="shared" si="0"/>
        <v>0</v>
      </c>
    </row>
    <row r="13" spans="2:83">
      <c r="C13">
        <f>COUNTIF(C$9:C$11,C$8)/$B$8</f>
        <v>1</v>
      </c>
      <c r="D13">
        <f t="shared" ref="D13:Z13" si="1">COUNTIF(D$9:D$11,D$8)/$B$8</f>
        <v>1</v>
      </c>
      <c r="E13">
        <f t="shared" si="1"/>
        <v>0</v>
      </c>
      <c r="F13">
        <f t="shared" si="1"/>
        <v>0</v>
      </c>
      <c r="G13">
        <f t="shared" si="1"/>
        <v>0.66666666666666663</v>
      </c>
      <c r="H13">
        <f t="shared" si="1"/>
        <v>0.66666666666666663</v>
      </c>
      <c r="I13">
        <f t="shared" si="1"/>
        <v>0.33333333333333331</v>
      </c>
      <c r="J13">
        <f t="shared" si="1"/>
        <v>0.33333333333333331</v>
      </c>
      <c r="K13">
        <f t="shared" si="1"/>
        <v>0</v>
      </c>
      <c r="L13">
        <f t="shared" si="1"/>
        <v>1</v>
      </c>
      <c r="M13">
        <f t="shared" si="1"/>
        <v>1</v>
      </c>
      <c r="N13">
        <f t="shared" si="1"/>
        <v>0.33333333333333331</v>
      </c>
      <c r="O13">
        <f t="shared" si="1"/>
        <v>0.33333333333333331</v>
      </c>
      <c r="P13">
        <f t="shared" si="1"/>
        <v>0.66666666666666663</v>
      </c>
      <c r="Q13">
        <f t="shared" si="1"/>
        <v>0.33333333333333331</v>
      </c>
      <c r="R13">
        <f t="shared" si="1"/>
        <v>1</v>
      </c>
      <c r="S13">
        <f t="shared" si="1"/>
        <v>1</v>
      </c>
      <c r="T13">
        <f t="shared" si="1"/>
        <v>1</v>
      </c>
      <c r="U13">
        <f t="shared" si="1"/>
        <v>0</v>
      </c>
      <c r="V13">
        <f t="shared" si="1"/>
        <v>1</v>
      </c>
      <c r="W13">
        <f t="shared" si="1"/>
        <v>0.66666666666666663</v>
      </c>
      <c r="X13">
        <f t="shared" si="1"/>
        <v>1</v>
      </c>
      <c r="Y13">
        <f t="shared" si="1"/>
        <v>1</v>
      </c>
      <c r="Z13">
        <f t="shared" si="1"/>
        <v>0.66666666666666663</v>
      </c>
    </row>
    <row r="15" spans="2:83">
      <c r="B15" s="2" t="s">
        <v>24</v>
      </c>
      <c r="Z15" s="2" t="s">
        <v>19</v>
      </c>
    </row>
    <row r="16" spans="2:83">
      <c r="B16" s="7"/>
      <c r="C16" s="1" t="s">
        <v>0</v>
      </c>
      <c r="D16" s="1" t="s">
        <v>5</v>
      </c>
      <c r="E16" s="1" t="s">
        <v>1</v>
      </c>
      <c r="F16" s="1" t="s">
        <v>7</v>
      </c>
      <c r="G16" s="1" t="s">
        <v>3</v>
      </c>
      <c r="H16" s="1" t="s">
        <v>2</v>
      </c>
      <c r="I16" s="1" t="s">
        <v>4</v>
      </c>
      <c r="J16" s="1" t="s">
        <v>6</v>
      </c>
      <c r="L16" s="7"/>
      <c r="M16" s="1"/>
      <c r="N16" s="1"/>
      <c r="O16" s="1"/>
      <c r="Q16" s="7"/>
      <c r="R16" s="1"/>
      <c r="S16" s="1"/>
      <c r="T16" s="1"/>
      <c r="U16" s="1"/>
      <c r="V16" s="1"/>
      <c r="W16" s="1"/>
      <c r="X16" s="1"/>
      <c r="Y16" s="1"/>
      <c r="Z16" s="7"/>
      <c r="AA16" s="1" t="s">
        <v>0</v>
      </c>
      <c r="AB16" s="1" t="s">
        <v>5</v>
      </c>
      <c r="AC16" s="1" t="s">
        <v>1</v>
      </c>
      <c r="AD16" s="1" t="s">
        <v>7</v>
      </c>
      <c r="AE16" s="1" t="s">
        <v>3</v>
      </c>
      <c r="AF16" s="1" t="s">
        <v>2</v>
      </c>
      <c r="AG16" s="1" t="s">
        <v>4</v>
      </c>
      <c r="AH16" s="1" t="s">
        <v>6</v>
      </c>
      <c r="AJ16" s="7" t="s">
        <v>21</v>
      </c>
      <c r="AK16" s="1" t="s">
        <v>20</v>
      </c>
      <c r="AL16" s="1" t="s">
        <v>22</v>
      </c>
      <c r="AM16" s="1" t="s">
        <v>23</v>
      </c>
    </row>
    <row r="17" spans="2:39">
      <c r="B17" s="1" t="s">
        <v>0</v>
      </c>
      <c r="C17">
        <f>(COUNTIF($C$9:$C$11,C$16)+COUNTIF($L$9:$L$11,C$16)+COUNTIF($X$9:$X$11,C$16))/(3*$B$8)</f>
        <v>1</v>
      </c>
      <c r="D17">
        <f t="shared" ref="D17:J17" si="2">(COUNTIF($C$9:$C$11,D$16)+COUNTIF($L$9:$L$11,D$16)+COUNTIF($X$9:$X$11,D$16))/(3*$B$8)</f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 s="1"/>
      <c r="P17">
        <f>C17</f>
        <v>1</v>
      </c>
      <c r="Q17" s="1"/>
      <c r="Z17" s="1" t="s">
        <v>0</v>
      </c>
      <c r="AA17">
        <f t="shared" ref="AA17:AH17" si="3">(COUNTIF($AA$9:$AA$11,AA$16)+COUNTIF($AJ$9:$AJ$11,AA$16)+COUNTIF($AV$9:$AV$11,AA$16))/(3*$B$8)</f>
        <v>1</v>
      </c>
      <c r="AB17">
        <f t="shared" si="3"/>
        <v>0</v>
      </c>
      <c r="AC17">
        <f t="shared" si="3"/>
        <v>0</v>
      </c>
      <c r="AD17">
        <f t="shared" si="3"/>
        <v>0</v>
      </c>
      <c r="AE17">
        <f t="shared" si="3"/>
        <v>0</v>
      </c>
      <c r="AF17">
        <f t="shared" si="3"/>
        <v>0</v>
      </c>
      <c r="AG17">
        <f t="shared" si="3"/>
        <v>0</v>
      </c>
      <c r="AH17">
        <f t="shared" si="3"/>
        <v>0</v>
      </c>
      <c r="AI17" s="1" t="s">
        <v>0</v>
      </c>
      <c r="AJ17">
        <f>AA12</f>
        <v>1</v>
      </c>
      <c r="AK17">
        <f>AJ12</f>
        <v>1</v>
      </c>
      <c r="AL17">
        <f>AV12</f>
        <v>1</v>
      </c>
      <c r="AM17">
        <f>AVERAGE(AJ17:AL17)</f>
        <v>1</v>
      </c>
    </row>
    <row r="18" spans="2:39">
      <c r="B18" s="1" t="s">
        <v>5</v>
      </c>
      <c r="C18">
        <f t="shared" ref="C18:J18" si="4">(COUNTIF($H$9:$H$11,C$16)+COUNTIF($O$9:$O$11,C$16)+COUNTIF($Z$9:$Z$11,C$16))/(3*$B$8)</f>
        <v>0</v>
      </c>
      <c r="D18">
        <f t="shared" si="4"/>
        <v>0.55555555555555558</v>
      </c>
      <c r="E18">
        <f t="shared" si="4"/>
        <v>0</v>
      </c>
      <c r="F18">
        <f t="shared" si="4"/>
        <v>0.1111111111111111</v>
      </c>
      <c r="G18">
        <f t="shared" si="4"/>
        <v>0</v>
      </c>
      <c r="H18">
        <f t="shared" si="4"/>
        <v>0.1111111111111111</v>
      </c>
      <c r="I18">
        <f t="shared" si="4"/>
        <v>0.22222222222222221</v>
      </c>
      <c r="J18">
        <f t="shared" si="4"/>
        <v>0</v>
      </c>
      <c r="K18" s="1"/>
      <c r="P18">
        <f>D18</f>
        <v>0.55555555555555558</v>
      </c>
      <c r="Q18" s="1"/>
      <c r="Z18" s="1" t="s">
        <v>5</v>
      </c>
      <c r="AA18">
        <f t="shared" ref="AA18:AH18" si="5">(COUNTIF($AF$9:$AF$11,AA$16)+COUNTIF($AM$9:$AM$11,AA$16)+COUNTIF($AX$9:$AX$11,AA$16))/(3*$B$8)</f>
        <v>0</v>
      </c>
      <c r="AB18">
        <f t="shared" si="5"/>
        <v>0.1111111111111111</v>
      </c>
      <c r="AC18">
        <f t="shared" si="5"/>
        <v>0</v>
      </c>
      <c r="AD18">
        <f t="shared" si="5"/>
        <v>0</v>
      </c>
      <c r="AE18">
        <f t="shared" si="5"/>
        <v>0.88888888888888884</v>
      </c>
      <c r="AF18">
        <f t="shared" si="5"/>
        <v>0</v>
      </c>
      <c r="AG18">
        <f t="shared" si="5"/>
        <v>0</v>
      </c>
      <c r="AH18">
        <f t="shared" si="5"/>
        <v>0</v>
      </c>
      <c r="AI18" s="1" t="s">
        <v>5</v>
      </c>
      <c r="AJ18">
        <f>AF12</f>
        <v>0</v>
      </c>
      <c r="AK18">
        <f>AM12</f>
        <v>0</v>
      </c>
      <c r="AL18">
        <f>AX12</f>
        <v>0.33333333333333331</v>
      </c>
      <c r="AM18">
        <f t="shared" ref="AM18:AM24" si="6">AVERAGE(AJ18:AL18)</f>
        <v>0.1111111111111111</v>
      </c>
    </row>
    <row r="19" spans="2:39">
      <c r="B19" s="1" t="s">
        <v>1</v>
      </c>
      <c r="C19">
        <f t="shared" ref="C19:J19" si="7">(COUNTIF($D$9:$D$11,C$16)+COUNTIF($M$9:$M$11,C$16)+COUNTIF($S$9:$S$11,C$16))/(3*$B$8)</f>
        <v>0</v>
      </c>
      <c r="D19">
        <f t="shared" si="7"/>
        <v>0</v>
      </c>
      <c r="E19">
        <f t="shared" si="7"/>
        <v>1</v>
      </c>
      <c r="F19">
        <f t="shared" si="7"/>
        <v>0</v>
      </c>
      <c r="G19">
        <f t="shared" si="7"/>
        <v>0</v>
      </c>
      <c r="H19">
        <f t="shared" si="7"/>
        <v>0</v>
      </c>
      <c r="I19">
        <f t="shared" si="7"/>
        <v>0</v>
      </c>
      <c r="J19">
        <f t="shared" si="7"/>
        <v>0</v>
      </c>
      <c r="K19" s="1"/>
      <c r="P19">
        <f>E19</f>
        <v>1</v>
      </c>
      <c r="Q19" s="1"/>
      <c r="Z19" s="1" t="s">
        <v>1</v>
      </c>
      <c r="AA19">
        <f t="shared" ref="AA19:AH19" si="8">(COUNTIF($D$9:$D$11,AA$16)+COUNTIF($M$9:$M$11,AA$16)+COUNTIF($S$9:$S$11,AA$16))/(3*$B$8)</f>
        <v>0</v>
      </c>
      <c r="AB19">
        <f t="shared" si="8"/>
        <v>0</v>
      </c>
      <c r="AC19">
        <f t="shared" si="8"/>
        <v>1</v>
      </c>
      <c r="AD19">
        <f t="shared" si="8"/>
        <v>0</v>
      </c>
      <c r="AE19">
        <f t="shared" si="8"/>
        <v>0</v>
      </c>
      <c r="AF19">
        <f t="shared" si="8"/>
        <v>0</v>
      </c>
      <c r="AG19">
        <f t="shared" si="8"/>
        <v>0</v>
      </c>
      <c r="AH19">
        <f t="shared" si="8"/>
        <v>0</v>
      </c>
      <c r="AI19" s="1" t="s">
        <v>1</v>
      </c>
      <c r="AJ19">
        <f>AB12</f>
        <v>1</v>
      </c>
      <c r="AK19">
        <f>AK12</f>
        <v>1</v>
      </c>
      <c r="AL19">
        <f>AQ12</f>
        <v>1</v>
      </c>
      <c r="AM19">
        <f t="shared" si="6"/>
        <v>1</v>
      </c>
    </row>
    <row r="20" spans="2:39">
      <c r="B20" s="1" t="s">
        <v>7</v>
      </c>
      <c r="C20">
        <f t="shared" ref="C20:J20" si="9">(COUNTIF($G$9:$G$11,C$16)+COUNTIF($N$9:$N$11,C$16)+COUNTIF($U$9:$U$11,C$16))/(3*$B$8)</f>
        <v>0</v>
      </c>
      <c r="D20">
        <f t="shared" si="9"/>
        <v>0.1111111111111111</v>
      </c>
      <c r="E20">
        <f t="shared" si="9"/>
        <v>0.1111111111111111</v>
      </c>
      <c r="F20">
        <f t="shared" si="9"/>
        <v>0.33333333333333331</v>
      </c>
      <c r="G20">
        <f t="shared" si="9"/>
        <v>0.22222222222222221</v>
      </c>
      <c r="H20">
        <f t="shared" si="9"/>
        <v>0.1111111111111111</v>
      </c>
      <c r="I20">
        <f t="shared" si="9"/>
        <v>0.1111111111111111</v>
      </c>
      <c r="J20">
        <f t="shared" si="9"/>
        <v>0</v>
      </c>
      <c r="K20" s="1"/>
      <c r="P20">
        <f>F20</f>
        <v>0.33333333333333331</v>
      </c>
      <c r="Q20" s="1"/>
      <c r="Z20" s="1" t="s">
        <v>7</v>
      </c>
      <c r="AA20">
        <f t="shared" ref="AA20:AH20" si="10">(COUNTIF($G$9:$G$11,AA$16)+COUNTIF($N$9:$N$11,AA$16)+COUNTIF($U$9:$U$11,AA$16))/(3*$B$8)</f>
        <v>0</v>
      </c>
      <c r="AB20">
        <f t="shared" si="10"/>
        <v>0.1111111111111111</v>
      </c>
      <c r="AC20">
        <f t="shared" si="10"/>
        <v>0.1111111111111111</v>
      </c>
      <c r="AD20">
        <f t="shared" si="10"/>
        <v>0.33333333333333331</v>
      </c>
      <c r="AE20">
        <f t="shared" si="10"/>
        <v>0.22222222222222221</v>
      </c>
      <c r="AF20">
        <f t="shared" si="10"/>
        <v>0.1111111111111111</v>
      </c>
      <c r="AG20">
        <f t="shared" si="10"/>
        <v>0.1111111111111111</v>
      </c>
      <c r="AH20">
        <f t="shared" si="10"/>
        <v>0</v>
      </c>
      <c r="AI20" s="1" t="s">
        <v>7</v>
      </c>
      <c r="AJ20">
        <f>AE12</f>
        <v>0.33333333333333331</v>
      </c>
      <c r="AK20">
        <f>AL12</f>
        <v>0.33333333333333331</v>
      </c>
      <c r="AL20">
        <f>AS12</f>
        <v>0.66666666666666663</v>
      </c>
      <c r="AM20">
        <f t="shared" si="6"/>
        <v>0.44444444444444442</v>
      </c>
    </row>
    <row r="21" spans="2:39">
      <c r="B21" s="1" t="s">
        <v>3</v>
      </c>
      <c r="C21">
        <f t="shared" ref="C21:J21" si="11">(COUNTIF($E$9:$E$11,C$16)+COUNTIF($R$9:$R$11,C$16)+COUNTIF($Y$9:$Y$11,C$16))/(3*$B$8)</f>
        <v>0</v>
      </c>
      <c r="D21">
        <f t="shared" si="11"/>
        <v>0</v>
      </c>
      <c r="E21">
        <f t="shared" si="11"/>
        <v>0</v>
      </c>
      <c r="F21">
        <f t="shared" si="11"/>
        <v>0</v>
      </c>
      <c r="G21">
        <f t="shared" si="11"/>
        <v>0.66666666666666663</v>
      </c>
      <c r="H21">
        <f t="shared" si="11"/>
        <v>0.22222222222222221</v>
      </c>
      <c r="I21">
        <f t="shared" si="11"/>
        <v>0.1111111111111111</v>
      </c>
      <c r="J21">
        <f t="shared" si="11"/>
        <v>0</v>
      </c>
      <c r="K21" s="1"/>
      <c r="P21">
        <f>G21</f>
        <v>0.66666666666666663</v>
      </c>
      <c r="Q21" s="1"/>
      <c r="Z21" s="1" t="s">
        <v>3</v>
      </c>
      <c r="AA21">
        <f t="shared" ref="AA21:AH21" si="12">(COUNTIF($E$9:$E$11,AA$16)+COUNTIF($R$9:$R$11,AA$16)+COUNTIF($Y$9:$Y$11,AA$16))/(3*$B$8)</f>
        <v>0</v>
      </c>
      <c r="AB21">
        <f t="shared" si="12"/>
        <v>0</v>
      </c>
      <c r="AC21">
        <f t="shared" si="12"/>
        <v>0</v>
      </c>
      <c r="AD21">
        <f t="shared" si="12"/>
        <v>0</v>
      </c>
      <c r="AE21">
        <f t="shared" si="12"/>
        <v>0.66666666666666663</v>
      </c>
      <c r="AF21">
        <f t="shared" si="12"/>
        <v>0.22222222222222221</v>
      </c>
      <c r="AG21">
        <f t="shared" si="12"/>
        <v>0.1111111111111111</v>
      </c>
      <c r="AH21">
        <f t="shared" si="12"/>
        <v>0</v>
      </c>
      <c r="AI21" s="1" t="s">
        <v>3</v>
      </c>
      <c r="AJ21">
        <f>AC12</f>
        <v>0.33333333333333331</v>
      </c>
      <c r="AK21">
        <f>AP12</f>
        <v>0.33333333333333331</v>
      </c>
      <c r="AL21">
        <f>AW12</f>
        <v>1</v>
      </c>
      <c r="AM21">
        <f t="shared" si="6"/>
        <v>0.55555555555555547</v>
      </c>
    </row>
    <row r="22" spans="2:39">
      <c r="B22" s="1" t="s">
        <v>2</v>
      </c>
      <c r="C22">
        <f t="shared" ref="C22:J22" si="13">(COUNTIF($F$9:$F$11,C$16)+COUNTIF($P$9:$P$11,C$16)+COUNTIF($V$9:$V$11,C$16))/(3*$B$8)</f>
        <v>0</v>
      </c>
      <c r="D22">
        <f t="shared" si="13"/>
        <v>0</v>
      </c>
      <c r="E22">
        <f t="shared" si="13"/>
        <v>0</v>
      </c>
      <c r="F22">
        <f t="shared" si="13"/>
        <v>0</v>
      </c>
      <c r="G22">
        <f t="shared" si="13"/>
        <v>0.33333333333333331</v>
      </c>
      <c r="H22">
        <f t="shared" si="13"/>
        <v>0.55555555555555558</v>
      </c>
      <c r="I22">
        <f t="shared" si="13"/>
        <v>0.1111111111111111</v>
      </c>
      <c r="J22">
        <f t="shared" si="13"/>
        <v>0</v>
      </c>
      <c r="K22" s="1"/>
      <c r="P22">
        <f>H22</f>
        <v>0.55555555555555558</v>
      </c>
      <c r="Q22" s="1"/>
      <c r="Z22" s="1" t="s">
        <v>2</v>
      </c>
      <c r="AA22">
        <f t="shared" ref="AA22:AH22" si="14">(COUNTIF($F$9:$F$11,AA$16)+COUNTIF($P$9:$P$11,AA$16)+COUNTIF($V$9:$V$11,AA$16))/(3*$B$8)</f>
        <v>0</v>
      </c>
      <c r="AB22">
        <f t="shared" si="14"/>
        <v>0</v>
      </c>
      <c r="AC22">
        <f t="shared" si="14"/>
        <v>0</v>
      </c>
      <c r="AD22">
        <f t="shared" si="14"/>
        <v>0</v>
      </c>
      <c r="AE22">
        <f t="shared" si="14"/>
        <v>0.33333333333333331</v>
      </c>
      <c r="AF22">
        <f t="shared" si="14"/>
        <v>0.55555555555555558</v>
      </c>
      <c r="AG22">
        <f t="shared" si="14"/>
        <v>0.1111111111111111</v>
      </c>
      <c r="AH22">
        <f t="shared" si="14"/>
        <v>0</v>
      </c>
      <c r="AI22" s="1" t="s">
        <v>2</v>
      </c>
      <c r="AJ22">
        <f>AD12</f>
        <v>1</v>
      </c>
      <c r="AK22">
        <f>AN12</f>
        <v>0.66666666666666663</v>
      </c>
      <c r="AL22">
        <f>AT12</f>
        <v>1</v>
      </c>
      <c r="AM22">
        <f t="shared" si="6"/>
        <v>0.88888888888888884</v>
      </c>
    </row>
    <row r="23" spans="2:39">
      <c r="B23" s="1" t="s">
        <v>4</v>
      </c>
      <c r="C23">
        <f t="shared" ref="C23:J23" si="15">(COUNTIF($I$9:$I$11,C$16)+COUNTIF($Q$9:$Q$11,C$16)+COUNTIF($T$9:$T$11,C$16))/(3*$B$8)</f>
        <v>0</v>
      </c>
      <c r="D23">
        <f t="shared" si="15"/>
        <v>0.22222222222222221</v>
      </c>
      <c r="E23">
        <f t="shared" si="15"/>
        <v>0</v>
      </c>
      <c r="F23">
        <f t="shared" si="15"/>
        <v>0</v>
      </c>
      <c r="G23">
        <f t="shared" si="15"/>
        <v>0.1111111111111111</v>
      </c>
      <c r="H23">
        <f t="shared" si="15"/>
        <v>0.1111111111111111</v>
      </c>
      <c r="I23">
        <f t="shared" si="15"/>
        <v>0.55555555555555558</v>
      </c>
      <c r="J23">
        <f t="shared" si="15"/>
        <v>0</v>
      </c>
      <c r="K23" s="1"/>
      <c r="P23">
        <f>I23</f>
        <v>0.55555555555555558</v>
      </c>
      <c r="Q23" s="1"/>
      <c r="Z23" s="1" t="s">
        <v>4</v>
      </c>
      <c r="AA23">
        <f t="shared" ref="AA23:AH23" si="16">(COUNTIF($I$9:$I$11,AA$16)+COUNTIF($Q$9:$Q$11,AA$16)+COUNTIF($T$9:$T$11,AA$16))/(3*$B$8)</f>
        <v>0</v>
      </c>
      <c r="AB23">
        <f t="shared" si="16"/>
        <v>0.22222222222222221</v>
      </c>
      <c r="AC23">
        <f t="shared" si="16"/>
        <v>0</v>
      </c>
      <c r="AD23">
        <f t="shared" si="16"/>
        <v>0</v>
      </c>
      <c r="AE23">
        <f t="shared" si="16"/>
        <v>0.1111111111111111</v>
      </c>
      <c r="AF23">
        <f t="shared" si="16"/>
        <v>0.1111111111111111</v>
      </c>
      <c r="AG23">
        <f t="shared" si="16"/>
        <v>0.55555555555555558</v>
      </c>
      <c r="AH23">
        <f t="shared" si="16"/>
        <v>0</v>
      </c>
      <c r="AI23" s="1" t="s">
        <v>4</v>
      </c>
      <c r="AJ23">
        <f>AG12</f>
        <v>0.33333333333333331</v>
      </c>
      <c r="AK23">
        <f>AO12</f>
        <v>1</v>
      </c>
      <c r="AL23">
        <f>AR12</f>
        <v>0.66666666666666663</v>
      </c>
      <c r="AM23">
        <f t="shared" si="6"/>
        <v>0.66666666666666663</v>
      </c>
    </row>
    <row r="24" spans="2:39">
      <c r="B24" s="1" t="s">
        <v>6</v>
      </c>
      <c r="C24">
        <f t="shared" ref="C24:J24" si="17">(COUNTIF($J$9:$J$11,C$16)+COUNTIF($K$9:$K$11,C$16)+COUNTIF($W$9:$W$11,C$16))/(3*$B$8)</f>
        <v>0</v>
      </c>
      <c r="D24">
        <f t="shared" si="17"/>
        <v>0</v>
      </c>
      <c r="E24">
        <f t="shared" si="17"/>
        <v>0</v>
      </c>
      <c r="F24">
        <f t="shared" si="17"/>
        <v>0</v>
      </c>
      <c r="G24">
        <f t="shared" si="17"/>
        <v>0.1111111111111111</v>
      </c>
      <c r="H24">
        <f t="shared" si="17"/>
        <v>0.1111111111111111</v>
      </c>
      <c r="I24">
        <f t="shared" si="17"/>
        <v>0.44444444444444442</v>
      </c>
      <c r="J24">
        <f t="shared" si="17"/>
        <v>0.33333333333333331</v>
      </c>
      <c r="K24" s="1"/>
      <c r="P24">
        <f>J24</f>
        <v>0.33333333333333331</v>
      </c>
      <c r="Q24" s="1"/>
      <c r="Z24" s="1" t="s">
        <v>6</v>
      </c>
      <c r="AA24">
        <f t="shared" ref="AA24:AH24" si="18">(COUNTIF($J$9:$J$11,AA$16)+COUNTIF($K$9:$K$11,AA$16)+COUNTIF($W$9:$W$11,AA$16))/(3*$B$8)</f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0.1111111111111111</v>
      </c>
      <c r="AF24">
        <f t="shared" si="18"/>
        <v>0.1111111111111111</v>
      </c>
      <c r="AG24">
        <f t="shared" si="18"/>
        <v>0.44444444444444442</v>
      </c>
      <c r="AH24">
        <f t="shared" si="18"/>
        <v>0.33333333333333331</v>
      </c>
      <c r="AI24" s="1" t="s">
        <v>6</v>
      </c>
      <c r="AJ24">
        <f>AH12</f>
        <v>0.66666666666666663</v>
      </c>
      <c r="AK24">
        <f>AI12</f>
        <v>1</v>
      </c>
      <c r="AL24">
        <f>AU12</f>
        <v>1</v>
      </c>
      <c r="AM24">
        <f t="shared" si="6"/>
        <v>0.88888888888888884</v>
      </c>
    </row>
    <row r="25" spans="2:39">
      <c r="B25" s="1"/>
      <c r="K25" s="1"/>
      <c r="P25">
        <f>AVERAGE(P17:P24)</f>
        <v>0.62499999999999989</v>
      </c>
      <c r="Q25" s="1"/>
      <c r="Z25" s="1"/>
      <c r="AI25" s="1"/>
    </row>
    <row r="26" spans="2:39">
      <c r="B26">
        <v>1</v>
      </c>
    </row>
    <row r="27" spans="2:39" s="35" customFormat="1" ht="32" thickBot="1">
      <c r="B27" s="3" t="s">
        <v>10</v>
      </c>
      <c r="C27" s="4" t="s">
        <v>11</v>
      </c>
      <c r="D27" s="5" t="s">
        <v>12</v>
      </c>
      <c r="E27" s="5" t="s">
        <v>13</v>
      </c>
      <c r="F27" s="5" t="s">
        <v>14</v>
      </c>
      <c r="G27" s="5" t="s">
        <v>15</v>
      </c>
      <c r="H27" s="5" t="s">
        <v>16</v>
      </c>
      <c r="I27" s="5" t="s">
        <v>17</v>
      </c>
      <c r="J27" s="5" t="s">
        <v>18</v>
      </c>
      <c r="K27" s="5" t="s">
        <v>18</v>
      </c>
      <c r="L27" s="5" t="s">
        <v>11</v>
      </c>
      <c r="M27" s="5" t="s">
        <v>12</v>
      </c>
      <c r="N27" s="5" t="s">
        <v>15</v>
      </c>
      <c r="O27" s="5" t="s">
        <v>16</v>
      </c>
      <c r="P27" s="5" t="s">
        <v>14</v>
      </c>
      <c r="Q27" s="5" t="s">
        <v>17</v>
      </c>
      <c r="R27" s="5" t="s">
        <v>13</v>
      </c>
      <c r="S27" s="5" t="s">
        <v>12</v>
      </c>
      <c r="T27" s="5" t="s">
        <v>17</v>
      </c>
      <c r="U27" s="5" t="s">
        <v>15</v>
      </c>
      <c r="V27" s="5" t="s">
        <v>14</v>
      </c>
      <c r="W27" s="5" t="s">
        <v>18</v>
      </c>
      <c r="X27" s="5" t="s">
        <v>11</v>
      </c>
      <c r="Y27" s="5" t="s">
        <v>13</v>
      </c>
      <c r="Z27" s="5" t="s">
        <v>16</v>
      </c>
    </row>
    <row r="28" spans="2:39" s="6" customFormat="1" ht="32" thickTop="1">
      <c r="B28" s="100" t="s">
        <v>61</v>
      </c>
      <c r="C28" s="1" t="s">
        <v>0</v>
      </c>
      <c r="D28" s="1" t="s">
        <v>1</v>
      </c>
      <c r="E28" s="1" t="s">
        <v>3</v>
      </c>
      <c r="F28" s="1" t="s">
        <v>2</v>
      </c>
      <c r="G28" s="1" t="s">
        <v>1</v>
      </c>
      <c r="H28" s="1" t="s">
        <v>4</v>
      </c>
      <c r="I28" s="1" t="s">
        <v>4</v>
      </c>
      <c r="J28" s="1" t="s">
        <v>6</v>
      </c>
      <c r="K28" s="1" t="s">
        <v>6</v>
      </c>
      <c r="L28" s="1" t="s">
        <v>0</v>
      </c>
      <c r="M28" s="1" t="s">
        <v>1</v>
      </c>
      <c r="N28" s="1" t="s">
        <v>1</v>
      </c>
      <c r="O28" s="1" t="s">
        <v>5</v>
      </c>
      <c r="P28" s="1" t="s">
        <v>2</v>
      </c>
      <c r="Q28" s="1" t="s">
        <v>4</v>
      </c>
      <c r="R28" s="1" t="s">
        <v>3</v>
      </c>
      <c r="S28" s="1" t="s">
        <v>1</v>
      </c>
      <c r="T28" s="1" t="s">
        <v>3</v>
      </c>
      <c r="U28" s="1" t="s">
        <v>7</v>
      </c>
      <c r="V28" s="1" t="s">
        <v>2</v>
      </c>
      <c r="W28" s="1" t="s">
        <v>6</v>
      </c>
      <c r="X28" s="1" t="s">
        <v>0</v>
      </c>
      <c r="Y28" s="1" t="s">
        <v>3</v>
      </c>
      <c r="Z28" s="1" t="s">
        <v>4</v>
      </c>
    </row>
    <row r="29" spans="2:39" s="6" customFormat="1" ht="31">
      <c r="B29" s="101"/>
      <c r="C29" s="1" t="s">
        <v>0</v>
      </c>
      <c r="D29" s="1" t="s">
        <v>1</v>
      </c>
      <c r="E29" s="1" t="s">
        <v>4</v>
      </c>
      <c r="F29" s="1" t="s">
        <v>2</v>
      </c>
      <c r="G29" s="1" t="s">
        <v>1</v>
      </c>
      <c r="H29" s="1" t="s">
        <v>4</v>
      </c>
      <c r="I29" s="1" t="s">
        <v>4</v>
      </c>
      <c r="J29" s="1" t="s">
        <v>6</v>
      </c>
      <c r="K29" s="1" t="s">
        <v>6</v>
      </c>
      <c r="L29" s="1" t="s">
        <v>0</v>
      </c>
      <c r="M29" s="1" t="s">
        <v>1</v>
      </c>
      <c r="N29" s="1" t="s">
        <v>7</v>
      </c>
      <c r="O29" s="1" t="s">
        <v>5</v>
      </c>
      <c r="P29" s="1" t="s">
        <v>2</v>
      </c>
      <c r="Q29" s="1" t="s">
        <v>3</v>
      </c>
      <c r="R29" s="1" t="s">
        <v>4</v>
      </c>
      <c r="S29" s="1" t="s">
        <v>7</v>
      </c>
      <c r="T29" s="1" t="s">
        <v>3</v>
      </c>
      <c r="U29" s="1" t="s">
        <v>1</v>
      </c>
      <c r="V29" s="1" t="s">
        <v>2</v>
      </c>
      <c r="W29" s="1" t="s">
        <v>6</v>
      </c>
      <c r="X29" s="1" t="s">
        <v>0</v>
      </c>
      <c r="Y29" s="1" t="s">
        <v>3</v>
      </c>
      <c r="Z29" s="1" t="s">
        <v>3</v>
      </c>
    </row>
    <row r="30" spans="2:39" s="35" customFormat="1">
      <c r="B30" s="102"/>
      <c r="C30" s="1" t="s">
        <v>0</v>
      </c>
      <c r="D30" s="1" t="s">
        <v>1</v>
      </c>
      <c r="E30" s="1" t="s">
        <v>4</v>
      </c>
      <c r="F30" s="1" t="s">
        <v>2</v>
      </c>
      <c r="G30" s="1" t="s">
        <v>1</v>
      </c>
      <c r="H30" s="1" t="s">
        <v>2</v>
      </c>
      <c r="I30" s="1" t="s">
        <v>7</v>
      </c>
      <c r="J30" s="1" t="s">
        <v>3</v>
      </c>
      <c r="K30" s="1" t="s">
        <v>3</v>
      </c>
      <c r="L30" s="1" t="s">
        <v>0</v>
      </c>
      <c r="M30" s="1" t="s">
        <v>1</v>
      </c>
      <c r="N30" s="1" t="s">
        <v>7</v>
      </c>
      <c r="O30" s="1" t="s">
        <v>2</v>
      </c>
      <c r="P30" s="1" t="s">
        <v>2</v>
      </c>
      <c r="Q30" s="1" t="s">
        <v>7</v>
      </c>
      <c r="R30" s="1" t="s">
        <v>4</v>
      </c>
      <c r="S30" s="1" t="s">
        <v>1</v>
      </c>
      <c r="T30" s="1" t="s">
        <v>3</v>
      </c>
      <c r="U30" s="1" t="s">
        <v>1</v>
      </c>
      <c r="V30" s="1" t="s">
        <v>2</v>
      </c>
      <c r="W30" s="1" t="s">
        <v>3</v>
      </c>
      <c r="X30" s="1" t="s">
        <v>0</v>
      </c>
      <c r="Y30" s="1" t="s">
        <v>4</v>
      </c>
      <c r="Z30" s="1" t="s">
        <v>3</v>
      </c>
    </row>
    <row r="31" spans="2:39">
      <c r="C31">
        <f>COUNTIF(C$30,C$27)</f>
        <v>0</v>
      </c>
      <c r="D31">
        <f t="shared" ref="D31:Z31" si="19">COUNTIF(D$30,D$27)</f>
        <v>0</v>
      </c>
      <c r="E31">
        <f t="shared" si="19"/>
        <v>0</v>
      </c>
      <c r="F31">
        <f t="shared" si="19"/>
        <v>0</v>
      </c>
      <c r="G31">
        <f t="shared" si="19"/>
        <v>0</v>
      </c>
      <c r="H31">
        <f t="shared" si="19"/>
        <v>0</v>
      </c>
      <c r="I31">
        <f t="shared" si="19"/>
        <v>0</v>
      </c>
      <c r="J31">
        <f t="shared" si="19"/>
        <v>0</v>
      </c>
      <c r="K31">
        <f t="shared" si="19"/>
        <v>0</v>
      </c>
      <c r="L31">
        <f t="shared" si="19"/>
        <v>0</v>
      </c>
      <c r="M31">
        <f t="shared" si="19"/>
        <v>0</v>
      </c>
      <c r="N31">
        <f t="shared" si="19"/>
        <v>0</v>
      </c>
      <c r="O31">
        <f t="shared" si="19"/>
        <v>0</v>
      </c>
      <c r="P31">
        <f t="shared" si="19"/>
        <v>0</v>
      </c>
      <c r="Q31">
        <f t="shared" si="19"/>
        <v>0</v>
      </c>
      <c r="R31">
        <f t="shared" si="19"/>
        <v>0</v>
      </c>
      <c r="S31">
        <f t="shared" si="19"/>
        <v>0</v>
      </c>
      <c r="T31">
        <f t="shared" si="19"/>
        <v>0</v>
      </c>
      <c r="U31">
        <f t="shared" si="19"/>
        <v>0</v>
      </c>
      <c r="V31">
        <f t="shared" si="19"/>
        <v>0</v>
      </c>
      <c r="W31">
        <f t="shared" si="19"/>
        <v>0</v>
      </c>
      <c r="X31">
        <f t="shared" si="19"/>
        <v>0</v>
      </c>
      <c r="Y31">
        <f t="shared" si="19"/>
        <v>0</v>
      </c>
      <c r="Z31">
        <f t="shared" si="19"/>
        <v>0</v>
      </c>
    </row>
    <row r="33" spans="1:32" ht="21" thickBot="1">
      <c r="C33" s="43" t="s">
        <v>0</v>
      </c>
      <c r="D33" s="43" t="s">
        <v>5</v>
      </c>
      <c r="E33" s="43" t="s">
        <v>1</v>
      </c>
      <c r="F33" s="43" t="s">
        <v>7</v>
      </c>
      <c r="G33" s="43" t="s">
        <v>3</v>
      </c>
      <c r="H33" s="43" t="s">
        <v>2</v>
      </c>
      <c r="I33" s="43" t="s">
        <v>4</v>
      </c>
      <c r="J33" s="43" t="s">
        <v>6</v>
      </c>
    </row>
    <row r="34" spans="1:32" ht="142" customHeight="1" thickBot="1">
      <c r="B34" s="9" t="s">
        <v>62</v>
      </c>
      <c r="C34" s="10" t="s">
        <v>34</v>
      </c>
      <c r="D34" s="11" t="s">
        <v>36</v>
      </c>
      <c r="E34" s="11" t="s">
        <v>39</v>
      </c>
      <c r="F34" s="11" t="s">
        <v>35</v>
      </c>
      <c r="G34" s="11" t="s">
        <v>41</v>
      </c>
      <c r="H34" s="11" t="s">
        <v>38</v>
      </c>
      <c r="I34" s="11" t="s">
        <v>40</v>
      </c>
      <c r="J34" s="12" t="s">
        <v>37</v>
      </c>
      <c r="M34">
        <v>1</v>
      </c>
      <c r="N34">
        <v>2</v>
      </c>
      <c r="O34">
        <v>3</v>
      </c>
      <c r="P34">
        <v>4</v>
      </c>
      <c r="Q34">
        <v>5</v>
      </c>
      <c r="T34" s="94" t="s">
        <v>65</v>
      </c>
      <c r="U34" s="104">
        <f>(C35+D36+E37+F38+G39+H40+I41+J42)/SUM(C35:J42)</f>
        <v>0.61111111111111116</v>
      </c>
    </row>
    <row r="35" spans="1:32" ht="142" customHeight="1">
      <c r="A35" s="103">
        <f>COUNTIF($C$27:$Z$27,$B35)</f>
        <v>3</v>
      </c>
      <c r="B35" s="13" t="s">
        <v>34</v>
      </c>
      <c r="C35" s="90">
        <f>(COUNTIF($C$28:$C$30,C$33)+COUNTIF($L$28:$L$30,C$33)+COUNTIF($X$28:$X$30,C$33))</f>
        <v>9</v>
      </c>
      <c r="D35" s="90">
        <f t="shared" ref="D35:J35" si="20">(COUNTIF($C$28:$C$30,D$33)+COUNTIF($L$28:$L$30,D$33)+COUNTIF($X$28:$X$30,D$33))</f>
        <v>0</v>
      </c>
      <c r="E35" s="90">
        <f t="shared" si="20"/>
        <v>0</v>
      </c>
      <c r="F35" s="90">
        <f t="shared" si="20"/>
        <v>0</v>
      </c>
      <c r="G35" s="90">
        <f t="shared" si="20"/>
        <v>0</v>
      </c>
      <c r="H35" s="90">
        <f t="shared" si="20"/>
        <v>0</v>
      </c>
      <c r="I35" s="90">
        <f t="shared" si="20"/>
        <v>0</v>
      </c>
      <c r="J35" s="90">
        <f t="shared" si="20"/>
        <v>0</v>
      </c>
      <c r="L35" s="43">
        <v>1</v>
      </c>
      <c r="M35">
        <f>C35</f>
        <v>9</v>
      </c>
      <c r="N35">
        <f>D35+G35+I35</f>
        <v>0</v>
      </c>
      <c r="O35">
        <f>E35+F35</f>
        <v>0</v>
      </c>
      <c r="P35">
        <f>H35</f>
        <v>0</v>
      </c>
      <c r="Q35">
        <f>J35</f>
        <v>0</v>
      </c>
      <c r="T35" s="94" t="s">
        <v>66</v>
      </c>
      <c r="U35" s="104">
        <f>AVERAGE(AF40:AF47)</f>
        <v>0.68375374625374619</v>
      </c>
    </row>
    <row r="36" spans="1:32" ht="142" customHeight="1">
      <c r="A36" s="103">
        <f>COUNTIF($C$27:$Z$27,$B36)</f>
        <v>3</v>
      </c>
      <c r="B36" s="14" t="s">
        <v>36</v>
      </c>
      <c r="C36" s="91">
        <f>(COUNTIF($H$28:$H$30,C$33)+COUNTIF($Z$28:$Z$30,C$33)+COUNTIF($O$28:$O$30,C$33))</f>
        <v>0</v>
      </c>
      <c r="D36" s="91">
        <f t="shared" ref="D36:J36" si="21">(COUNTIF($H$28:$H$30,D$33)+COUNTIF($Z$28:$Z$30,D$33)+COUNTIF($O$28:$O$30,D$33))</f>
        <v>2</v>
      </c>
      <c r="E36" s="91">
        <f t="shared" si="21"/>
        <v>0</v>
      </c>
      <c r="F36" s="91">
        <f t="shared" si="21"/>
        <v>0</v>
      </c>
      <c r="G36" s="91">
        <f t="shared" si="21"/>
        <v>2</v>
      </c>
      <c r="H36" s="91">
        <f t="shared" si="21"/>
        <v>2</v>
      </c>
      <c r="I36" s="91">
        <f t="shared" si="21"/>
        <v>3</v>
      </c>
      <c r="J36" s="91">
        <f t="shared" si="21"/>
        <v>0</v>
      </c>
      <c r="L36">
        <v>2</v>
      </c>
      <c r="M36">
        <f>C36+C39+C41</f>
        <v>0</v>
      </c>
      <c r="N36">
        <f>D36+D39+D41+G36+I36+G39+I39+G41+I41</f>
        <v>23</v>
      </c>
      <c r="O36">
        <f>E36+F36+E39+F39+E41+F41</f>
        <v>2</v>
      </c>
      <c r="P36">
        <f>H36+H39+H41</f>
        <v>2</v>
      </c>
      <c r="Q36">
        <f>J36+J39+J41</f>
        <v>0</v>
      </c>
      <c r="T36" s="94" t="s">
        <v>67</v>
      </c>
      <c r="U36" s="104">
        <f>AVERAGE(AF50:AF57)</f>
        <v>0.61111111111111116</v>
      </c>
    </row>
    <row r="37" spans="1:32" ht="142" customHeight="1">
      <c r="A37" s="103">
        <f>COUNTIF($C$27:$Z$27,$B37)</f>
        <v>3</v>
      </c>
      <c r="B37" s="14" t="s">
        <v>39</v>
      </c>
      <c r="C37" s="91">
        <f>(COUNTIF($M$28:$M$30,C$33)+COUNTIF($S$28:$S$30,C$33)+COUNTIF($D$28:$D$30,C$33))</f>
        <v>0</v>
      </c>
      <c r="D37" s="91">
        <f t="shared" ref="D37:J37" si="22">(COUNTIF($M$28:$M$30,D$33)+COUNTIF($S$28:$S$30,D$33)+COUNTIF($D$28:$D$30,D$33))</f>
        <v>0</v>
      </c>
      <c r="E37" s="91">
        <f t="shared" si="22"/>
        <v>8</v>
      </c>
      <c r="F37" s="91">
        <f t="shared" si="22"/>
        <v>1</v>
      </c>
      <c r="G37" s="91">
        <f t="shared" si="22"/>
        <v>0</v>
      </c>
      <c r="H37" s="91">
        <f t="shared" si="22"/>
        <v>0</v>
      </c>
      <c r="I37" s="91">
        <f t="shared" si="22"/>
        <v>0</v>
      </c>
      <c r="J37" s="91">
        <f t="shared" si="22"/>
        <v>0</v>
      </c>
      <c r="L37">
        <v>3</v>
      </c>
      <c r="M37" s="58">
        <f>C38+C39</f>
        <v>0</v>
      </c>
      <c r="N37">
        <f>D37+D38+G37+G38+I37+I38</f>
        <v>0</v>
      </c>
      <c r="O37">
        <f>SUM(E37:F38)</f>
        <v>18</v>
      </c>
      <c r="P37">
        <f>SUM(H37:H38)</f>
        <v>0</v>
      </c>
      <c r="Q37">
        <f>SUM(J37:J38)</f>
        <v>0</v>
      </c>
      <c r="T37" s="94" t="s">
        <v>68</v>
      </c>
      <c r="U37" s="104">
        <f>AVERAGE(U60:U67)</f>
        <v>0.60286561264822136</v>
      </c>
    </row>
    <row r="38" spans="1:32" ht="142" customHeight="1" thickBot="1">
      <c r="A38" s="103">
        <f>COUNTIF($C$27:$Z$27,$B38)</f>
        <v>3</v>
      </c>
      <c r="B38" s="14" t="s">
        <v>35</v>
      </c>
      <c r="C38" s="91">
        <f>(COUNTIF($N$28:$N$30,C$33)+COUNTIF($U$28:$U$30,C$33)+COUNTIF($G$28:$G$30,C$33))</f>
        <v>0</v>
      </c>
      <c r="D38" s="91">
        <f t="shared" ref="D38:J38" si="23">(COUNTIF($N$28:$N$30,D$33)+COUNTIF($U$28:$U$30,D$33)+COUNTIF($G$28:$G$30,D$33))</f>
        <v>0</v>
      </c>
      <c r="E38" s="91">
        <f t="shared" si="23"/>
        <v>6</v>
      </c>
      <c r="F38" s="91">
        <f t="shared" si="23"/>
        <v>3</v>
      </c>
      <c r="G38" s="91">
        <f t="shared" si="23"/>
        <v>0</v>
      </c>
      <c r="H38" s="91">
        <f t="shared" si="23"/>
        <v>0</v>
      </c>
      <c r="I38" s="91">
        <f t="shared" si="23"/>
        <v>0</v>
      </c>
      <c r="J38" s="91">
        <f t="shared" si="23"/>
        <v>0</v>
      </c>
      <c r="L38">
        <v>4</v>
      </c>
      <c r="M38">
        <f>C40</f>
        <v>0</v>
      </c>
      <c r="N38">
        <f>D40+G40+I40</f>
        <v>0</v>
      </c>
      <c r="O38">
        <f>SUM(F40:G40)</f>
        <v>0</v>
      </c>
      <c r="P38">
        <f>H40</f>
        <v>9</v>
      </c>
      <c r="Q38">
        <f>J40</f>
        <v>0</v>
      </c>
    </row>
    <row r="39" spans="1:32" ht="142" customHeight="1" thickBot="1">
      <c r="A39" s="103">
        <f t="shared" ref="A39:A42" si="24">COUNTIF($C$27:$Z$27,$B39)</f>
        <v>3</v>
      </c>
      <c r="B39" s="14" t="s">
        <v>41</v>
      </c>
      <c r="C39" s="91">
        <f>(COUNTIF($Y$28:$Y$30,C$33)+COUNTIF($E$28:$E$30,C$33)+COUNTIF($R$28:$R$30,C$33))</f>
        <v>0</v>
      </c>
      <c r="D39" s="91">
        <f t="shared" ref="D39:J39" si="25">(COUNTIF($Y$28:$Y$30,D$33)+COUNTIF($E$28:$E$30,D$33)+COUNTIF($R$28:$R$30,D$33))</f>
        <v>0</v>
      </c>
      <c r="E39" s="91">
        <f t="shared" si="25"/>
        <v>0</v>
      </c>
      <c r="F39" s="91">
        <f t="shared" si="25"/>
        <v>0</v>
      </c>
      <c r="G39" s="91">
        <f t="shared" si="25"/>
        <v>4</v>
      </c>
      <c r="H39" s="91">
        <f t="shared" si="25"/>
        <v>0</v>
      </c>
      <c r="I39" s="91">
        <f t="shared" si="25"/>
        <v>5</v>
      </c>
      <c r="J39" s="91">
        <f t="shared" si="25"/>
        <v>0</v>
      </c>
      <c r="L39" t="str">
        <f>"5"</f>
        <v>5</v>
      </c>
      <c r="M39">
        <f>C42</f>
        <v>0</v>
      </c>
      <c r="N39">
        <f>D42+G42+I42</f>
        <v>3</v>
      </c>
      <c r="O39">
        <f>SUM(E42:F42)</f>
        <v>0</v>
      </c>
      <c r="P39">
        <f>H42</f>
        <v>0</v>
      </c>
      <c r="Q39">
        <f>J42</f>
        <v>6</v>
      </c>
      <c r="T39" s="94" t="s">
        <v>66</v>
      </c>
      <c r="U39" s="9" t="s">
        <v>62</v>
      </c>
      <c r="V39" s="10" t="s">
        <v>34</v>
      </c>
      <c r="W39" s="11" t="s">
        <v>36</v>
      </c>
      <c r="X39" s="11" t="s">
        <v>39</v>
      </c>
      <c r="Y39" s="11" t="s">
        <v>35</v>
      </c>
      <c r="Z39" s="11" t="s">
        <v>41</v>
      </c>
      <c r="AA39" s="11" t="s">
        <v>38</v>
      </c>
      <c r="AB39" s="11" t="s">
        <v>40</v>
      </c>
      <c r="AC39" s="12" t="s">
        <v>37</v>
      </c>
    </row>
    <row r="40" spans="1:32" ht="142" customHeight="1" thickBot="1">
      <c r="A40" s="103">
        <f t="shared" si="24"/>
        <v>3</v>
      </c>
      <c r="B40" s="14" t="s">
        <v>38</v>
      </c>
      <c r="C40" s="91">
        <f>(COUNTIF($V$28:$V$30,C$33)+COUNTIF($F$28:$F$30,C$33)+COUNTIF($P$28:$P$30,C$33))</f>
        <v>0</v>
      </c>
      <c r="D40" s="91">
        <f t="shared" ref="D40:J40" si="26">(COUNTIF($V$28:$V$30,D$33)+COUNTIF($F$28:$F$30,D$33)+COUNTIF($P$28:$P$30,D$33))</f>
        <v>0</v>
      </c>
      <c r="E40" s="91">
        <f t="shared" si="26"/>
        <v>0</v>
      </c>
      <c r="F40" s="91">
        <f t="shared" si="26"/>
        <v>0</v>
      </c>
      <c r="G40" s="91">
        <f t="shared" si="26"/>
        <v>0</v>
      </c>
      <c r="H40" s="91">
        <f t="shared" si="26"/>
        <v>9</v>
      </c>
      <c r="I40" s="91">
        <f t="shared" si="26"/>
        <v>0</v>
      </c>
      <c r="J40" s="91">
        <f t="shared" si="26"/>
        <v>0</v>
      </c>
      <c r="U40" s="13" t="s">
        <v>34</v>
      </c>
      <c r="V40" s="95">
        <f>C35/SUM($C$35:$C$42)</f>
        <v>1</v>
      </c>
      <c r="W40" s="95">
        <f>D35/SUM(D$35:D$42)</f>
        <v>0</v>
      </c>
      <c r="X40" s="95">
        <f>E35/SUM(E$35:E$42)</f>
        <v>0</v>
      </c>
      <c r="Y40" s="95">
        <f t="shared" ref="Y40:AC47" si="27">F35/SUM(F$35:F$42)</f>
        <v>0</v>
      </c>
      <c r="Z40" s="95">
        <f t="shared" si="27"/>
        <v>0</v>
      </c>
      <c r="AA40" s="95">
        <f t="shared" si="27"/>
        <v>0</v>
      </c>
      <c r="AB40" s="95">
        <f t="shared" si="27"/>
        <v>0</v>
      </c>
      <c r="AC40" s="95">
        <f t="shared" si="27"/>
        <v>0</v>
      </c>
      <c r="AE40" s="96" t="s">
        <v>69</v>
      </c>
      <c r="AF40" s="97">
        <f>V40</f>
        <v>1</v>
      </c>
    </row>
    <row r="41" spans="1:32" ht="142" customHeight="1" thickBot="1">
      <c r="A41" s="103">
        <f t="shared" si="24"/>
        <v>3</v>
      </c>
      <c r="B41" s="14" t="s">
        <v>40</v>
      </c>
      <c r="C41" s="91">
        <f>(COUNTIF($Q$28:$Q$30,C$33)+COUNTIF($T$28:$T$30,C$33)+COUNTIF($I$28:$I$30,C$33))</f>
        <v>0</v>
      </c>
      <c r="D41" s="91">
        <f t="shared" ref="D41:J41" si="28">(COUNTIF($Q$28:$Q$30,D$33)+COUNTIF($T$28:$T$30,D$33)+COUNTIF($I$28:$I$30,D$33))</f>
        <v>0</v>
      </c>
      <c r="E41" s="91">
        <f t="shared" si="28"/>
        <v>0</v>
      </c>
      <c r="F41" s="91">
        <f t="shared" si="28"/>
        <v>2</v>
      </c>
      <c r="G41" s="91">
        <f t="shared" si="28"/>
        <v>4</v>
      </c>
      <c r="H41" s="91">
        <f t="shared" si="28"/>
        <v>0</v>
      </c>
      <c r="I41" s="91">
        <f t="shared" si="28"/>
        <v>3</v>
      </c>
      <c r="J41" s="91">
        <f t="shared" si="28"/>
        <v>0</v>
      </c>
      <c r="U41" s="14" t="s">
        <v>36</v>
      </c>
      <c r="V41" s="95">
        <f t="shared" ref="V41:V47" si="29">C36/SUM($C$35:$C$42)</f>
        <v>0</v>
      </c>
      <c r="W41" s="95">
        <f>D36/SUM(D$35:D$42)</f>
        <v>1</v>
      </c>
      <c r="X41" s="95">
        <f t="shared" ref="X41:X47" si="30">E36/SUM(E$35:E$42)</f>
        <v>0</v>
      </c>
      <c r="Y41" s="95">
        <f t="shared" si="27"/>
        <v>0</v>
      </c>
      <c r="Z41" s="95">
        <f t="shared" si="27"/>
        <v>0.15384615384615385</v>
      </c>
      <c r="AA41" s="95">
        <f t="shared" si="27"/>
        <v>0.18181818181818182</v>
      </c>
      <c r="AB41" s="95">
        <f>I36/SUM(I$35:I$42)</f>
        <v>0.27272727272727271</v>
      </c>
      <c r="AC41" s="95">
        <f t="shared" si="27"/>
        <v>0</v>
      </c>
      <c r="AE41" s="96" t="s">
        <v>70</v>
      </c>
      <c r="AF41" s="97">
        <f>W41</f>
        <v>1</v>
      </c>
    </row>
    <row r="42" spans="1:32" ht="142" customHeight="1" thickBot="1">
      <c r="A42" s="103">
        <f t="shared" si="24"/>
        <v>3</v>
      </c>
      <c r="B42" s="15" t="s">
        <v>37</v>
      </c>
      <c r="C42" s="92">
        <f>(+COUNTIF($J$28:$J$30,C$33)+COUNTIF($K$28:$K$30,C$33)+COUNTIF($W$28:$W$30,C$33))</f>
        <v>0</v>
      </c>
      <c r="D42" s="92">
        <f t="shared" ref="D42:J42" si="31">(+COUNTIF($J$28:$J$30,D$33)+COUNTIF($K$28:$K$30,D$33)+COUNTIF($W$28:$W$30,D$33))</f>
        <v>0</v>
      </c>
      <c r="E42" s="92">
        <f t="shared" si="31"/>
        <v>0</v>
      </c>
      <c r="F42" s="92">
        <f t="shared" si="31"/>
        <v>0</v>
      </c>
      <c r="G42" s="92">
        <f t="shared" si="31"/>
        <v>3</v>
      </c>
      <c r="H42" s="92">
        <f t="shared" si="31"/>
        <v>0</v>
      </c>
      <c r="I42" s="92">
        <f t="shared" si="31"/>
        <v>0</v>
      </c>
      <c r="J42" s="92">
        <f t="shared" si="31"/>
        <v>6</v>
      </c>
      <c r="U42" s="14" t="s">
        <v>39</v>
      </c>
      <c r="V42" s="95">
        <f t="shared" si="29"/>
        <v>0</v>
      </c>
      <c r="W42" s="95">
        <f t="shared" ref="W41:W47" si="32">D37/SUM(D$35:D$42)</f>
        <v>0</v>
      </c>
      <c r="X42" s="95">
        <f t="shared" si="30"/>
        <v>0.5714285714285714</v>
      </c>
      <c r="Y42" s="95">
        <f t="shared" si="27"/>
        <v>0.16666666666666666</v>
      </c>
      <c r="Z42" s="95">
        <f t="shared" si="27"/>
        <v>0</v>
      </c>
      <c r="AA42" s="95">
        <f t="shared" si="27"/>
        <v>0</v>
      </c>
      <c r="AB42" s="95">
        <f t="shared" si="27"/>
        <v>0</v>
      </c>
      <c r="AC42" s="95">
        <f t="shared" si="27"/>
        <v>0</v>
      </c>
      <c r="AE42" s="96" t="s">
        <v>71</v>
      </c>
      <c r="AF42" s="97">
        <f>X42</f>
        <v>0.5714285714285714</v>
      </c>
    </row>
    <row r="43" spans="1:32" ht="125" customHeight="1" thickBot="1">
      <c r="U43" s="14" t="s">
        <v>35</v>
      </c>
      <c r="V43" s="95">
        <f t="shared" si="29"/>
        <v>0</v>
      </c>
      <c r="W43" s="95">
        <f t="shared" si="32"/>
        <v>0</v>
      </c>
      <c r="X43" s="95">
        <f t="shared" si="30"/>
        <v>0.42857142857142855</v>
      </c>
      <c r="Y43" s="95">
        <f t="shared" si="27"/>
        <v>0.5</v>
      </c>
      <c r="Z43" s="95">
        <f t="shared" si="27"/>
        <v>0</v>
      </c>
      <c r="AA43" s="95">
        <f t="shared" si="27"/>
        <v>0</v>
      </c>
      <c r="AB43" s="95">
        <f t="shared" si="27"/>
        <v>0</v>
      </c>
      <c r="AC43" s="95">
        <f t="shared" si="27"/>
        <v>0</v>
      </c>
      <c r="AE43" s="96" t="s">
        <v>72</v>
      </c>
      <c r="AF43" s="97">
        <f>Y43</f>
        <v>0.5</v>
      </c>
    </row>
    <row r="44" spans="1:32" ht="125" customHeight="1" thickBot="1">
      <c r="U44" s="14" t="s">
        <v>41</v>
      </c>
      <c r="V44" s="95">
        <f t="shared" si="29"/>
        <v>0</v>
      </c>
      <c r="W44" s="95">
        <f t="shared" si="32"/>
        <v>0</v>
      </c>
      <c r="X44" s="95">
        <f t="shared" si="30"/>
        <v>0</v>
      </c>
      <c r="Y44" s="95">
        <f t="shared" si="27"/>
        <v>0</v>
      </c>
      <c r="Z44" s="95">
        <f t="shared" si="27"/>
        <v>0.30769230769230771</v>
      </c>
      <c r="AA44" s="95">
        <f t="shared" si="27"/>
        <v>0</v>
      </c>
      <c r="AB44" s="95">
        <f t="shared" si="27"/>
        <v>0.45454545454545453</v>
      </c>
      <c r="AC44" s="95">
        <f t="shared" si="27"/>
        <v>0</v>
      </c>
      <c r="AE44" s="96" t="s">
        <v>73</v>
      </c>
      <c r="AF44" s="97">
        <f>Z44</f>
        <v>0.30769230769230771</v>
      </c>
    </row>
    <row r="45" spans="1:32" ht="138" customHeight="1" thickBot="1">
      <c r="B45" s="9"/>
      <c r="C45" s="10">
        <v>1</v>
      </c>
      <c r="D45" s="11">
        <v>2</v>
      </c>
      <c r="E45" s="11">
        <v>3</v>
      </c>
      <c r="F45" s="11">
        <v>4</v>
      </c>
      <c r="G45" s="11">
        <v>5</v>
      </c>
      <c r="H45" s="11"/>
      <c r="I45" s="11"/>
      <c r="J45" s="12"/>
      <c r="U45" s="14" t="s">
        <v>38</v>
      </c>
      <c r="V45" s="95">
        <f t="shared" si="29"/>
        <v>0</v>
      </c>
      <c r="W45" s="95">
        <f t="shared" si="32"/>
        <v>0</v>
      </c>
      <c r="X45" s="95">
        <f t="shared" si="30"/>
        <v>0</v>
      </c>
      <c r="Y45" s="95">
        <f t="shared" si="27"/>
        <v>0</v>
      </c>
      <c r="Z45" s="95">
        <f t="shared" si="27"/>
        <v>0</v>
      </c>
      <c r="AA45" s="95">
        <f t="shared" si="27"/>
        <v>0.81818181818181823</v>
      </c>
      <c r="AB45" s="95">
        <f t="shared" si="27"/>
        <v>0</v>
      </c>
      <c r="AC45" s="95">
        <f t="shared" si="27"/>
        <v>0</v>
      </c>
      <c r="AE45" s="96" t="s">
        <v>74</v>
      </c>
      <c r="AF45" s="97">
        <f>AA45</f>
        <v>0.81818181818181823</v>
      </c>
    </row>
    <row r="46" spans="1:32" ht="138" customHeight="1" thickBot="1">
      <c r="B46" s="13">
        <v>1</v>
      </c>
      <c r="C46" s="67">
        <f>C35/($A$35*3)</f>
        <v>1</v>
      </c>
      <c r="D46" s="67">
        <f t="shared" ref="D46:J46" si="33">D35/($A$35*3)</f>
        <v>0</v>
      </c>
      <c r="E46" s="67">
        <f t="shared" si="33"/>
        <v>0</v>
      </c>
      <c r="F46" s="67">
        <f t="shared" si="33"/>
        <v>0</v>
      </c>
      <c r="G46" s="67">
        <f t="shared" si="33"/>
        <v>0</v>
      </c>
      <c r="H46" s="67">
        <f t="shared" si="33"/>
        <v>0</v>
      </c>
      <c r="I46" s="67">
        <f t="shared" si="33"/>
        <v>0</v>
      </c>
      <c r="J46" s="67">
        <f t="shared" si="33"/>
        <v>0</v>
      </c>
      <c r="N46" s="87">
        <f>C46</f>
        <v>1</v>
      </c>
      <c r="U46" s="14" t="s">
        <v>40</v>
      </c>
      <c r="V46" s="95">
        <f t="shared" si="29"/>
        <v>0</v>
      </c>
      <c r="W46" s="95">
        <f t="shared" si="32"/>
        <v>0</v>
      </c>
      <c r="X46" s="95">
        <f t="shared" si="30"/>
        <v>0</v>
      </c>
      <c r="Y46" s="95">
        <f t="shared" si="27"/>
        <v>0.33333333333333331</v>
      </c>
      <c r="Z46" s="95">
        <f t="shared" si="27"/>
        <v>0.30769230769230771</v>
      </c>
      <c r="AA46" s="95">
        <f t="shared" si="27"/>
        <v>0</v>
      </c>
      <c r="AB46" s="95">
        <f t="shared" si="27"/>
        <v>0.27272727272727271</v>
      </c>
      <c r="AC46" s="95">
        <f t="shared" si="27"/>
        <v>0</v>
      </c>
      <c r="AE46" s="96" t="s">
        <v>75</v>
      </c>
      <c r="AF46" s="97">
        <f>AB46</f>
        <v>0.27272727272727271</v>
      </c>
    </row>
    <row r="47" spans="1:32" ht="138" customHeight="1" thickBot="1">
      <c r="B47" s="14">
        <v>2</v>
      </c>
      <c r="C47" s="67">
        <f t="shared" ref="C47:J53" si="34">C36/($A$35*3)</f>
        <v>0</v>
      </c>
      <c r="D47" s="67">
        <f t="shared" si="34"/>
        <v>0.22222222222222221</v>
      </c>
      <c r="E47" s="67">
        <f t="shared" si="34"/>
        <v>0</v>
      </c>
      <c r="F47" s="67">
        <f t="shared" si="34"/>
        <v>0</v>
      </c>
      <c r="G47" s="67">
        <f t="shared" si="34"/>
        <v>0.22222222222222221</v>
      </c>
      <c r="H47" s="67">
        <f t="shared" si="34"/>
        <v>0.22222222222222221</v>
      </c>
      <c r="I47" s="67">
        <f t="shared" si="34"/>
        <v>0.33333333333333331</v>
      </c>
      <c r="J47" s="67">
        <f t="shared" si="34"/>
        <v>0</v>
      </c>
      <c r="N47" s="87">
        <f>D47</f>
        <v>0.22222222222222221</v>
      </c>
      <c r="U47" s="15" t="s">
        <v>37</v>
      </c>
      <c r="V47" s="95">
        <f t="shared" si="29"/>
        <v>0</v>
      </c>
      <c r="W47" s="95">
        <f t="shared" si="32"/>
        <v>0</v>
      </c>
      <c r="X47" s="95">
        <f t="shared" si="30"/>
        <v>0</v>
      </c>
      <c r="Y47" s="95">
        <f t="shared" si="27"/>
        <v>0</v>
      </c>
      <c r="Z47" s="95">
        <f t="shared" si="27"/>
        <v>0.23076923076923078</v>
      </c>
      <c r="AA47" s="95">
        <f t="shared" si="27"/>
        <v>0</v>
      </c>
      <c r="AB47" s="95">
        <f t="shared" si="27"/>
        <v>0</v>
      </c>
      <c r="AC47" s="95">
        <f t="shared" si="27"/>
        <v>1</v>
      </c>
      <c r="AE47" s="96" t="s">
        <v>76</v>
      </c>
      <c r="AF47" s="97">
        <f>AC47</f>
        <v>1</v>
      </c>
    </row>
    <row r="48" spans="1:32" ht="138" customHeight="1" thickBot="1">
      <c r="B48" s="14">
        <v>3</v>
      </c>
      <c r="C48" s="67">
        <f t="shared" si="34"/>
        <v>0</v>
      </c>
      <c r="D48" s="67">
        <f t="shared" si="34"/>
        <v>0</v>
      </c>
      <c r="E48" s="67">
        <f t="shared" si="34"/>
        <v>0.88888888888888884</v>
      </c>
      <c r="F48" s="67">
        <f t="shared" si="34"/>
        <v>0.1111111111111111</v>
      </c>
      <c r="G48" s="67">
        <f t="shared" si="34"/>
        <v>0</v>
      </c>
      <c r="H48" s="67">
        <f t="shared" si="34"/>
        <v>0</v>
      </c>
      <c r="I48" s="67">
        <f t="shared" si="34"/>
        <v>0</v>
      </c>
      <c r="J48" s="67">
        <f t="shared" si="34"/>
        <v>0</v>
      </c>
      <c r="N48" s="87">
        <f>E48</f>
        <v>0.88888888888888884</v>
      </c>
    </row>
    <row r="49" spans="2:34" ht="138" customHeight="1" thickBot="1">
      <c r="B49" s="14">
        <v>4</v>
      </c>
      <c r="C49" s="67">
        <f t="shared" si="34"/>
        <v>0</v>
      </c>
      <c r="D49" s="67">
        <f t="shared" si="34"/>
        <v>0</v>
      </c>
      <c r="E49" s="67">
        <f t="shared" si="34"/>
        <v>0.66666666666666663</v>
      </c>
      <c r="F49" s="67">
        <f t="shared" si="34"/>
        <v>0.33333333333333331</v>
      </c>
      <c r="G49" s="67">
        <f t="shared" si="34"/>
        <v>0</v>
      </c>
      <c r="H49" s="67">
        <f t="shared" si="34"/>
        <v>0</v>
      </c>
      <c r="I49" s="67">
        <f t="shared" si="34"/>
        <v>0</v>
      </c>
      <c r="J49" s="67">
        <f t="shared" si="34"/>
        <v>0</v>
      </c>
      <c r="N49" s="87">
        <f>F49</f>
        <v>0.33333333333333331</v>
      </c>
      <c r="T49" s="94" t="s">
        <v>67</v>
      </c>
      <c r="U49" s="9" t="s">
        <v>62</v>
      </c>
      <c r="V49" s="10" t="s">
        <v>34</v>
      </c>
      <c r="W49" s="11" t="s">
        <v>36</v>
      </c>
      <c r="X49" s="11" t="s">
        <v>39</v>
      </c>
      <c r="Y49" s="11" t="s">
        <v>35</v>
      </c>
      <c r="Z49" s="11" t="s">
        <v>41</v>
      </c>
      <c r="AA49" s="11" t="s">
        <v>38</v>
      </c>
      <c r="AB49" s="11" t="s">
        <v>40</v>
      </c>
      <c r="AC49" s="12" t="s">
        <v>37</v>
      </c>
    </row>
    <row r="50" spans="2:34" ht="138" customHeight="1" thickBot="1">
      <c r="B50" s="14">
        <v>5</v>
      </c>
      <c r="C50" s="67">
        <f t="shared" si="34"/>
        <v>0</v>
      </c>
      <c r="D50" s="67">
        <f t="shared" si="34"/>
        <v>0</v>
      </c>
      <c r="E50" s="67">
        <f t="shared" si="34"/>
        <v>0</v>
      </c>
      <c r="F50" s="67">
        <f t="shared" si="34"/>
        <v>0</v>
      </c>
      <c r="G50" s="67">
        <f t="shared" si="34"/>
        <v>0.44444444444444442</v>
      </c>
      <c r="H50" s="67">
        <f t="shared" si="34"/>
        <v>0</v>
      </c>
      <c r="I50" s="67">
        <f t="shared" si="34"/>
        <v>0.55555555555555558</v>
      </c>
      <c r="J50" s="67">
        <f t="shared" si="34"/>
        <v>0</v>
      </c>
      <c r="N50" s="87">
        <f>G50</f>
        <v>0.44444444444444442</v>
      </c>
      <c r="U50" s="13" t="s">
        <v>34</v>
      </c>
      <c r="V50" s="105">
        <f>C35/SUM($C35:$J35)</f>
        <v>1</v>
      </c>
      <c r="W50" s="105">
        <f t="shared" ref="W50:AC57" si="35">D35/SUM($C35:$J35)</f>
        <v>0</v>
      </c>
      <c r="X50" s="105">
        <f t="shared" si="35"/>
        <v>0</v>
      </c>
      <c r="Y50" s="105">
        <f t="shared" si="35"/>
        <v>0</v>
      </c>
      <c r="Z50" s="105">
        <f t="shared" si="35"/>
        <v>0</v>
      </c>
      <c r="AA50" s="105">
        <f t="shared" si="35"/>
        <v>0</v>
      </c>
      <c r="AB50" s="105">
        <f t="shared" si="35"/>
        <v>0</v>
      </c>
      <c r="AC50" s="105">
        <f t="shared" si="35"/>
        <v>0</v>
      </c>
      <c r="AE50" s="96" t="s">
        <v>77</v>
      </c>
      <c r="AF50" s="97">
        <f>V50</f>
        <v>1</v>
      </c>
    </row>
    <row r="51" spans="2:34" ht="138" customHeight="1" thickBot="1">
      <c r="B51" s="14"/>
      <c r="C51" s="67">
        <f t="shared" si="34"/>
        <v>0</v>
      </c>
      <c r="D51" s="67">
        <f t="shared" si="34"/>
        <v>0</v>
      </c>
      <c r="E51" s="67">
        <f t="shared" si="34"/>
        <v>0</v>
      </c>
      <c r="F51" s="67">
        <f t="shared" si="34"/>
        <v>0</v>
      </c>
      <c r="G51" s="67">
        <f t="shared" si="34"/>
        <v>0</v>
      </c>
      <c r="H51" s="67">
        <f t="shared" si="34"/>
        <v>1</v>
      </c>
      <c r="I51" s="67">
        <f t="shared" si="34"/>
        <v>0</v>
      </c>
      <c r="J51" s="67">
        <f t="shared" si="34"/>
        <v>0</v>
      </c>
      <c r="L51" s="88" t="s">
        <v>64</v>
      </c>
      <c r="N51" s="89">
        <f>AVERAGE(N46:N50)</f>
        <v>0.57777777777777783</v>
      </c>
      <c r="U51" s="14" t="s">
        <v>36</v>
      </c>
      <c r="V51" s="105">
        <f t="shared" ref="V51:V57" si="36">C36/SUM($C36:$J36)</f>
        <v>0</v>
      </c>
      <c r="W51" s="105">
        <f t="shared" si="35"/>
        <v>0.22222222222222221</v>
      </c>
      <c r="X51" s="105">
        <f t="shared" si="35"/>
        <v>0</v>
      </c>
      <c r="Y51" s="105">
        <f t="shared" si="35"/>
        <v>0</v>
      </c>
      <c r="Z51" s="105">
        <f t="shared" si="35"/>
        <v>0.22222222222222221</v>
      </c>
      <c r="AA51" s="105">
        <f t="shared" si="35"/>
        <v>0.22222222222222221</v>
      </c>
      <c r="AB51" s="105">
        <f t="shared" si="35"/>
        <v>0.33333333333333331</v>
      </c>
      <c r="AC51" s="105">
        <f t="shared" si="35"/>
        <v>0</v>
      </c>
      <c r="AE51" s="96" t="s">
        <v>78</v>
      </c>
      <c r="AF51" s="97">
        <f>W51</f>
        <v>0.22222222222222221</v>
      </c>
    </row>
    <row r="52" spans="2:34" ht="83" thickBot="1">
      <c r="C52" s="67">
        <f t="shared" si="34"/>
        <v>0</v>
      </c>
      <c r="D52" s="67">
        <f t="shared" si="34"/>
        <v>0</v>
      </c>
      <c r="E52" s="67">
        <f t="shared" si="34"/>
        <v>0</v>
      </c>
      <c r="F52" s="67">
        <f t="shared" si="34"/>
        <v>0.22222222222222221</v>
      </c>
      <c r="G52" s="67">
        <f t="shared" si="34"/>
        <v>0.44444444444444442</v>
      </c>
      <c r="H52" s="67">
        <f t="shared" si="34"/>
        <v>0</v>
      </c>
      <c r="I52" s="67">
        <f t="shared" si="34"/>
        <v>0.33333333333333331</v>
      </c>
      <c r="J52" s="67">
        <f t="shared" si="34"/>
        <v>0</v>
      </c>
      <c r="U52" s="14" t="s">
        <v>39</v>
      </c>
      <c r="V52" s="105">
        <f t="shared" si="36"/>
        <v>0</v>
      </c>
      <c r="W52" s="105">
        <f t="shared" si="35"/>
        <v>0</v>
      </c>
      <c r="X52" s="105">
        <f t="shared" si="35"/>
        <v>0.88888888888888884</v>
      </c>
      <c r="Y52" s="105">
        <f t="shared" si="35"/>
        <v>0.1111111111111111</v>
      </c>
      <c r="Z52" s="105">
        <f t="shared" si="35"/>
        <v>0</v>
      </c>
      <c r="AA52" s="105">
        <f t="shared" si="35"/>
        <v>0</v>
      </c>
      <c r="AB52" s="105">
        <f t="shared" si="35"/>
        <v>0</v>
      </c>
      <c r="AC52" s="105">
        <f t="shared" si="35"/>
        <v>0</v>
      </c>
      <c r="AE52" s="96" t="s">
        <v>79</v>
      </c>
      <c r="AF52" s="97">
        <f>X52</f>
        <v>0.88888888888888884</v>
      </c>
      <c r="AH52" s="106"/>
    </row>
    <row r="53" spans="2:34" ht="83" thickBot="1">
      <c r="C53" s="67">
        <f t="shared" si="34"/>
        <v>0</v>
      </c>
      <c r="D53" s="67">
        <f t="shared" si="34"/>
        <v>0</v>
      </c>
      <c r="E53" s="67">
        <f t="shared" si="34"/>
        <v>0</v>
      </c>
      <c r="F53" s="67">
        <f t="shared" si="34"/>
        <v>0</v>
      </c>
      <c r="G53" s="67">
        <f t="shared" si="34"/>
        <v>0.33333333333333331</v>
      </c>
      <c r="H53" s="67">
        <f t="shared" si="34"/>
        <v>0</v>
      </c>
      <c r="I53" s="67">
        <f t="shared" si="34"/>
        <v>0</v>
      </c>
      <c r="J53" s="67">
        <f t="shared" si="34"/>
        <v>0.66666666666666663</v>
      </c>
      <c r="U53" s="14" t="s">
        <v>35</v>
      </c>
      <c r="V53" s="105">
        <f t="shared" si="36"/>
        <v>0</v>
      </c>
      <c r="W53" s="105">
        <f t="shared" si="35"/>
        <v>0</v>
      </c>
      <c r="X53" s="105">
        <f t="shared" si="35"/>
        <v>0.66666666666666663</v>
      </c>
      <c r="Y53" s="105">
        <f t="shared" si="35"/>
        <v>0.33333333333333331</v>
      </c>
      <c r="Z53" s="105">
        <f t="shared" si="35"/>
        <v>0</v>
      </c>
      <c r="AA53" s="105">
        <f t="shared" si="35"/>
        <v>0</v>
      </c>
      <c r="AB53" s="105">
        <f t="shared" si="35"/>
        <v>0</v>
      </c>
      <c r="AC53" s="105">
        <f t="shared" si="35"/>
        <v>0</v>
      </c>
      <c r="AE53" s="96" t="s">
        <v>80</v>
      </c>
      <c r="AF53" s="97">
        <f>Y53</f>
        <v>0.33333333333333331</v>
      </c>
    </row>
    <row r="54" spans="2:34" ht="83" thickBot="1">
      <c r="U54" s="14" t="s">
        <v>41</v>
      </c>
      <c r="V54" s="105">
        <f t="shared" si="36"/>
        <v>0</v>
      </c>
      <c r="W54" s="105">
        <f t="shared" si="35"/>
        <v>0</v>
      </c>
      <c r="X54" s="105">
        <f t="shared" si="35"/>
        <v>0</v>
      </c>
      <c r="Y54" s="105">
        <f t="shared" si="35"/>
        <v>0</v>
      </c>
      <c r="Z54" s="105">
        <f t="shared" si="35"/>
        <v>0.44444444444444442</v>
      </c>
      <c r="AA54" s="105">
        <f t="shared" si="35"/>
        <v>0</v>
      </c>
      <c r="AB54" s="105">
        <f t="shared" si="35"/>
        <v>0.55555555555555558</v>
      </c>
      <c r="AC54" s="105">
        <f t="shared" si="35"/>
        <v>0</v>
      </c>
      <c r="AE54" s="96" t="s">
        <v>81</v>
      </c>
      <c r="AF54" s="97">
        <f>Z54</f>
        <v>0.44444444444444442</v>
      </c>
    </row>
    <row r="55" spans="2:34" ht="83" thickBot="1">
      <c r="U55" s="14" t="s">
        <v>38</v>
      </c>
      <c r="V55" s="105">
        <f t="shared" si="36"/>
        <v>0</v>
      </c>
      <c r="W55" s="105">
        <f t="shared" si="35"/>
        <v>0</v>
      </c>
      <c r="X55" s="105">
        <f t="shared" si="35"/>
        <v>0</v>
      </c>
      <c r="Y55" s="105">
        <f t="shared" si="35"/>
        <v>0</v>
      </c>
      <c r="Z55" s="105">
        <f t="shared" si="35"/>
        <v>0</v>
      </c>
      <c r="AA55" s="105">
        <f t="shared" si="35"/>
        <v>1</v>
      </c>
      <c r="AB55" s="105">
        <f t="shared" si="35"/>
        <v>0</v>
      </c>
      <c r="AC55" s="105">
        <f t="shared" si="35"/>
        <v>0</v>
      </c>
      <c r="AE55" s="96" t="s">
        <v>82</v>
      </c>
      <c r="AF55" s="97">
        <f>AA55</f>
        <v>1</v>
      </c>
    </row>
    <row r="56" spans="2:34" ht="83" thickBot="1">
      <c r="U56" s="14" t="s">
        <v>40</v>
      </c>
      <c r="V56" s="105">
        <f t="shared" si="36"/>
        <v>0</v>
      </c>
      <c r="W56" s="105">
        <f t="shared" si="35"/>
        <v>0</v>
      </c>
      <c r="X56" s="105">
        <f t="shared" si="35"/>
        <v>0</v>
      </c>
      <c r="Y56" s="105">
        <f t="shared" si="35"/>
        <v>0.22222222222222221</v>
      </c>
      <c r="Z56" s="105">
        <f t="shared" si="35"/>
        <v>0.44444444444444442</v>
      </c>
      <c r="AA56" s="105">
        <f t="shared" si="35"/>
        <v>0</v>
      </c>
      <c r="AB56" s="105">
        <f t="shared" si="35"/>
        <v>0.33333333333333331</v>
      </c>
      <c r="AC56" s="105">
        <f t="shared" si="35"/>
        <v>0</v>
      </c>
      <c r="AE56" s="96" t="s">
        <v>83</v>
      </c>
      <c r="AF56" s="97">
        <f>AB56</f>
        <v>0.33333333333333331</v>
      </c>
    </row>
    <row r="57" spans="2:34" ht="83" thickBot="1">
      <c r="U57" s="15" t="s">
        <v>37</v>
      </c>
      <c r="V57" s="105">
        <f t="shared" si="36"/>
        <v>0</v>
      </c>
      <c r="W57" s="105">
        <f t="shared" si="35"/>
        <v>0</v>
      </c>
      <c r="X57" s="105">
        <f t="shared" si="35"/>
        <v>0</v>
      </c>
      <c r="Y57" s="105">
        <f t="shared" si="35"/>
        <v>0</v>
      </c>
      <c r="Z57" s="105">
        <f t="shared" si="35"/>
        <v>0.33333333333333331</v>
      </c>
      <c r="AA57" s="105">
        <f t="shared" si="35"/>
        <v>0</v>
      </c>
      <c r="AB57" s="105">
        <f t="shared" si="35"/>
        <v>0</v>
      </c>
      <c r="AC57" s="105">
        <f t="shared" si="35"/>
        <v>0.66666666666666663</v>
      </c>
      <c r="AE57" s="96" t="s">
        <v>84</v>
      </c>
      <c r="AF57" s="97">
        <f>AC57</f>
        <v>0.66666666666666663</v>
      </c>
    </row>
    <row r="59" spans="2:34" ht="89">
      <c r="T59" s="94" t="s">
        <v>68</v>
      </c>
    </row>
    <row r="60" spans="2:34" ht="89">
      <c r="T60" s="94" t="s">
        <v>85</v>
      </c>
      <c r="U60" s="98">
        <f>2/(1/AF40+1/AF50)</f>
        <v>1</v>
      </c>
    </row>
    <row r="61" spans="2:34" ht="89">
      <c r="T61" s="94" t="s">
        <v>86</v>
      </c>
      <c r="U61" s="98">
        <f t="shared" ref="U61:U67" si="37">2/(1/AF41+1/AF51)</f>
        <v>0.36363636363636365</v>
      </c>
    </row>
    <row r="62" spans="2:34" ht="89">
      <c r="T62" s="94" t="s">
        <v>87</v>
      </c>
      <c r="U62" s="98">
        <f t="shared" si="37"/>
        <v>0.69565217391304346</v>
      </c>
    </row>
    <row r="63" spans="2:34" ht="89">
      <c r="T63" s="94" t="s">
        <v>88</v>
      </c>
      <c r="U63" s="98">
        <f t="shared" si="37"/>
        <v>0.4</v>
      </c>
    </row>
    <row r="64" spans="2:34" ht="89">
      <c r="T64" s="94" t="s">
        <v>89</v>
      </c>
      <c r="U64" s="98">
        <f t="shared" si="37"/>
        <v>0.36363636363636365</v>
      </c>
    </row>
    <row r="65" spans="20:21" ht="89">
      <c r="T65" s="94" t="s">
        <v>90</v>
      </c>
      <c r="U65" s="98">
        <f t="shared" si="37"/>
        <v>0.89999999999999991</v>
      </c>
    </row>
    <row r="66" spans="20:21" ht="89">
      <c r="T66" s="94" t="s">
        <v>91</v>
      </c>
      <c r="U66" s="98">
        <f t="shared" si="37"/>
        <v>0.3</v>
      </c>
    </row>
    <row r="67" spans="20:21" ht="89">
      <c r="T67" s="94" t="s">
        <v>92</v>
      </c>
      <c r="U67" s="98">
        <f t="shared" si="37"/>
        <v>0.8</v>
      </c>
    </row>
  </sheetData>
  <mergeCells count="1">
    <mergeCell ref="B28:B30"/>
  </mergeCells>
  <phoneticPr fontId="2"/>
  <conditionalFormatting sqref="C40:J40">
    <cfRule type="colorScale" priority="33">
      <colorScale>
        <cfvo type="min"/>
        <cfvo type="max"/>
        <color theme="0"/>
        <color theme="4"/>
      </colorScale>
    </cfRule>
  </conditionalFormatting>
  <conditionalFormatting sqref="C36:J36">
    <cfRule type="colorScale" priority="37">
      <colorScale>
        <cfvo type="min"/>
        <cfvo type="max"/>
        <color theme="0"/>
        <color theme="4"/>
      </colorScale>
    </cfRule>
    <cfRule type="colorScale" priority="38">
      <colorScale>
        <cfvo type="min"/>
        <cfvo type="max"/>
        <color rgb="FFFCFCFF"/>
        <color rgb="FF63BE7B"/>
      </colorScale>
    </cfRule>
    <cfRule type="top10" dxfId="35" priority="41" rank="1"/>
  </conditionalFormatting>
  <conditionalFormatting sqref="C35:J35">
    <cfRule type="colorScale" priority="39">
      <colorScale>
        <cfvo type="min"/>
        <cfvo type="max"/>
        <color theme="0"/>
        <color theme="4"/>
      </colorScale>
    </cfRule>
    <cfRule type="top10" dxfId="34" priority="40" rank="1"/>
  </conditionalFormatting>
  <conditionalFormatting sqref="C39:J39">
    <cfRule type="colorScale" priority="34">
      <colorScale>
        <cfvo type="min"/>
        <cfvo type="max"/>
        <color theme="0"/>
        <color theme="4"/>
      </colorScale>
    </cfRule>
  </conditionalFormatting>
  <conditionalFormatting sqref="C37:J37">
    <cfRule type="colorScale" priority="36">
      <colorScale>
        <cfvo type="min"/>
        <cfvo type="max"/>
        <color theme="0"/>
        <color theme="4"/>
      </colorScale>
    </cfRule>
  </conditionalFormatting>
  <conditionalFormatting sqref="C38:J38">
    <cfRule type="colorScale" priority="35">
      <colorScale>
        <cfvo type="min"/>
        <cfvo type="max"/>
        <color theme="0"/>
        <color theme="4"/>
      </colorScale>
    </cfRule>
  </conditionalFormatting>
  <conditionalFormatting sqref="C41:J41">
    <cfRule type="colorScale" priority="32">
      <colorScale>
        <cfvo type="min"/>
        <cfvo type="max"/>
        <color theme="0"/>
        <color theme="4"/>
      </colorScale>
    </cfRule>
  </conditionalFormatting>
  <conditionalFormatting sqref="C42:J42">
    <cfRule type="colorScale" priority="31">
      <colorScale>
        <cfvo type="min"/>
        <cfvo type="max"/>
        <color theme="0"/>
        <color theme="4"/>
      </colorScale>
    </cfRule>
  </conditionalFormatting>
  <conditionalFormatting sqref="V40:AC47">
    <cfRule type="colorScale" priority="19">
      <colorScale>
        <cfvo type="min"/>
        <cfvo type="max"/>
        <color theme="0"/>
        <color theme="4"/>
      </colorScale>
    </cfRule>
    <cfRule type="top10" dxfId="31" priority="20" rank="1"/>
  </conditionalFormatting>
  <conditionalFormatting sqref="V50:AC57">
    <cfRule type="colorScale" priority="42">
      <colorScale>
        <cfvo type="min"/>
        <cfvo type="max"/>
        <color theme="0"/>
        <color theme="4"/>
      </colorScale>
    </cfRule>
    <cfRule type="top10" dxfId="30" priority="43" rank="1"/>
  </conditionalFormatting>
  <conditionalFormatting sqref="C46:J53">
    <cfRule type="colorScale" priority="1">
      <colorScale>
        <cfvo type="min"/>
        <cfvo type="max"/>
        <color theme="0"/>
        <color theme="4"/>
      </colorScale>
    </cfRule>
    <cfRule type="top10" dxfId="0" priority="2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037E-E31E-1644-9C84-6338AFECD3DF}">
  <dimension ref="A1:CE67"/>
  <sheetViews>
    <sheetView topLeftCell="A36" zoomScale="25" workbookViewId="0">
      <selection activeCell="C46" sqref="C46:J53"/>
    </sheetView>
  </sheetViews>
  <sheetFormatPr baseColWidth="10" defaultRowHeight="20"/>
  <cols>
    <col min="2" max="2" width="19.85546875" style="2" customWidth="1"/>
    <col min="3" max="10" width="21.140625" customWidth="1"/>
    <col min="14" max="14" width="37" bestFit="1" customWidth="1"/>
    <col min="20" max="20" width="49.28515625" customWidth="1"/>
    <col min="21" max="21" width="42.42578125" customWidth="1"/>
    <col min="22" max="32" width="21.5703125" customWidth="1"/>
  </cols>
  <sheetData>
    <row r="1" spans="2:83">
      <c r="B1" s="64">
        <v>44815.767083333332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</v>
      </c>
      <c r="L1" s="1" t="s">
        <v>0</v>
      </c>
      <c r="M1" s="1" t="s">
        <v>1</v>
      </c>
      <c r="N1" s="1" t="s">
        <v>3</v>
      </c>
      <c r="O1" s="1" t="s">
        <v>2</v>
      </c>
      <c r="P1" s="1" t="s">
        <v>2</v>
      </c>
      <c r="Q1" s="1" t="s">
        <v>4</v>
      </c>
      <c r="R1" s="1" t="s">
        <v>3</v>
      </c>
      <c r="S1" s="1" t="s">
        <v>1</v>
      </c>
      <c r="T1" s="1" t="s">
        <v>4</v>
      </c>
      <c r="U1" s="1" t="s">
        <v>1</v>
      </c>
      <c r="V1" s="1" t="s">
        <v>2</v>
      </c>
      <c r="W1" s="1" t="s">
        <v>6</v>
      </c>
      <c r="X1" s="1" t="s">
        <v>0</v>
      </c>
      <c r="Y1" s="1" t="s">
        <v>3</v>
      </c>
      <c r="Z1" s="1" t="s">
        <v>7</v>
      </c>
      <c r="AA1" s="1" t="s">
        <v>0</v>
      </c>
      <c r="AB1" s="1" t="s">
        <v>1</v>
      </c>
      <c r="AC1" s="1" t="s">
        <v>3</v>
      </c>
      <c r="AD1" s="1" t="s">
        <v>2</v>
      </c>
      <c r="AE1" s="1" t="s">
        <v>1</v>
      </c>
      <c r="AF1" s="1" t="s">
        <v>3</v>
      </c>
      <c r="AG1" s="1" t="s">
        <v>4</v>
      </c>
      <c r="AH1" s="1" t="s">
        <v>6</v>
      </c>
      <c r="AI1" s="1" t="s">
        <v>6</v>
      </c>
      <c r="AJ1" s="1" t="s">
        <v>0</v>
      </c>
      <c r="AK1" s="1" t="s">
        <v>1</v>
      </c>
      <c r="AL1" s="1" t="s">
        <v>1</v>
      </c>
      <c r="AM1" s="1" t="s">
        <v>3</v>
      </c>
      <c r="AN1" s="1" t="s">
        <v>2</v>
      </c>
      <c r="AO1" s="1" t="s">
        <v>4</v>
      </c>
      <c r="AP1" s="1" t="s">
        <v>3</v>
      </c>
      <c r="AQ1" s="1" t="s">
        <v>1</v>
      </c>
      <c r="AR1" s="1" t="s">
        <v>4</v>
      </c>
      <c r="AS1" s="1" t="s">
        <v>7</v>
      </c>
      <c r="AT1" s="1" t="s">
        <v>2</v>
      </c>
      <c r="AU1" s="1" t="s">
        <v>6</v>
      </c>
      <c r="AV1" s="1" t="s">
        <v>0</v>
      </c>
      <c r="AW1" s="1" t="s">
        <v>3</v>
      </c>
      <c r="AX1" s="1" t="s">
        <v>5</v>
      </c>
      <c r="AY1" s="1" t="s">
        <v>0</v>
      </c>
      <c r="AZ1" s="1" t="s">
        <v>1</v>
      </c>
      <c r="BA1" s="1" t="s">
        <v>3</v>
      </c>
      <c r="BB1" s="1" t="s">
        <v>2</v>
      </c>
      <c r="BC1" s="1" t="s">
        <v>1</v>
      </c>
      <c r="BD1" s="1" t="s">
        <v>4</v>
      </c>
      <c r="BE1" s="1" t="s">
        <v>4</v>
      </c>
      <c r="BF1" s="1" t="s">
        <v>6</v>
      </c>
      <c r="BG1" s="1" t="s">
        <v>6</v>
      </c>
      <c r="BH1" s="1" t="s">
        <v>0</v>
      </c>
      <c r="BI1" s="1" t="s">
        <v>1</v>
      </c>
      <c r="BJ1" s="1" t="s">
        <v>1</v>
      </c>
      <c r="BK1" s="1" t="s">
        <v>5</v>
      </c>
      <c r="BL1" s="1" t="s">
        <v>2</v>
      </c>
      <c r="BM1" s="1" t="s">
        <v>4</v>
      </c>
      <c r="BN1" s="1" t="s">
        <v>3</v>
      </c>
      <c r="BO1" s="1" t="s">
        <v>1</v>
      </c>
      <c r="BP1" s="1" t="s">
        <v>3</v>
      </c>
      <c r="BQ1" s="1" t="s">
        <v>7</v>
      </c>
      <c r="BR1" s="1" t="s">
        <v>2</v>
      </c>
      <c r="BS1" s="1" t="s">
        <v>6</v>
      </c>
      <c r="BT1" s="1" t="s">
        <v>0</v>
      </c>
      <c r="BU1" s="1" t="s">
        <v>3</v>
      </c>
      <c r="BV1" s="1" t="s">
        <v>4</v>
      </c>
      <c r="BW1" s="1" t="s">
        <v>0</v>
      </c>
      <c r="BX1" s="1" t="s">
        <v>8</v>
      </c>
      <c r="BY1" s="1"/>
      <c r="BZ1" s="1"/>
      <c r="CA1" s="1"/>
      <c r="CB1" s="1"/>
      <c r="CC1" s="1"/>
      <c r="CD1" s="1"/>
      <c r="CE1" s="1"/>
    </row>
    <row r="2" spans="2:83">
      <c r="B2" s="64">
        <v>44816.058842592596</v>
      </c>
      <c r="C2" s="1" t="s">
        <v>0</v>
      </c>
      <c r="D2" s="1" t="s">
        <v>1</v>
      </c>
      <c r="E2" s="1" t="s">
        <v>4</v>
      </c>
      <c r="F2" s="1" t="s">
        <v>3</v>
      </c>
      <c r="G2" s="1" t="s">
        <v>7</v>
      </c>
      <c r="H2" s="1" t="s">
        <v>5</v>
      </c>
      <c r="I2" s="1" t="s">
        <v>5</v>
      </c>
      <c r="J2" s="1" t="s">
        <v>4</v>
      </c>
      <c r="K2" s="1" t="s">
        <v>3</v>
      </c>
      <c r="L2" s="1" t="s">
        <v>0</v>
      </c>
      <c r="M2" s="1" t="s">
        <v>1</v>
      </c>
      <c r="N2" s="1" t="s">
        <v>2</v>
      </c>
      <c r="O2" s="1" t="s">
        <v>4</v>
      </c>
      <c r="P2" s="1" t="s">
        <v>4</v>
      </c>
      <c r="Q2" s="1" t="s">
        <v>3</v>
      </c>
      <c r="R2" s="1" t="s">
        <v>3</v>
      </c>
      <c r="S2" s="1" t="s">
        <v>1</v>
      </c>
      <c r="T2" s="1" t="s">
        <v>4</v>
      </c>
      <c r="U2" s="1" t="s">
        <v>5</v>
      </c>
      <c r="V2" s="1" t="s">
        <v>2</v>
      </c>
      <c r="W2" s="1" t="s">
        <v>6</v>
      </c>
      <c r="X2" s="1" t="s">
        <v>0</v>
      </c>
      <c r="Y2" s="1" t="s">
        <v>3</v>
      </c>
      <c r="Z2" s="1" t="s">
        <v>5</v>
      </c>
      <c r="AA2" s="1" t="s">
        <v>0</v>
      </c>
      <c r="AB2" s="1" t="s">
        <v>1</v>
      </c>
      <c r="AC2" s="1" t="s">
        <v>2</v>
      </c>
      <c r="AD2" s="1" t="s">
        <v>2</v>
      </c>
      <c r="AE2" s="1" t="s">
        <v>7</v>
      </c>
      <c r="AF2" s="1" t="s">
        <v>3</v>
      </c>
      <c r="AG2" s="1" t="s">
        <v>5</v>
      </c>
      <c r="AH2" s="1" t="s">
        <v>6</v>
      </c>
      <c r="AI2" s="1" t="s">
        <v>6</v>
      </c>
      <c r="AJ2" s="1" t="s">
        <v>0</v>
      </c>
      <c r="AK2" s="1" t="s">
        <v>1</v>
      </c>
      <c r="AL2" s="1" t="s">
        <v>7</v>
      </c>
      <c r="AM2" s="1" t="s">
        <v>3</v>
      </c>
      <c r="AN2" s="1" t="s">
        <v>2</v>
      </c>
      <c r="AO2" s="1" t="s">
        <v>4</v>
      </c>
      <c r="AP2" s="1" t="s">
        <v>4</v>
      </c>
      <c r="AQ2" s="1" t="s">
        <v>1</v>
      </c>
      <c r="AR2" s="1" t="s">
        <v>3</v>
      </c>
      <c r="AS2" s="1" t="s">
        <v>5</v>
      </c>
      <c r="AT2" s="1" t="s">
        <v>2</v>
      </c>
      <c r="AU2" s="1" t="s">
        <v>6</v>
      </c>
      <c r="AV2" s="1" t="s">
        <v>0</v>
      </c>
      <c r="AW2" s="1" t="s">
        <v>3</v>
      </c>
      <c r="AX2" s="1" t="s">
        <v>3</v>
      </c>
      <c r="AY2" s="1" t="s">
        <v>0</v>
      </c>
      <c r="AZ2" s="1" t="s">
        <v>1</v>
      </c>
      <c r="BA2" s="1" t="s">
        <v>4</v>
      </c>
      <c r="BB2" s="1" t="s">
        <v>2</v>
      </c>
      <c r="BC2" s="1" t="s">
        <v>1</v>
      </c>
      <c r="BD2" s="1" t="s">
        <v>4</v>
      </c>
      <c r="BE2" s="1" t="s">
        <v>4</v>
      </c>
      <c r="BF2" s="1" t="s">
        <v>6</v>
      </c>
      <c r="BG2" s="1" t="s">
        <v>6</v>
      </c>
      <c r="BH2" s="1" t="s">
        <v>0</v>
      </c>
      <c r="BI2" s="1" t="s">
        <v>1</v>
      </c>
      <c r="BJ2" s="1" t="s">
        <v>7</v>
      </c>
      <c r="BK2" s="1" t="s">
        <v>5</v>
      </c>
      <c r="BL2" s="1" t="s">
        <v>2</v>
      </c>
      <c r="BM2" s="1" t="s">
        <v>3</v>
      </c>
      <c r="BN2" s="1" t="s">
        <v>4</v>
      </c>
      <c r="BO2" s="1" t="s">
        <v>7</v>
      </c>
      <c r="BP2" s="1" t="s">
        <v>3</v>
      </c>
      <c r="BQ2" s="1" t="s">
        <v>1</v>
      </c>
      <c r="BR2" s="1" t="s">
        <v>2</v>
      </c>
      <c r="BS2" s="1" t="s">
        <v>6</v>
      </c>
      <c r="BT2" s="1" t="s">
        <v>0</v>
      </c>
      <c r="BU2" s="1" t="s">
        <v>3</v>
      </c>
      <c r="BV2" s="1" t="s">
        <v>3</v>
      </c>
      <c r="BW2" s="1" t="s">
        <v>6</v>
      </c>
      <c r="BX2" s="1" t="s">
        <v>9</v>
      </c>
      <c r="BY2" s="1"/>
      <c r="BZ2" s="1"/>
      <c r="CA2" s="1"/>
      <c r="CB2" s="1"/>
      <c r="CC2" s="1"/>
      <c r="CD2" s="1"/>
      <c r="CE2" s="1"/>
    </row>
    <row r="3" spans="2:83">
      <c r="B3" s="64">
        <v>44816.380972222221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7</v>
      </c>
      <c r="H3" s="1" t="s">
        <v>5</v>
      </c>
      <c r="I3" s="1" t="s">
        <v>4</v>
      </c>
      <c r="J3" s="1" t="s">
        <v>4</v>
      </c>
      <c r="K3" s="1" t="s">
        <v>4</v>
      </c>
      <c r="L3" s="1" t="s">
        <v>0</v>
      </c>
      <c r="M3" s="1" t="s">
        <v>1</v>
      </c>
      <c r="N3" s="1" t="s">
        <v>7</v>
      </c>
      <c r="O3" s="1" t="s">
        <v>5</v>
      </c>
      <c r="P3" s="1" t="s">
        <v>2</v>
      </c>
      <c r="Q3" s="1" t="s">
        <v>2</v>
      </c>
      <c r="R3" s="1" t="s">
        <v>3</v>
      </c>
      <c r="S3" s="1" t="s">
        <v>1</v>
      </c>
      <c r="T3" s="1" t="s">
        <v>4</v>
      </c>
      <c r="U3" s="1" t="s">
        <v>4</v>
      </c>
      <c r="V3" s="1" t="s">
        <v>2</v>
      </c>
      <c r="W3" s="1" t="s">
        <v>4</v>
      </c>
      <c r="X3" s="1" t="s">
        <v>0</v>
      </c>
      <c r="Y3" s="1" t="s">
        <v>3</v>
      </c>
      <c r="Z3" s="1" t="s">
        <v>5</v>
      </c>
      <c r="AA3" s="1" t="s">
        <v>0</v>
      </c>
      <c r="AB3" s="1" t="s">
        <v>1</v>
      </c>
      <c r="AC3" s="1" t="s">
        <v>2</v>
      </c>
      <c r="AD3" s="1" t="s">
        <v>2</v>
      </c>
      <c r="AE3" s="1" t="s">
        <v>1</v>
      </c>
      <c r="AF3" s="1" t="s">
        <v>3</v>
      </c>
      <c r="AG3" s="1" t="s">
        <v>7</v>
      </c>
      <c r="AH3" s="1" t="s">
        <v>4</v>
      </c>
      <c r="AI3" s="1" t="s">
        <v>6</v>
      </c>
      <c r="AJ3" s="1" t="s">
        <v>0</v>
      </c>
      <c r="AK3" s="1" t="s">
        <v>1</v>
      </c>
      <c r="AL3" s="1" t="s">
        <v>1</v>
      </c>
      <c r="AM3" s="1" t="s">
        <v>3</v>
      </c>
      <c r="AN3" s="1" t="s">
        <v>4</v>
      </c>
      <c r="AO3" s="1" t="s">
        <v>4</v>
      </c>
      <c r="AP3" s="1" t="s">
        <v>2</v>
      </c>
      <c r="AQ3" s="1" t="s">
        <v>1</v>
      </c>
      <c r="AR3" s="1" t="s">
        <v>4</v>
      </c>
      <c r="AS3" s="1" t="s">
        <v>7</v>
      </c>
      <c r="AT3" s="1" t="s">
        <v>2</v>
      </c>
      <c r="AU3" s="1" t="s">
        <v>6</v>
      </c>
      <c r="AV3" s="1" t="s">
        <v>0</v>
      </c>
      <c r="AW3" s="1" t="s">
        <v>3</v>
      </c>
      <c r="AX3" s="1" t="s">
        <v>3</v>
      </c>
      <c r="AY3" s="1" t="s">
        <v>0</v>
      </c>
      <c r="AZ3" s="1" t="s">
        <v>1</v>
      </c>
      <c r="BA3" s="1" t="s">
        <v>4</v>
      </c>
      <c r="BB3" s="1" t="s">
        <v>2</v>
      </c>
      <c r="BC3" s="1" t="s">
        <v>1</v>
      </c>
      <c r="BD3" s="1" t="s">
        <v>2</v>
      </c>
      <c r="BE3" s="1" t="s">
        <v>7</v>
      </c>
      <c r="BF3" s="1" t="s">
        <v>3</v>
      </c>
      <c r="BG3" s="1" t="s">
        <v>3</v>
      </c>
      <c r="BH3" s="1" t="s">
        <v>0</v>
      </c>
      <c r="BI3" s="1" t="s">
        <v>1</v>
      </c>
      <c r="BJ3" s="1" t="s">
        <v>7</v>
      </c>
      <c r="BK3" s="1" t="s">
        <v>2</v>
      </c>
      <c r="BL3" s="1" t="s">
        <v>2</v>
      </c>
      <c r="BM3" s="1" t="s">
        <v>7</v>
      </c>
      <c r="BN3" s="1" t="s">
        <v>4</v>
      </c>
      <c r="BO3" s="1" t="s">
        <v>1</v>
      </c>
      <c r="BP3" s="1" t="s">
        <v>3</v>
      </c>
      <c r="BQ3" s="1" t="s">
        <v>1</v>
      </c>
      <c r="BR3" s="1" t="s">
        <v>2</v>
      </c>
      <c r="BS3" s="1" t="s">
        <v>3</v>
      </c>
      <c r="BT3" s="1" t="s">
        <v>0</v>
      </c>
      <c r="BU3" s="1" t="s">
        <v>4</v>
      </c>
      <c r="BV3" s="1" t="s">
        <v>3</v>
      </c>
      <c r="BW3" s="1" t="s">
        <v>0</v>
      </c>
      <c r="BX3" s="1" t="s">
        <v>8</v>
      </c>
      <c r="BY3" s="1"/>
      <c r="BZ3" s="1"/>
      <c r="CA3" s="1"/>
      <c r="CB3" s="1"/>
      <c r="CC3" s="1"/>
      <c r="CD3" s="1"/>
      <c r="CE3" s="1"/>
    </row>
    <row r="4" spans="2:83" s="35" customFormat="1" ht="31">
      <c r="B4" s="34" t="s">
        <v>19</v>
      </c>
      <c r="C4" s="79" t="s">
        <v>34</v>
      </c>
      <c r="D4" s="80" t="s">
        <v>35</v>
      </c>
      <c r="E4" s="80" t="s">
        <v>36</v>
      </c>
      <c r="F4" s="80" t="s">
        <v>37</v>
      </c>
      <c r="G4" s="80" t="s">
        <v>37</v>
      </c>
      <c r="H4" s="80" t="s">
        <v>34</v>
      </c>
      <c r="I4" s="80" t="s">
        <v>38</v>
      </c>
      <c r="J4" s="80" t="s">
        <v>37</v>
      </c>
      <c r="K4" s="80" t="s">
        <v>37</v>
      </c>
      <c r="L4" s="80" t="s">
        <v>34</v>
      </c>
      <c r="M4" s="80" t="s">
        <v>39</v>
      </c>
      <c r="N4" s="80" t="s">
        <v>36</v>
      </c>
      <c r="O4" s="80" t="s">
        <v>38</v>
      </c>
      <c r="P4" s="80" t="s">
        <v>37</v>
      </c>
      <c r="Q4" s="80" t="s">
        <v>37</v>
      </c>
      <c r="R4" s="80" t="s">
        <v>36</v>
      </c>
      <c r="S4" s="80" t="s">
        <v>35</v>
      </c>
      <c r="T4" s="80" t="s">
        <v>40</v>
      </c>
      <c r="U4" s="80" t="s">
        <v>37</v>
      </c>
      <c r="V4" s="80" t="s">
        <v>36</v>
      </c>
      <c r="W4" s="80" t="s">
        <v>37</v>
      </c>
      <c r="X4" s="80" t="s">
        <v>34</v>
      </c>
      <c r="Y4" s="80" t="s">
        <v>36</v>
      </c>
      <c r="Z4" s="80" t="s">
        <v>37</v>
      </c>
      <c r="AA4" s="35">
        <v>1</v>
      </c>
      <c r="AB4" s="35">
        <v>2</v>
      </c>
      <c r="AC4" s="35">
        <v>3</v>
      </c>
      <c r="AD4" s="35">
        <v>4</v>
      </c>
      <c r="AE4" s="35">
        <v>5</v>
      </c>
      <c r="AF4" s="35">
        <v>6</v>
      </c>
      <c r="AG4" s="35">
        <v>7</v>
      </c>
      <c r="AH4" s="35">
        <v>8</v>
      </c>
      <c r="AI4" s="35">
        <v>9</v>
      </c>
      <c r="AJ4" s="35">
        <v>10</v>
      </c>
      <c r="AK4" s="35">
        <v>11</v>
      </c>
      <c r="AL4" s="35">
        <v>12</v>
      </c>
      <c r="AM4" s="35">
        <v>13</v>
      </c>
      <c r="AN4" s="35">
        <v>14</v>
      </c>
      <c r="AO4" s="35">
        <v>15</v>
      </c>
      <c r="AP4" s="35">
        <v>16</v>
      </c>
      <c r="AQ4" s="35">
        <v>17</v>
      </c>
      <c r="AR4" s="35">
        <v>18</v>
      </c>
      <c r="AS4" s="35">
        <v>19</v>
      </c>
      <c r="AT4" s="35">
        <v>20</v>
      </c>
      <c r="AU4" s="35">
        <v>21</v>
      </c>
      <c r="AV4" s="35">
        <v>22</v>
      </c>
      <c r="AW4" s="35">
        <v>23</v>
      </c>
      <c r="AX4" s="35">
        <v>24</v>
      </c>
    </row>
    <row r="5" spans="2:83" s="35" customFormat="1" ht="31">
      <c r="B5" s="34" t="s">
        <v>24</v>
      </c>
      <c r="C5" s="43" t="s">
        <v>34</v>
      </c>
      <c r="D5" s="43" t="s">
        <v>39</v>
      </c>
      <c r="E5" s="43" t="s">
        <v>38</v>
      </c>
      <c r="F5" s="43" t="s">
        <v>38</v>
      </c>
      <c r="G5" s="43" t="s">
        <v>37</v>
      </c>
      <c r="H5" s="43" t="s">
        <v>36</v>
      </c>
      <c r="I5" s="43" t="s">
        <v>34</v>
      </c>
      <c r="J5" s="43" t="s">
        <v>37</v>
      </c>
      <c r="K5" s="43" t="s">
        <v>37</v>
      </c>
      <c r="L5" s="43" t="s">
        <v>34</v>
      </c>
      <c r="M5" s="43" t="s">
        <v>39</v>
      </c>
      <c r="N5" s="43" t="s">
        <v>36</v>
      </c>
      <c r="O5" s="43" t="s">
        <v>36</v>
      </c>
      <c r="P5" s="43" t="s">
        <v>37</v>
      </c>
      <c r="Q5" s="43" t="s">
        <v>34</v>
      </c>
      <c r="R5" s="43" t="s">
        <v>37</v>
      </c>
      <c r="S5" s="43" t="s">
        <v>39</v>
      </c>
      <c r="T5" s="43" t="s">
        <v>40</v>
      </c>
      <c r="U5" s="43" t="s">
        <v>39</v>
      </c>
      <c r="V5" s="43" t="s">
        <v>36</v>
      </c>
      <c r="W5" s="43" t="s">
        <v>37</v>
      </c>
      <c r="X5" s="43" t="s">
        <v>34</v>
      </c>
      <c r="Y5" s="43" t="s">
        <v>41</v>
      </c>
      <c r="Z5" s="43" t="s">
        <v>41</v>
      </c>
    </row>
    <row r="6" spans="2:83" s="35" customFormat="1" ht="31">
      <c r="B6" s="34" t="s">
        <v>25</v>
      </c>
      <c r="C6" s="43" t="s">
        <v>34</v>
      </c>
      <c r="D6" s="43" t="s">
        <v>39</v>
      </c>
      <c r="E6" s="43" t="s">
        <v>41</v>
      </c>
      <c r="F6" s="43" t="s">
        <v>36</v>
      </c>
      <c r="G6" s="43" t="s">
        <v>35</v>
      </c>
      <c r="H6" s="43" t="s">
        <v>36</v>
      </c>
      <c r="I6" s="43" t="s">
        <v>36</v>
      </c>
      <c r="J6" s="43" t="s">
        <v>37</v>
      </c>
      <c r="K6" s="43" t="s">
        <v>37</v>
      </c>
      <c r="L6" s="43" t="s">
        <v>34</v>
      </c>
      <c r="M6" s="43" t="s">
        <v>39</v>
      </c>
      <c r="N6" s="43" t="s">
        <v>35</v>
      </c>
      <c r="O6" s="43" t="s">
        <v>36</v>
      </c>
      <c r="P6" s="43" t="s">
        <v>38</v>
      </c>
      <c r="Q6" s="43" t="s">
        <v>40</v>
      </c>
      <c r="R6" s="43" t="s">
        <v>41</v>
      </c>
      <c r="S6" s="43" t="s">
        <v>39</v>
      </c>
      <c r="T6" s="43" t="s">
        <v>17</v>
      </c>
      <c r="U6" s="43" t="s">
        <v>35</v>
      </c>
      <c r="V6" s="43" t="s">
        <v>38</v>
      </c>
      <c r="W6" s="43" t="s">
        <v>37</v>
      </c>
      <c r="X6" s="43" t="s">
        <v>34</v>
      </c>
      <c r="Y6" s="43" t="s">
        <v>41</v>
      </c>
      <c r="Z6" s="43" t="s">
        <v>36</v>
      </c>
    </row>
    <row r="7" spans="2:83">
      <c r="B7" s="64" t="s">
        <v>59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2:83" s="6" customFormat="1" ht="32" thickBot="1">
      <c r="B8" s="3">
        <v>3</v>
      </c>
      <c r="C8" s="66" t="s">
        <v>0</v>
      </c>
      <c r="D8" s="1" t="s">
        <v>1</v>
      </c>
      <c r="E8" s="1" t="s">
        <v>3</v>
      </c>
      <c r="F8" s="1" t="s">
        <v>2</v>
      </c>
      <c r="G8" s="1" t="s">
        <v>7</v>
      </c>
      <c r="H8" s="1" t="s">
        <v>5</v>
      </c>
      <c r="I8" s="1" t="s">
        <v>4</v>
      </c>
      <c r="J8" s="1" t="s">
        <v>6</v>
      </c>
      <c r="K8" s="1" t="s">
        <v>6</v>
      </c>
      <c r="L8" s="1" t="s">
        <v>0</v>
      </c>
      <c r="M8" s="1" t="s">
        <v>1</v>
      </c>
      <c r="N8" s="1" t="s">
        <v>7</v>
      </c>
      <c r="O8" s="1" t="s">
        <v>5</v>
      </c>
      <c r="P8" s="1" t="s">
        <v>2</v>
      </c>
      <c r="Q8" s="1" t="s">
        <v>4</v>
      </c>
      <c r="R8" s="1" t="s">
        <v>3</v>
      </c>
      <c r="S8" s="1" t="s">
        <v>1</v>
      </c>
      <c r="T8" s="1" t="s">
        <v>4</v>
      </c>
      <c r="U8" s="1" t="s">
        <v>7</v>
      </c>
      <c r="V8" s="1" t="s">
        <v>2</v>
      </c>
      <c r="W8" s="1" t="s">
        <v>6</v>
      </c>
      <c r="X8" s="1" t="s">
        <v>0</v>
      </c>
      <c r="Y8" s="1" t="s">
        <v>3</v>
      </c>
      <c r="Z8" s="1" t="s">
        <v>5</v>
      </c>
      <c r="AA8" s="1" t="s">
        <v>0</v>
      </c>
      <c r="AB8" s="1" t="s">
        <v>1</v>
      </c>
      <c r="AC8" s="1" t="s">
        <v>3</v>
      </c>
      <c r="AD8" s="1" t="s">
        <v>2</v>
      </c>
      <c r="AE8" s="1" t="s">
        <v>7</v>
      </c>
      <c r="AF8" s="1" t="s">
        <v>5</v>
      </c>
      <c r="AG8" s="1" t="s">
        <v>4</v>
      </c>
      <c r="AH8" s="1" t="s">
        <v>6</v>
      </c>
      <c r="AI8" s="1" t="s">
        <v>6</v>
      </c>
      <c r="AJ8" s="1" t="s">
        <v>0</v>
      </c>
      <c r="AK8" s="1" t="s">
        <v>1</v>
      </c>
      <c r="AL8" s="1" t="s">
        <v>7</v>
      </c>
      <c r="AM8" s="1" t="s">
        <v>5</v>
      </c>
      <c r="AN8" s="1" t="s">
        <v>2</v>
      </c>
      <c r="AO8" s="1" t="s">
        <v>4</v>
      </c>
      <c r="AP8" s="1" t="s">
        <v>3</v>
      </c>
      <c r="AQ8" s="1" t="s">
        <v>1</v>
      </c>
      <c r="AR8" s="1" t="s">
        <v>4</v>
      </c>
      <c r="AS8" s="1" t="s">
        <v>7</v>
      </c>
      <c r="AT8" s="1" t="s">
        <v>2</v>
      </c>
      <c r="AU8" s="1" t="s">
        <v>6</v>
      </c>
      <c r="AV8" s="1" t="s">
        <v>0</v>
      </c>
      <c r="AW8" s="1" t="s">
        <v>3</v>
      </c>
      <c r="AX8" s="1" t="s">
        <v>5</v>
      </c>
      <c r="AY8" s="1" t="s">
        <v>0</v>
      </c>
      <c r="AZ8" s="1" t="s">
        <v>1</v>
      </c>
      <c r="BA8" s="1" t="s">
        <v>3</v>
      </c>
      <c r="BB8" s="1" t="s">
        <v>2</v>
      </c>
      <c r="BC8" s="1" t="s">
        <v>7</v>
      </c>
      <c r="BD8" s="1" t="s">
        <v>5</v>
      </c>
      <c r="BE8" s="1" t="s">
        <v>4</v>
      </c>
      <c r="BF8" s="1" t="s">
        <v>6</v>
      </c>
      <c r="BG8" s="1" t="s">
        <v>6</v>
      </c>
      <c r="BH8" s="1" t="s">
        <v>0</v>
      </c>
      <c r="BI8" s="1" t="s">
        <v>1</v>
      </c>
      <c r="BJ8" s="1" t="s">
        <v>7</v>
      </c>
      <c r="BK8" s="1" t="s">
        <v>5</v>
      </c>
      <c r="BL8" s="1" t="s">
        <v>2</v>
      </c>
      <c r="BM8" s="1" t="s">
        <v>4</v>
      </c>
      <c r="BN8" s="1" t="s">
        <v>3</v>
      </c>
      <c r="BO8" s="1" t="s">
        <v>1</v>
      </c>
      <c r="BP8" s="1" t="s">
        <v>4</v>
      </c>
      <c r="BQ8" s="1" t="s">
        <v>7</v>
      </c>
      <c r="BR8" s="1" t="s">
        <v>2</v>
      </c>
      <c r="BS8" s="1" t="s">
        <v>6</v>
      </c>
      <c r="BT8" s="1" t="s">
        <v>0</v>
      </c>
      <c r="BU8" s="1" t="s">
        <v>3</v>
      </c>
      <c r="BV8" s="1" t="s">
        <v>5</v>
      </c>
    </row>
    <row r="9" spans="2:83" ht="21" thickTop="1">
      <c r="B9" s="64">
        <v>44815.767083333332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3</v>
      </c>
      <c r="H9" s="1" t="s">
        <v>4</v>
      </c>
      <c r="I9" s="1" t="s">
        <v>5</v>
      </c>
      <c r="J9" s="1" t="s">
        <v>6</v>
      </c>
      <c r="K9" s="1" t="s">
        <v>2</v>
      </c>
      <c r="L9" s="1" t="s">
        <v>0</v>
      </c>
      <c r="M9" s="1" t="s">
        <v>1</v>
      </c>
      <c r="N9" s="1" t="s">
        <v>3</v>
      </c>
      <c r="O9" s="1" t="s">
        <v>2</v>
      </c>
      <c r="P9" s="1" t="s">
        <v>2</v>
      </c>
      <c r="Q9" s="1" t="s">
        <v>4</v>
      </c>
      <c r="R9" s="1" t="s">
        <v>3</v>
      </c>
      <c r="S9" s="1" t="s">
        <v>1</v>
      </c>
      <c r="T9" s="1" t="s">
        <v>4</v>
      </c>
      <c r="U9" s="1" t="s">
        <v>1</v>
      </c>
      <c r="V9" s="1" t="s">
        <v>2</v>
      </c>
      <c r="W9" s="1" t="s">
        <v>6</v>
      </c>
      <c r="X9" s="1" t="s">
        <v>0</v>
      </c>
      <c r="Y9" s="1" t="s">
        <v>3</v>
      </c>
      <c r="Z9" s="1" t="s">
        <v>7</v>
      </c>
      <c r="AA9" s="1" t="s">
        <v>0</v>
      </c>
      <c r="AB9" s="1" t="s">
        <v>1</v>
      </c>
      <c r="AC9" s="1" t="s">
        <v>3</v>
      </c>
      <c r="AD9" s="1" t="s">
        <v>2</v>
      </c>
      <c r="AE9" s="1" t="s">
        <v>1</v>
      </c>
      <c r="AF9" s="1" t="s">
        <v>3</v>
      </c>
      <c r="AG9" s="1" t="s">
        <v>4</v>
      </c>
      <c r="AH9" s="1" t="s">
        <v>6</v>
      </c>
      <c r="AI9" s="1" t="s">
        <v>6</v>
      </c>
      <c r="AJ9" s="1" t="s">
        <v>0</v>
      </c>
      <c r="AK9" s="1" t="s">
        <v>1</v>
      </c>
      <c r="AL9" s="1" t="s">
        <v>1</v>
      </c>
      <c r="AM9" s="1" t="s">
        <v>3</v>
      </c>
      <c r="AN9" s="1" t="s">
        <v>2</v>
      </c>
      <c r="AO9" s="1" t="s">
        <v>4</v>
      </c>
      <c r="AP9" s="1" t="s">
        <v>3</v>
      </c>
      <c r="AQ9" s="1" t="s">
        <v>1</v>
      </c>
      <c r="AR9" s="1" t="s">
        <v>4</v>
      </c>
      <c r="AS9" s="1" t="s">
        <v>7</v>
      </c>
      <c r="AT9" s="1" t="s">
        <v>2</v>
      </c>
      <c r="AU9" s="1" t="s">
        <v>6</v>
      </c>
      <c r="AV9" s="1" t="s">
        <v>0</v>
      </c>
      <c r="AW9" s="1" t="s">
        <v>3</v>
      </c>
      <c r="AX9" s="1" t="s">
        <v>5</v>
      </c>
      <c r="AY9" s="1" t="s">
        <v>0</v>
      </c>
      <c r="AZ9" s="1" t="s">
        <v>1</v>
      </c>
      <c r="BA9" s="1" t="s">
        <v>3</v>
      </c>
      <c r="BB9" s="1" t="s">
        <v>2</v>
      </c>
      <c r="BC9" s="1" t="s">
        <v>1</v>
      </c>
      <c r="BD9" s="1" t="s">
        <v>4</v>
      </c>
      <c r="BE9" s="1" t="s">
        <v>4</v>
      </c>
      <c r="BF9" s="1" t="s">
        <v>6</v>
      </c>
      <c r="BG9" s="1" t="s">
        <v>6</v>
      </c>
      <c r="BH9" s="1" t="s">
        <v>0</v>
      </c>
      <c r="BI9" s="1" t="s">
        <v>1</v>
      </c>
      <c r="BJ9" s="1" t="s">
        <v>1</v>
      </c>
      <c r="BK9" s="1" t="s">
        <v>5</v>
      </c>
      <c r="BL9" s="1" t="s">
        <v>2</v>
      </c>
      <c r="BM9" s="1" t="s">
        <v>4</v>
      </c>
      <c r="BN9" s="1" t="s">
        <v>3</v>
      </c>
      <c r="BO9" s="1" t="s">
        <v>1</v>
      </c>
      <c r="BP9" s="1" t="s">
        <v>3</v>
      </c>
      <c r="BQ9" s="1" t="s">
        <v>7</v>
      </c>
      <c r="BR9" s="1" t="s">
        <v>2</v>
      </c>
      <c r="BS9" s="1" t="s">
        <v>6</v>
      </c>
      <c r="BT9" s="1" t="s">
        <v>0</v>
      </c>
      <c r="BU9" s="1" t="s">
        <v>3</v>
      </c>
      <c r="BV9" s="1" t="s">
        <v>4</v>
      </c>
      <c r="BW9" s="1" t="s">
        <v>0</v>
      </c>
      <c r="BX9" s="1" t="s">
        <v>8</v>
      </c>
      <c r="BY9" s="1"/>
      <c r="BZ9" s="1"/>
      <c r="CA9" s="1"/>
      <c r="CB9" s="1"/>
      <c r="CC9" s="1"/>
      <c r="CD9" s="1"/>
      <c r="CE9" s="1"/>
    </row>
    <row r="10" spans="2:83">
      <c r="B10" s="64">
        <v>44816.058842592596</v>
      </c>
      <c r="C10" s="1" t="s">
        <v>0</v>
      </c>
      <c r="D10" s="1" t="s">
        <v>1</v>
      </c>
      <c r="E10" s="1" t="s">
        <v>4</v>
      </c>
      <c r="F10" s="1" t="s">
        <v>3</v>
      </c>
      <c r="G10" s="1" t="s">
        <v>7</v>
      </c>
      <c r="H10" s="1" t="s">
        <v>5</v>
      </c>
      <c r="I10" s="1" t="s">
        <v>5</v>
      </c>
      <c r="J10" s="1" t="s">
        <v>4</v>
      </c>
      <c r="K10" s="1" t="s">
        <v>3</v>
      </c>
      <c r="L10" s="1" t="s">
        <v>0</v>
      </c>
      <c r="M10" s="1" t="s">
        <v>1</v>
      </c>
      <c r="N10" s="1" t="s">
        <v>2</v>
      </c>
      <c r="O10" s="1" t="s">
        <v>4</v>
      </c>
      <c r="P10" s="1" t="s">
        <v>4</v>
      </c>
      <c r="Q10" s="1" t="s">
        <v>3</v>
      </c>
      <c r="R10" s="1" t="s">
        <v>3</v>
      </c>
      <c r="S10" s="1" t="s">
        <v>1</v>
      </c>
      <c r="T10" s="1" t="s">
        <v>4</v>
      </c>
      <c r="U10" s="1" t="s">
        <v>5</v>
      </c>
      <c r="V10" s="1" t="s">
        <v>2</v>
      </c>
      <c r="W10" s="1" t="s">
        <v>6</v>
      </c>
      <c r="X10" s="1" t="s">
        <v>0</v>
      </c>
      <c r="Y10" s="1" t="s">
        <v>3</v>
      </c>
      <c r="Z10" s="1" t="s">
        <v>5</v>
      </c>
      <c r="AA10" s="1" t="s">
        <v>0</v>
      </c>
      <c r="AB10" s="1" t="s">
        <v>1</v>
      </c>
      <c r="AC10" s="1" t="s">
        <v>2</v>
      </c>
      <c r="AD10" s="1" t="s">
        <v>2</v>
      </c>
      <c r="AE10" s="1" t="s">
        <v>7</v>
      </c>
      <c r="AF10" s="1" t="s">
        <v>3</v>
      </c>
      <c r="AG10" s="1" t="s">
        <v>5</v>
      </c>
      <c r="AH10" s="1" t="s">
        <v>6</v>
      </c>
      <c r="AI10" s="1" t="s">
        <v>6</v>
      </c>
      <c r="AJ10" s="1" t="s">
        <v>0</v>
      </c>
      <c r="AK10" s="1" t="s">
        <v>1</v>
      </c>
      <c r="AL10" s="1" t="s">
        <v>7</v>
      </c>
      <c r="AM10" s="1" t="s">
        <v>3</v>
      </c>
      <c r="AN10" s="1" t="s">
        <v>2</v>
      </c>
      <c r="AO10" s="1" t="s">
        <v>4</v>
      </c>
      <c r="AP10" s="1" t="s">
        <v>4</v>
      </c>
      <c r="AQ10" s="1" t="s">
        <v>1</v>
      </c>
      <c r="AR10" s="1" t="s">
        <v>3</v>
      </c>
      <c r="AS10" s="1" t="s">
        <v>5</v>
      </c>
      <c r="AT10" s="1" t="s">
        <v>2</v>
      </c>
      <c r="AU10" s="1" t="s">
        <v>6</v>
      </c>
      <c r="AV10" s="1" t="s">
        <v>0</v>
      </c>
      <c r="AW10" s="1" t="s">
        <v>3</v>
      </c>
      <c r="AX10" s="1" t="s">
        <v>3</v>
      </c>
      <c r="AY10" s="1" t="s">
        <v>0</v>
      </c>
      <c r="AZ10" s="1" t="s">
        <v>1</v>
      </c>
      <c r="BA10" s="1" t="s">
        <v>4</v>
      </c>
      <c r="BB10" s="1" t="s">
        <v>2</v>
      </c>
      <c r="BC10" s="1" t="s">
        <v>1</v>
      </c>
      <c r="BD10" s="1" t="s">
        <v>4</v>
      </c>
      <c r="BE10" s="1" t="s">
        <v>4</v>
      </c>
      <c r="BF10" s="1" t="s">
        <v>6</v>
      </c>
      <c r="BG10" s="1" t="s">
        <v>6</v>
      </c>
      <c r="BH10" s="1" t="s">
        <v>0</v>
      </c>
      <c r="BI10" s="1" t="s">
        <v>1</v>
      </c>
      <c r="BJ10" s="1" t="s">
        <v>7</v>
      </c>
      <c r="BK10" s="1" t="s">
        <v>5</v>
      </c>
      <c r="BL10" s="1" t="s">
        <v>2</v>
      </c>
      <c r="BM10" s="1" t="s">
        <v>3</v>
      </c>
      <c r="BN10" s="1" t="s">
        <v>4</v>
      </c>
      <c r="BO10" s="1" t="s">
        <v>7</v>
      </c>
      <c r="BP10" s="1" t="s">
        <v>3</v>
      </c>
      <c r="BQ10" s="1" t="s">
        <v>1</v>
      </c>
      <c r="BR10" s="1" t="s">
        <v>2</v>
      </c>
      <c r="BS10" s="1" t="s">
        <v>6</v>
      </c>
      <c r="BT10" s="1" t="s">
        <v>0</v>
      </c>
      <c r="BU10" s="1" t="s">
        <v>3</v>
      </c>
      <c r="BV10" s="1" t="s">
        <v>3</v>
      </c>
      <c r="BW10" s="1" t="s">
        <v>6</v>
      </c>
      <c r="BX10" s="1" t="s">
        <v>9</v>
      </c>
      <c r="BY10" s="1"/>
      <c r="BZ10" s="1"/>
      <c r="CA10" s="1"/>
      <c r="CB10" s="1"/>
      <c r="CC10" s="1"/>
      <c r="CD10" s="1"/>
      <c r="CE10" s="1"/>
    </row>
    <row r="11" spans="2:83">
      <c r="B11" s="64">
        <v>44816.380972222221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7</v>
      </c>
      <c r="H11" s="1" t="s">
        <v>5</v>
      </c>
      <c r="I11" s="1" t="s">
        <v>4</v>
      </c>
      <c r="J11" s="1" t="s">
        <v>4</v>
      </c>
      <c r="K11" s="1" t="s">
        <v>4</v>
      </c>
      <c r="L11" s="1" t="s">
        <v>0</v>
      </c>
      <c r="M11" s="1" t="s">
        <v>1</v>
      </c>
      <c r="N11" s="1" t="s">
        <v>7</v>
      </c>
      <c r="O11" s="1" t="s">
        <v>5</v>
      </c>
      <c r="P11" s="1" t="s">
        <v>2</v>
      </c>
      <c r="Q11" s="1" t="s">
        <v>2</v>
      </c>
      <c r="R11" s="1" t="s">
        <v>3</v>
      </c>
      <c r="S11" s="1" t="s">
        <v>1</v>
      </c>
      <c r="T11" s="1" t="s">
        <v>4</v>
      </c>
      <c r="U11" s="1" t="s">
        <v>4</v>
      </c>
      <c r="V11" s="1" t="s">
        <v>2</v>
      </c>
      <c r="W11" s="1" t="s">
        <v>4</v>
      </c>
      <c r="X11" s="1" t="s">
        <v>0</v>
      </c>
      <c r="Y11" s="1" t="s">
        <v>3</v>
      </c>
      <c r="Z11" s="1" t="s">
        <v>5</v>
      </c>
      <c r="AA11" s="1" t="s">
        <v>0</v>
      </c>
      <c r="AB11" s="1" t="s">
        <v>1</v>
      </c>
      <c r="AC11" s="1" t="s">
        <v>2</v>
      </c>
      <c r="AD11" s="1" t="s">
        <v>2</v>
      </c>
      <c r="AE11" s="1" t="s">
        <v>1</v>
      </c>
      <c r="AF11" s="1" t="s">
        <v>3</v>
      </c>
      <c r="AG11" s="1" t="s">
        <v>7</v>
      </c>
      <c r="AH11" s="1" t="s">
        <v>4</v>
      </c>
      <c r="AI11" s="1" t="s">
        <v>6</v>
      </c>
      <c r="AJ11" s="1" t="s">
        <v>0</v>
      </c>
      <c r="AK11" s="1" t="s">
        <v>1</v>
      </c>
      <c r="AL11" s="1" t="s">
        <v>1</v>
      </c>
      <c r="AM11" s="1" t="s">
        <v>3</v>
      </c>
      <c r="AN11" s="1" t="s">
        <v>4</v>
      </c>
      <c r="AO11" s="1" t="s">
        <v>4</v>
      </c>
      <c r="AP11" s="1" t="s">
        <v>2</v>
      </c>
      <c r="AQ11" s="1" t="s">
        <v>1</v>
      </c>
      <c r="AR11" s="1" t="s">
        <v>4</v>
      </c>
      <c r="AS11" s="1" t="s">
        <v>7</v>
      </c>
      <c r="AT11" s="1" t="s">
        <v>2</v>
      </c>
      <c r="AU11" s="1" t="s">
        <v>6</v>
      </c>
      <c r="AV11" s="1" t="s">
        <v>0</v>
      </c>
      <c r="AW11" s="1" t="s">
        <v>3</v>
      </c>
      <c r="AX11" s="1" t="s">
        <v>3</v>
      </c>
      <c r="AY11" s="1" t="s">
        <v>0</v>
      </c>
      <c r="AZ11" s="1" t="s">
        <v>1</v>
      </c>
      <c r="BA11" s="1" t="s">
        <v>4</v>
      </c>
      <c r="BB11" s="1" t="s">
        <v>2</v>
      </c>
      <c r="BC11" s="1" t="s">
        <v>1</v>
      </c>
      <c r="BD11" s="1" t="s">
        <v>2</v>
      </c>
      <c r="BE11" s="1" t="s">
        <v>7</v>
      </c>
      <c r="BF11" s="1" t="s">
        <v>3</v>
      </c>
      <c r="BG11" s="1" t="s">
        <v>3</v>
      </c>
      <c r="BH11" s="1" t="s">
        <v>0</v>
      </c>
      <c r="BI11" s="1" t="s">
        <v>1</v>
      </c>
      <c r="BJ11" s="1" t="s">
        <v>7</v>
      </c>
      <c r="BK11" s="1" t="s">
        <v>2</v>
      </c>
      <c r="BL11" s="1" t="s">
        <v>2</v>
      </c>
      <c r="BM11" s="1" t="s">
        <v>7</v>
      </c>
      <c r="BN11" s="1" t="s">
        <v>4</v>
      </c>
      <c r="BO11" s="1" t="s">
        <v>1</v>
      </c>
      <c r="BP11" s="1" t="s">
        <v>3</v>
      </c>
      <c r="BQ11" s="1" t="s">
        <v>1</v>
      </c>
      <c r="BR11" s="1" t="s">
        <v>2</v>
      </c>
      <c r="BS11" s="1" t="s">
        <v>3</v>
      </c>
      <c r="BT11" s="1" t="s">
        <v>0</v>
      </c>
      <c r="BU11" s="1" t="s">
        <v>4</v>
      </c>
      <c r="BV11" s="1" t="s">
        <v>3</v>
      </c>
      <c r="BW11" s="1" t="s">
        <v>0</v>
      </c>
      <c r="BX11" s="1" t="s">
        <v>8</v>
      </c>
      <c r="BY11" s="1"/>
      <c r="BZ11" s="1"/>
      <c r="CA11" s="1"/>
      <c r="CB11" s="1"/>
      <c r="CC11" s="1"/>
      <c r="CD11" s="1"/>
      <c r="CE11" s="1"/>
    </row>
    <row r="12" spans="2:83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f t="shared" ref="AA12:BX12" si="0">COUNTIF(AA$9:AA$11,AA$8)/$B$8</f>
        <v>1</v>
      </c>
      <c r="AB12">
        <f t="shared" si="0"/>
        <v>1</v>
      </c>
      <c r="AC12">
        <f t="shared" si="0"/>
        <v>0.33333333333333331</v>
      </c>
      <c r="AD12">
        <f t="shared" si="0"/>
        <v>1</v>
      </c>
      <c r="AE12">
        <f t="shared" si="0"/>
        <v>0.33333333333333331</v>
      </c>
      <c r="AF12">
        <f t="shared" si="0"/>
        <v>0</v>
      </c>
      <c r="AG12">
        <f t="shared" si="0"/>
        <v>0.33333333333333331</v>
      </c>
      <c r="AH12">
        <f t="shared" si="0"/>
        <v>0.66666666666666663</v>
      </c>
      <c r="AI12">
        <f t="shared" si="0"/>
        <v>1</v>
      </c>
      <c r="AJ12">
        <f t="shared" si="0"/>
        <v>1</v>
      </c>
      <c r="AK12">
        <f t="shared" si="0"/>
        <v>1</v>
      </c>
      <c r="AL12">
        <f t="shared" si="0"/>
        <v>0.33333333333333331</v>
      </c>
      <c r="AM12">
        <f t="shared" si="0"/>
        <v>0</v>
      </c>
      <c r="AN12">
        <f t="shared" si="0"/>
        <v>0.66666666666666663</v>
      </c>
      <c r="AO12">
        <f t="shared" si="0"/>
        <v>1</v>
      </c>
      <c r="AP12">
        <f t="shared" si="0"/>
        <v>0.33333333333333331</v>
      </c>
      <c r="AQ12">
        <f t="shared" si="0"/>
        <v>1</v>
      </c>
      <c r="AR12">
        <f t="shared" si="0"/>
        <v>0.66666666666666663</v>
      </c>
      <c r="AS12">
        <f t="shared" si="0"/>
        <v>0.66666666666666663</v>
      </c>
      <c r="AT12">
        <f t="shared" si="0"/>
        <v>1</v>
      </c>
      <c r="AU12">
        <f t="shared" si="0"/>
        <v>1</v>
      </c>
      <c r="AV12">
        <f t="shared" si="0"/>
        <v>1</v>
      </c>
      <c r="AW12">
        <f t="shared" si="0"/>
        <v>1</v>
      </c>
      <c r="AX12">
        <f t="shared" si="0"/>
        <v>0.33333333333333331</v>
      </c>
      <c r="AY12">
        <f t="shared" si="0"/>
        <v>1</v>
      </c>
      <c r="AZ12">
        <f t="shared" si="0"/>
        <v>1</v>
      </c>
      <c r="BA12">
        <f t="shared" si="0"/>
        <v>0.33333333333333331</v>
      </c>
      <c r="BB12">
        <f t="shared" si="0"/>
        <v>1</v>
      </c>
      <c r="BC12">
        <f t="shared" si="0"/>
        <v>0</v>
      </c>
      <c r="BD12">
        <f t="shared" si="0"/>
        <v>0</v>
      </c>
      <c r="BE12">
        <f t="shared" si="0"/>
        <v>0.66666666666666663</v>
      </c>
      <c r="BF12">
        <f t="shared" si="0"/>
        <v>0.66666666666666663</v>
      </c>
      <c r="BG12">
        <f t="shared" si="0"/>
        <v>0.66666666666666663</v>
      </c>
      <c r="BH12">
        <f t="shared" si="0"/>
        <v>1</v>
      </c>
      <c r="BI12">
        <f t="shared" si="0"/>
        <v>1</v>
      </c>
      <c r="BJ12">
        <f t="shared" si="0"/>
        <v>0.66666666666666663</v>
      </c>
      <c r="BK12">
        <f t="shared" si="0"/>
        <v>0.66666666666666663</v>
      </c>
      <c r="BL12">
        <f t="shared" si="0"/>
        <v>1</v>
      </c>
      <c r="BM12">
        <f t="shared" si="0"/>
        <v>0.33333333333333331</v>
      </c>
      <c r="BN12">
        <f t="shared" si="0"/>
        <v>0.33333333333333331</v>
      </c>
      <c r="BO12">
        <f t="shared" si="0"/>
        <v>0.66666666666666663</v>
      </c>
      <c r="BP12">
        <f t="shared" si="0"/>
        <v>0</v>
      </c>
      <c r="BQ12">
        <f t="shared" si="0"/>
        <v>0.33333333333333331</v>
      </c>
      <c r="BR12">
        <f t="shared" si="0"/>
        <v>1</v>
      </c>
      <c r="BS12">
        <f t="shared" si="0"/>
        <v>0.66666666666666663</v>
      </c>
      <c r="BT12">
        <f t="shared" si="0"/>
        <v>1</v>
      </c>
      <c r="BU12">
        <f t="shared" si="0"/>
        <v>0.66666666666666663</v>
      </c>
      <c r="BV12">
        <f t="shared" si="0"/>
        <v>0</v>
      </c>
      <c r="BX12">
        <f t="shared" si="0"/>
        <v>0</v>
      </c>
    </row>
    <row r="13" spans="2:83">
      <c r="C13">
        <f>COUNTIF(C$9:C$11,C$8)/$B$8</f>
        <v>1</v>
      </c>
      <c r="D13">
        <f t="shared" ref="D13:Z13" si="1">COUNTIF(D$9:D$11,D$8)/$B$8</f>
        <v>1</v>
      </c>
      <c r="E13">
        <f t="shared" si="1"/>
        <v>0</v>
      </c>
      <c r="F13">
        <f t="shared" si="1"/>
        <v>0</v>
      </c>
      <c r="G13">
        <f t="shared" si="1"/>
        <v>0.66666666666666663</v>
      </c>
      <c r="H13">
        <f t="shared" si="1"/>
        <v>0.66666666666666663</v>
      </c>
      <c r="I13">
        <f t="shared" si="1"/>
        <v>0.33333333333333331</v>
      </c>
      <c r="J13">
        <f t="shared" si="1"/>
        <v>0.33333333333333331</v>
      </c>
      <c r="K13">
        <f t="shared" si="1"/>
        <v>0</v>
      </c>
      <c r="L13">
        <f t="shared" si="1"/>
        <v>1</v>
      </c>
      <c r="M13">
        <f t="shared" si="1"/>
        <v>1</v>
      </c>
      <c r="N13">
        <f t="shared" si="1"/>
        <v>0.33333333333333331</v>
      </c>
      <c r="O13">
        <f t="shared" si="1"/>
        <v>0.33333333333333331</v>
      </c>
      <c r="P13">
        <f t="shared" si="1"/>
        <v>0.66666666666666663</v>
      </c>
      <c r="Q13">
        <f t="shared" si="1"/>
        <v>0.33333333333333331</v>
      </c>
      <c r="R13">
        <f t="shared" si="1"/>
        <v>1</v>
      </c>
      <c r="S13">
        <f t="shared" si="1"/>
        <v>1</v>
      </c>
      <c r="T13">
        <f t="shared" si="1"/>
        <v>1</v>
      </c>
      <c r="U13">
        <f t="shared" si="1"/>
        <v>0</v>
      </c>
      <c r="V13">
        <f t="shared" si="1"/>
        <v>1</v>
      </c>
      <c r="W13">
        <f t="shared" si="1"/>
        <v>0.66666666666666663</v>
      </c>
      <c r="X13">
        <f t="shared" si="1"/>
        <v>1</v>
      </c>
      <c r="Y13">
        <f t="shared" si="1"/>
        <v>1</v>
      </c>
      <c r="Z13">
        <f t="shared" si="1"/>
        <v>0.66666666666666663</v>
      </c>
    </row>
    <row r="15" spans="2:83">
      <c r="B15" s="2" t="s">
        <v>24</v>
      </c>
      <c r="Z15" s="2" t="s">
        <v>19</v>
      </c>
    </row>
    <row r="16" spans="2:83">
      <c r="B16" s="7"/>
      <c r="C16" s="1" t="s">
        <v>0</v>
      </c>
      <c r="D16" s="1" t="s">
        <v>5</v>
      </c>
      <c r="E16" s="1" t="s">
        <v>1</v>
      </c>
      <c r="F16" s="1" t="s">
        <v>7</v>
      </c>
      <c r="G16" s="1" t="s">
        <v>3</v>
      </c>
      <c r="H16" s="1" t="s">
        <v>2</v>
      </c>
      <c r="I16" s="1" t="s">
        <v>4</v>
      </c>
      <c r="J16" s="1" t="s">
        <v>6</v>
      </c>
      <c r="L16" s="7"/>
      <c r="M16" s="1"/>
      <c r="N16" s="1"/>
      <c r="O16" s="1"/>
      <c r="Q16" s="7"/>
      <c r="R16" s="1"/>
      <c r="S16" s="1"/>
      <c r="T16" s="1"/>
      <c r="U16" s="1"/>
      <c r="V16" s="1"/>
      <c r="W16" s="1"/>
      <c r="X16" s="1"/>
      <c r="Y16" s="1"/>
      <c r="Z16" s="7"/>
      <c r="AA16" s="1" t="s">
        <v>0</v>
      </c>
      <c r="AB16" s="1" t="s">
        <v>5</v>
      </c>
      <c r="AC16" s="1" t="s">
        <v>1</v>
      </c>
      <c r="AD16" s="1" t="s">
        <v>7</v>
      </c>
      <c r="AE16" s="1" t="s">
        <v>3</v>
      </c>
      <c r="AF16" s="1" t="s">
        <v>2</v>
      </c>
      <c r="AG16" s="1" t="s">
        <v>4</v>
      </c>
      <c r="AH16" s="1" t="s">
        <v>6</v>
      </c>
      <c r="AJ16" s="7" t="s">
        <v>21</v>
      </c>
      <c r="AK16" s="1" t="s">
        <v>20</v>
      </c>
      <c r="AL16" s="1" t="s">
        <v>22</v>
      </c>
      <c r="AM16" s="1" t="s">
        <v>23</v>
      </c>
    </row>
    <row r="17" spans="2:39">
      <c r="B17" s="1" t="s">
        <v>0</v>
      </c>
      <c r="C17">
        <f>(COUNTIF($C$9:$C$11,C$16)+COUNTIF($L$9:$L$11,C$16)+COUNTIF($X$9:$X$11,C$16))/(3*$B$8)</f>
        <v>1</v>
      </c>
      <c r="D17">
        <f t="shared" ref="D17:J17" si="2">(COUNTIF($C$9:$C$11,D$16)+COUNTIF($L$9:$L$11,D$16)+COUNTIF($X$9:$X$11,D$16))/(3*$B$8)</f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 s="1"/>
      <c r="P17">
        <f>C17</f>
        <v>1</v>
      </c>
      <c r="Q17" s="1"/>
      <c r="Z17" s="1" t="s">
        <v>0</v>
      </c>
      <c r="AA17">
        <f t="shared" ref="AA17:AH17" si="3">(COUNTIF($AA$9:$AA$11,AA$16)+COUNTIF($AJ$9:$AJ$11,AA$16)+COUNTIF($AV$9:$AV$11,AA$16))/(3*$B$8)</f>
        <v>1</v>
      </c>
      <c r="AB17">
        <f t="shared" si="3"/>
        <v>0</v>
      </c>
      <c r="AC17">
        <f t="shared" si="3"/>
        <v>0</v>
      </c>
      <c r="AD17">
        <f t="shared" si="3"/>
        <v>0</v>
      </c>
      <c r="AE17">
        <f t="shared" si="3"/>
        <v>0</v>
      </c>
      <c r="AF17">
        <f t="shared" si="3"/>
        <v>0</v>
      </c>
      <c r="AG17">
        <f t="shared" si="3"/>
        <v>0</v>
      </c>
      <c r="AH17">
        <f t="shared" si="3"/>
        <v>0</v>
      </c>
      <c r="AI17" s="1" t="s">
        <v>0</v>
      </c>
      <c r="AJ17">
        <f>AA12</f>
        <v>1</v>
      </c>
      <c r="AK17">
        <f>AJ12</f>
        <v>1</v>
      </c>
      <c r="AL17">
        <f>AV12</f>
        <v>1</v>
      </c>
      <c r="AM17">
        <f>AVERAGE(AJ17:AL17)</f>
        <v>1</v>
      </c>
    </row>
    <row r="18" spans="2:39">
      <c r="B18" s="1" t="s">
        <v>5</v>
      </c>
      <c r="C18">
        <f t="shared" ref="C18:J18" si="4">(COUNTIF($H$9:$H$11,C$16)+COUNTIF($O$9:$O$11,C$16)+COUNTIF($Z$9:$Z$11,C$16))/(3*$B$8)</f>
        <v>0</v>
      </c>
      <c r="D18">
        <f t="shared" si="4"/>
        <v>0.55555555555555558</v>
      </c>
      <c r="E18">
        <f t="shared" si="4"/>
        <v>0</v>
      </c>
      <c r="F18">
        <f t="shared" si="4"/>
        <v>0.1111111111111111</v>
      </c>
      <c r="G18">
        <f t="shared" si="4"/>
        <v>0</v>
      </c>
      <c r="H18">
        <f t="shared" si="4"/>
        <v>0.1111111111111111</v>
      </c>
      <c r="I18">
        <f t="shared" si="4"/>
        <v>0.22222222222222221</v>
      </c>
      <c r="J18">
        <f t="shared" si="4"/>
        <v>0</v>
      </c>
      <c r="K18" s="1"/>
      <c r="P18">
        <f>D18</f>
        <v>0.55555555555555558</v>
      </c>
      <c r="Q18" s="1"/>
      <c r="Z18" s="1" t="s">
        <v>5</v>
      </c>
      <c r="AA18">
        <f t="shared" ref="AA18:AH18" si="5">(COUNTIF($AF$9:$AF$11,AA$16)+COUNTIF($AM$9:$AM$11,AA$16)+COUNTIF($AX$9:$AX$11,AA$16))/(3*$B$8)</f>
        <v>0</v>
      </c>
      <c r="AB18">
        <f t="shared" si="5"/>
        <v>0.1111111111111111</v>
      </c>
      <c r="AC18">
        <f t="shared" si="5"/>
        <v>0</v>
      </c>
      <c r="AD18">
        <f t="shared" si="5"/>
        <v>0</v>
      </c>
      <c r="AE18">
        <f t="shared" si="5"/>
        <v>0.88888888888888884</v>
      </c>
      <c r="AF18">
        <f t="shared" si="5"/>
        <v>0</v>
      </c>
      <c r="AG18">
        <f t="shared" si="5"/>
        <v>0</v>
      </c>
      <c r="AH18">
        <f t="shared" si="5"/>
        <v>0</v>
      </c>
      <c r="AI18" s="1" t="s">
        <v>5</v>
      </c>
      <c r="AJ18">
        <f>AF12</f>
        <v>0</v>
      </c>
      <c r="AK18">
        <f>AM12</f>
        <v>0</v>
      </c>
      <c r="AL18">
        <f>AX12</f>
        <v>0.33333333333333331</v>
      </c>
      <c r="AM18">
        <f t="shared" ref="AM18:AM24" si="6">AVERAGE(AJ18:AL18)</f>
        <v>0.1111111111111111</v>
      </c>
    </row>
    <row r="19" spans="2:39">
      <c r="B19" s="1" t="s">
        <v>1</v>
      </c>
      <c r="C19">
        <f t="shared" ref="C19:J19" si="7">(COUNTIF($D$9:$D$11,C$16)+COUNTIF($M$9:$M$11,C$16)+COUNTIF($S$9:$S$11,C$16))/(3*$B$8)</f>
        <v>0</v>
      </c>
      <c r="D19">
        <f t="shared" si="7"/>
        <v>0</v>
      </c>
      <c r="E19">
        <f t="shared" si="7"/>
        <v>1</v>
      </c>
      <c r="F19">
        <f t="shared" si="7"/>
        <v>0</v>
      </c>
      <c r="G19">
        <f t="shared" si="7"/>
        <v>0</v>
      </c>
      <c r="H19">
        <f t="shared" si="7"/>
        <v>0</v>
      </c>
      <c r="I19">
        <f t="shared" si="7"/>
        <v>0</v>
      </c>
      <c r="J19">
        <f t="shared" si="7"/>
        <v>0</v>
      </c>
      <c r="K19" s="1"/>
      <c r="P19">
        <f>E19</f>
        <v>1</v>
      </c>
      <c r="Q19" s="1"/>
      <c r="Z19" s="1" t="s">
        <v>1</v>
      </c>
      <c r="AA19">
        <f t="shared" ref="AA19:AH19" si="8">(COUNTIF($D$9:$D$11,AA$16)+COUNTIF($M$9:$M$11,AA$16)+COUNTIF($S$9:$S$11,AA$16))/(3*$B$8)</f>
        <v>0</v>
      </c>
      <c r="AB19">
        <f t="shared" si="8"/>
        <v>0</v>
      </c>
      <c r="AC19">
        <f t="shared" si="8"/>
        <v>1</v>
      </c>
      <c r="AD19">
        <f t="shared" si="8"/>
        <v>0</v>
      </c>
      <c r="AE19">
        <f t="shared" si="8"/>
        <v>0</v>
      </c>
      <c r="AF19">
        <f t="shared" si="8"/>
        <v>0</v>
      </c>
      <c r="AG19">
        <f t="shared" si="8"/>
        <v>0</v>
      </c>
      <c r="AH19">
        <f t="shared" si="8"/>
        <v>0</v>
      </c>
      <c r="AI19" s="1" t="s">
        <v>1</v>
      </c>
      <c r="AJ19">
        <f>AB12</f>
        <v>1</v>
      </c>
      <c r="AK19">
        <f>AK12</f>
        <v>1</v>
      </c>
      <c r="AL19">
        <f>AQ12</f>
        <v>1</v>
      </c>
      <c r="AM19">
        <f t="shared" si="6"/>
        <v>1</v>
      </c>
    </row>
    <row r="20" spans="2:39">
      <c r="B20" s="1" t="s">
        <v>7</v>
      </c>
      <c r="C20">
        <f t="shared" ref="C20:J20" si="9">(COUNTIF($G$9:$G$11,C$16)+COUNTIF($N$9:$N$11,C$16)+COUNTIF($U$9:$U$11,C$16))/(3*$B$8)</f>
        <v>0</v>
      </c>
      <c r="D20">
        <f t="shared" si="9"/>
        <v>0.1111111111111111</v>
      </c>
      <c r="E20">
        <f t="shared" si="9"/>
        <v>0.1111111111111111</v>
      </c>
      <c r="F20">
        <f t="shared" si="9"/>
        <v>0.33333333333333331</v>
      </c>
      <c r="G20">
        <f t="shared" si="9"/>
        <v>0.22222222222222221</v>
      </c>
      <c r="H20">
        <f t="shared" si="9"/>
        <v>0.1111111111111111</v>
      </c>
      <c r="I20">
        <f t="shared" si="9"/>
        <v>0.1111111111111111</v>
      </c>
      <c r="J20">
        <f t="shared" si="9"/>
        <v>0</v>
      </c>
      <c r="K20" s="1"/>
      <c r="P20">
        <f>F20</f>
        <v>0.33333333333333331</v>
      </c>
      <c r="Q20" s="1"/>
      <c r="Z20" s="1" t="s">
        <v>7</v>
      </c>
      <c r="AA20">
        <f t="shared" ref="AA20:AH20" si="10">(COUNTIF($G$9:$G$11,AA$16)+COUNTIF($N$9:$N$11,AA$16)+COUNTIF($U$9:$U$11,AA$16))/(3*$B$8)</f>
        <v>0</v>
      </c>
      <c r="AB20">
        <f t="shared" si="10"/>
        <v>0.1111111111111111</v>
      </c>
      <c r="AC20">
        <f t="shared" si="10"/>
        <v>0.1111111111111111</v>
      </c>
      <c r="AD20">
        <f t="shared" si="10"/>
        <v>0.33333333333333331</v>
      </c>
      <c r="AE20">
        <f t="shared" si="10"/>
        <v>0.22222222222222221</v>
      </c>
      <c r="AF20">
        <f t="shared" si="10"/>
        <v>0.1111111111111111</v>
      </c>
      <c r="AG20">
        <f t="shared" si="10"/>
        <v>0.1111111111111111</v>
      </c>
      <c r="AH20">
        <f t="shared" si="10"/>
        <v>0</v>
      </c>
      <c r="AI20" s="1" t="s">
        <v>7</v>
      </c>
      <c r="AJ20">
        <f>AE12</f>
        <v>0.33333333333333331</v>
      </c>
      <c r="AK20">
        <f>AL12</f>
        <v>0.33333333333333331</v>
      </c>
      <c r="AL20">
        <f>AS12</f>
        <v>0.66666666666666663</v>
      </c>
      <c r="AM20">
        <f t="shared" si="6"/>
        <v>0.44444444444444442</v>
      </c>
    </row>
    <row r="21" spans="2:39">
      <c r="B21" s="1" t="s">
        <v>3</v>
      </c>
      <c r="C21">
        <f t="shared" ref="C21:J21" si="11">(COUNTIF($E$9:$E$11,C$16)+COUNTIF($R$9:$R$11,C$16)+COUNTIF($Y$9:$Y$11,C$16))/(3*$B$8)</f>
        <v>0</v>
      </c>
      <c r="D21">
        <f t="shared" si="11"/>
        <v>0</v>
      </c>
      <c r="E21">
        <f t="shared" si="11"/>
        <v>0</v>
      </c>
      <c r="F21">
        <f t="shared" si="11"/>
        <v>0</v>
      </c>
      <c r="G21">
        <f t="shared" si="11"/>
        <v>0.66666666666666663</v>
      </c>
      <c r="H21">
        <f t="shared" si="11"/>
        <v>0.22222222222222221</v>
      </c>
      <c r="I21">
        <f t="shared" si="11"/>
        <v>0.1111111111111111</v>
      </c>
      <c r="J21">
        <f t="shared" si="11"/>
        <v>0</v>
      </c>
      <c r="K21" s="1"/>
      <c r="P21">
        <f>G21</f>
        <v>0.66666666666666663</v>
      </c>
      <c r="Q21" s="1"/>
      <c r="Z21" s="1" t="s">
        <v>3</v>
      </c>
      <c r="AA21">
        <f t="shared" ref="AA21:AH21" si="12">(COUNTIF($E$9:$E$11,AA$16)+COUNTIF($R$9:$R$11,AA$16)+COUNTIF($Y$9:$Y$11,AA$16))/(3*$B$8)</f>
        <v>0</v>
      </c>
      <c r="AB21">
        <f t="shared" si="12"/>
        <v>0</v>
      </c>
      <c r="AC21">
        <f t="shared" si="12"/>
        <v>0</v>
      </c>
      <c r="AD21">
        <f t="shared" si="12"/>
        <v>0</v>
      </c>
      <c r="AE21">
        <f t="shared" si="12"/>
        <v>0.66666666666666663</v>
      </c>
      <c r="AF21">
        <f t="shared" si="12"/>
        <v>0.22222222222222221</v>
      </c>
      <c r="AG21">
        <f t="shared" si="12"/>
        <v>0.1111111111111111</v>
      </c>
      <c r="AH21">
        <f t="shared" si="12"/>
        <v>0</v>
      </c>
      <c r="AI21" s="1" t="s">
        <v>3</v>
      </c>
      <c r="AJ21">
        <f>AC12</f>
        <v>0.33333333333333331</v>
      </c>
      <c r="AK21">
        <f>AP12</f>
        <v>0.33333333333333331</v>
      </c>
      <c r="AL21">
        <f>AW12</f>
        <v>1</v>
      </c>
      <c r="AM21">
        <f t="shared" si="6"/>
        <v>0.55555555555555547</v>
      </c>
    </row>
    <row r="22" spans="2:39">
      <c r="B22" s="1" t="s">
        <v>2</v>
      </c>
      <c r="C22">
        <f t="shared" ref="C22:J22" si="13">(COUNTIF($F$9:$F$11,C$16)+COUNTIF($P$9:$P$11,C$16)+COUNTIF($V$9:$V$11,C$16))/(3*$B$8)</f>
        <v>0</v>
      </c>
      <c r="D22">
        <f t="shared" si="13"/>
        <v>0</v>
      </c>
      <c r="E22">
        <f t="shared" si="13"/>
        <v>0</v>
      </c>
      <c r="F22">
        <f t="shared" si="13"/>
        <v>0</v>
      </c>
      <c r="G22">
        <f t="shared" si="13"/>
        <v>0.33333333333333331</v>
      </c>
      <c r="H22">
        <f t="shared" si="13"/>
        <v>0.55555555555555558</v>
      </c>
      <c r="I22">
        <f t="shared" si="13"/>
        <v>0.1111111111111111</v>
      </c>
      <c r="J22">
        <f t="shared" si="13"/>
        <v>0</v>
      </c>
      <c r="K22" s="1"/>
      <c r="P22">
        <f>H22</f>
        <v>0.55555555555555558</v>
      </c>
      <c r="Q22" s="1"/>
      <c r="Z22" s="1" t="s">
        <v>2</v>
      </c>
      <c r="AA22">
        <f t="shared" ref="AA22:AH22" si="14">(COUNTIF($F$9:$F$11,AA$16)+COUNTIF($P$9:$P$11,AA$16)+COUNTIF($V$9:$V$11,AA$16))/(3*$B$8)</f>
        <v>0</v>
      </c>
      <c r="AB22">
        <f t="shared" si="14"/>
        <v>0</v>
      </c>
      <c r="AC22">
        <f t="shared" si="14"/>
        <v>0</v>
      </c>
      <c r="AD22">
        <f t="shared" si="14"/>
        <v>0</v>
      </c>
      <c r="AE22">
        <f t="shared" si="14"/>
        <v>0.33333333333333331</v>
      </c>
      <c r="AF22">
        <f t="shared" si="14"/>
        <v>0.55555555555555558</v>
      </c>
      <c r="AG22">
        <f t="shared" si="14"/>
        <v>0.1111111111111111</v>
      </c>
      <c r="AH22">
        <f t="shared" si="14"/>
        <v>0</v>
      </c>
      <c r="AI22" s="1" t="s">
        <v>2</v>
      </c>
      <c r="AJ22">
        <f>AD12</f>
        <v>1</v>
      </c>
      <c r="AK22">
        <f>AN12</f>
        <v>0.66666666666666663</v>
      </c>
      <c r="AL22">
        <f>AT12</f>
        <v>1</v>
      </c>
      <c r="AM22">
        <f t="shared" si="6"/>
        <v>0.88888888888888884</v>
      </c>
    </row>
    <row r="23" spans="2:39">
      <c r="B23" s="1" t="s">
        <v>4</v>
      </c>
      <c r="C23">
        <f t="shared" ref="C23:J23" si="15">(COUNTIF($I$9:$I$11,C$16)+COUNTIF($Q$9:$Q$11,C$16)+COUNTIF($T$9:$T$11,C$16))/(3*$B$8)</f>
        <v>0</v>
      </c>
      <c r="D23">
        <f t="shared" si="15"/>
        <v>0.22222222222222221</v>
      </c>
      <c r="E23">
        <f t="shared" si="15"/>
        <v>0</v>
      </c>
      <c r="F23">
        <f t="shared" si="15"/>
        <v>0</v>
      </c>
      <c r="G23">
        <f t="shared" si="15"/>
        <v>0.1111111111111111</v>
      </c>
      <c r="H23">
        <f t="shared" si="15"/>
        <v>0.1111111111111111</v>
      </c>
      <c r="I23">
        <f t="shared" si="15"/>
        <v>0.55555555555555558</v>
      </c>
      <c r="J23">
        <f t="shared" si="15"/>
        <v>0</v>
      </c>
      <c r="K23" s="1"/>
      <c r="P23">
        <f>I23</f>
        <v>0.55555555555555558</v>
      </c>
      <c r="Q23" s="1"/>
      <c r="Z23" s="1" t="s">
        <v>4</v>
      </c>
      <c r="AA23">
        <f t="shared" ref="AA23:AH23" si="16">(COUNTIF($I$9:$I$11,AA$16)+COUNTIF($Q$9:$Q$11,AA$16)+COUNTIF($T$9:$T$11,AA$16))/(3*$B$8)</f>
        <v>0</v>
      </c>
      <c r="AB23">
        <f t="shared" si="16"/>
        <v>0.22222222222222221</v>
      </c>
      <c r="AC23">
        <f t="shared" si="16"/>
        <v>0</v>
      </c>
      <c r="AD23">
        <f t="shared" si="16"/>
        <v>0</v>
      </c>
      <c r="AE23">
        <f t="shared" si="16"/>
        <v>0.1111111111111111</v>
      </c>
      <c r="AF23">
        <f t="shared" si="16"/>
        <v>0.1111111111111111</v>
      </c>
      <c r="AG23">
        <f t="shared" si="16"/>
        <v>0.55555555555555558</v>
      </c>
      <c r="AH23">
        <f t="shared" si="16"/>
        <v>0</v>
      </c>
      <c r="AI23" s="1" t="s">
        <v>4</v>
      </c>
      <c r="AJ23">
        <f>AG12</f>
        <v>0.33333333333333331</v>
      </c>
      <c r="AK23">
        <f>AO12</f>
        <v>1</v>
      </c>
      <c r="AL23">
        <f>AR12</f>
        <v>0.66666666666666663</v>
      </c>
      <c r="AM23">
        <f t="shared" si="6"/>
        <v>0.66666666666666663</v>
      </c>
    </row>
    <row r="24" spans="2:39">
      <c r="B24" s="1" t="s">
        <v>6</v>
      </c>
      <c r="C24">
        <f t="shared" ref="C24:J24" si="17">(COUNTIF($J$9:$J$11,C$16)+COUNTIF($K$9:$K$11,C$16)+COUNTIF($W$9:$W$11,C$16))/(3*$B$8)</f>
        <v>0</v>
      </c>
      <c r="D24">
        <f t="shared" si="17"/>
        <v>0</v>
      </c>
      <c r="E24">
        <f t="shared" si="17"/>
        <v>0</v>
      </c>
      <c r="F24">
        <f t="shared" si="17"/>
        <v>0</v>
      </c>
      <c r="G24">
        <f t="shared" si="17"/>
        <v>0.1111111111111111</v>
      </c>
      <c r="H24">
        <f t="shared" si="17"/>
        <v>0.1111111111111111</v>
      </c>
      <c r="I24">
        <f t="shared" si="17"/>
        <v>0.44444444444444442</v>
      </c>
      <c r="J24">
        <f t="shared" si="17"/>
        <v>0.33333333333333331</v>
      </c>
      <c r="K24" s="1"/>
      <c r="P24">
        <f>J24</f>
        <v>0.33333333333333331</v>
      </c>
      <c r="Q24" s="1"/>
      <c r="Z24" s="1" t="s">
        <v>6</v>
      </c>
      <c r="AA24">
        <f t="shared" ref="AA24:AH24" si="18">(COUNTIF($J$9:$J$11,AA$16)+COUNTIF($K$9:$K$11,AA$16)+COUNTIF($W$9:$W$11,AA$16))/(3*$B$8)</f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0.1111111111111111</v>
      </c>
      <c r="AF24">
        <f t="shared" si="18"/>
        <v>0.1111111111111111</v>
      </c>
      <c r="AG24">
        <f t="shared" si="18"/>
        <v>0.44444444444444442</v>
      </c>
      <c r="AH24">
        <f t="shared" si="18"/>
        <v>0.33333333333333331</v>
      </c>
      <c r="AI24" s="1" t="s">
        <v>6</v>
      </c>
      <c r="AJ24">
        <f>AH12</f>
        <v>0.66666666666666663</v>
      </c>
      <c r="AK24">
        <f>AI12</f>
        <v>1</v>
      </c>
      <c r="AL24">
        <f>AU12</f>
        <v>1</v>
      </c>
      <c r="AM24">
        <f t="shared" si="6"/>
        <v>0.88888888888888884</v>
      </c>
    </row>
    <row r="25" spans="2:39">
      <c r="B25" s="1"/>
      <c r="K25" s="1"/>
      <c r="P25">
        <f>AVERAGE(P17:P24)</f>
        <v>0.62499999999999989</v>
      </c>
      <c r="Q25" s="1"/>
      <c r="Z25" s="1"/>
      <c r="AI25" s="1"/>
    </row>
    <row r="26" spans="2:39">
      <c r="B26">
        <v>1</v>
      </c>
    </row>
    <row r="27" spans="2:39" s="35" customFormat="1" ht="32" thickBot="1">
      <c r="B27" s="3" t="s">
        <v>10</v>
      </c>
      <c r="C27" s="4" t="s">
        <v>11</v>
      </c>
      <c r="D27" s="5" t="s">
        <v>12</v>
      </c>
      <c r="E27" s="5" t="s">
        <v>13</v>
      </c>
      <c r="F27" s="5" t="s">
        <v>14</v>
      </c>
      <c r="G27" s="5" t="s">
        <v>15</v>
      </c>
      <c r="H27" s="5" t="s">
        <v>16</v>
      </c>
      <c r="I27" s="5" t="s">
        <v>17</v>
      </c>
      <c r="J27" s="5" t="s">
        <v>18</v>
      </c>
      <c r="K27" s="5" t="s">
        <v>18</v>
      </c>
      <c r="L27" s="5" t="s">
        <v>11</v>
      </c>
      <c r="M27" s="5" t="s">
        <v>12</v>
      </c>
      <c r="N27" s="5" t="s">
        <v>15</v>
      </c>
      <c r="O27" s="5" t="s">
        <v>16</v>
      </c>
      <c r="P27" s="5" t="s">
        <v>14</v>
      </c>
      <c r="Q27" s="5" t="s">
        <v>17</v>
      </c>
      <c r="R27" s="5" t="s">
        <v>13</v>
      </c>
      <c r="S27" s="5" t="s">
        <v>12</v>
      </c>
      <c r="T27" s="5" t="s">
        <v>17</v>
      </c>
      <c r="U27" s="5" t="s">
        <v>15</v>
      </c>
      <c r="V27" s="5" t="s">
        <v>14</v>
      </c>
      <c r="W27" s="5" t="s">
        <v>18</v>
      </c>
      <c r="X27" s="5" t="s">
        <v>11</v>
      </c>
      <c r="Y27" s="5" t="s">
        <v>13</v>
      </c>
      <c r="Z27" s="5" t="s">
        <v>16</v>
      </c>
    </row>
    <row r="28" spans="2:39" s="6" customFormat="1" ht="32" thickTop="1">
      <c r="B28" s="100" t="s">
        <v>61</v>
      </c>
      <c r="C28" s="1" t="s">
        <v>0</v>
      </c>
      <c r="D28" s="1" t="s">
        <v>1</v>
      </c>
      <c r="E28" s="1" t="s">
        <v>3</v>
      </c>
      <c r="F28" s="1" t="s">
        <v>2</v>
      </c>
      <c r="G28" s="1" t="s">
        <v>1</v>
      </c>
      <c r="H28" s="1" t="s">
        <v>3</v>
      </c>
      <c r="I28" s="1" t="s">
        <v>4</v>
      </c>
      <c r="J28" s="1" t="s">
        <v>6</v>
      </c>
      <c r="K28" s="1" t="s">
        <v>6</v>
      </c>
      <c r="L28" s="1" t="s">
        <v>0</v>
      </c>
      <c r="M28" s="1" t="s">
        <v>1</v>
      </c>
      <c r="N28" s="1" t="s">
        <v>1</v>
      </c>
      <c r="O28" s="1" t="s">
        <v>3</v>
      </c>
      <c r="P28" s="1" t="s">
        <v>2</v>
      </c>
      <c r="Q28" s="1" t="s">
        <v>4</v>
      </c>
      <c r="R28" s="1" t="s">
        <v>3</v>
      </c>
      <c r="S28" s="1" t="s">
        <v>1</v>
      </c>
      <c r="T28" s="1" t="s">
        <v>4</v>
      </c>
      <c r="U28" s="1" t="s">
        <v>7</v>
      </c>
      <c r="V28" s="1" t="s">
        <v>2</v>
      </c>
      <c r="W28" s="1" t="s">
        <v>6</v>
      </c>
      <c r="X28" s="1" t="s">
        <v>0</v>
      </c>
      <c r="Y28" s="1" t="s">
        <v>3</v>
      </c>
      <c r="Z28" s="1" t="s">
        <v>5</v>
      </c>
    </row>
    <row r="29" spans="2:39" s="6" customFormat="1" ht="31">
      <c r="B29" s="101"/>
      <c r="C29" s="1" t="s">
        <v>0</v>
      </c>
      <c r="D29" s="1" t="s">
        <v>1</v>
      </c>
      <c r="E29" s="1" t="s">
        <v>2</v>
      </c>
      <c r="F29" s="1" t="s">
        <v>2</v>
      </c>
      <c r="G29" s="1" t="s">
        <v>7</v>
      </c>
      <c r="H29" s="1" t="s">
        <v>3</v>
      </c>
      <c r="I29" s="1" t="s">
        <v>5</v>
      </c>
      <c r="J29" s="1" t="s">
        <v>6</v>
      </c>
      <c r="K29" s="1" t="s">
        <v>6</v>
      </c>
      <c r="L29" s="1" t="s">
        <v>0</v>
      </c>
      <c r="M29" s="1" t="s">
        <v>1</v>
      </c>
      <c r="N29" s="1" t="s">
        <v>7</v>
      </c>
      <c r="O29" s="1" t="s">
        <v>3</v>
      </c>
      <c r="P29" s="1" t="s">
        <v>2</v>
      </c>
      <c r="Q29" s="1" t="s">
        <v>4</v>
      </c>
      <c r="R29" s="1" t="s">
        <v>4</v>
      </c>
      <c r="S29" s="1" t="s">
        <v>1</v>
      </c>
      <c r="T29" s="1" t="s">
        <v>3</v>
      </c>
      <c r="U29" s="1" t="s">
        <v>5</v>
      </c>
      <c r="V29" s="1" t="s">
        <v>2</v>
      </c>
      <c r="W29" s="1" t="s">
        <v>6</v>
      </c>
      <c r="X29" s="1" t="s">
        <v>0</v>
      </c>
      <c r="Y29" s="1" t="s">
        <v>3</v>
      </c>
      <c r="Z29" s="1" t="s">
        <v>3</v>
      </c>
    </row>
    <row r="30" spans="2:39" s="35" customFormat="1">
      <c r="B30" s="102"/>
      <c r="C30" s="1" t="s">
        <v>0</v>
      </c>
      <c r="D30" s="1" t="s">
        <v>1</v>
      </c>
      <c r="E30" s="1" t="s">
        <v>2</v>
      </c>
      <c r="F30" s="1" t="s">
        <v>2</v>
      </c>
      <c r="G30" s="1" t="s">
        <v>1</v>
      </c>
      <c r="H30" s="1" t="s">
        <v>3</v>
      </c>
      <c r="I30" s="1" t="s">
        <v>7</v>
      </c>
      <c r="J30" s="1" t="s">
        <v>4</v>
      </c>
      <c r="K30" s="1" t="s">
        <v>6</v>
      </c>
      <c r="L30" s="1" t="s">
        <v>0</v>
      </c>
      <c r="M30" s="1" t="s">
        <v>1</v>
      </c>
      <c r="N30" s="1" t="s">
        <v>1</v>
      </c>
      <c r="O30" s="1" t="s">
        <v>3</v>
      </c>
      <c r="P30" s="1" t="s">
        <v>4</v>
      </c>
      <c r="Q30" s="1" t="s">
        <v>4</v>
      </c>
      <c r="R30" s="1" t="s">
        <v>2</v>
      </c>
      <c r="S30" s="1" t="s">
        <v>1</v>
      </c>
      <c r="T30" s="1" t="s">
        <v>4</v>
      </c>
      <c r="U30" s="1" t="s">
        <v>7</v>
      </c>
      <c r="V30" s="1" t="s">
        <v>2</v>
      </c>
      <c r="W30" s="1" t="s">
        <v>6</v>
      </c>
      <c r="X30" s="1" t="s">
        <v>0</v>
      </c>
      <c r="Y30" s="1" t="s">
        <v>3</v>
      </c>
      <c r="Z30" s="1" t="s">
        <v>3</v>
      </c>
    </row>
    <row r="31" spans="2:39">
      <c r="C31">
        <f>COUNTIF(C$30,C$27)</f>
        <v>0</v>
      </c>
      <c r="D31">
        <f t="shared" ref="D31:Z31" si="19">COUNTIF(D$30,D$27)</f>
        <v>0</v>
      </c>
      <c r="E31">
        <f t="shared" si="19"/>
        <v>0</v>
      </c>
      <c r="F31">
        <f t="shared" si="19"/>
        <v>0</v>
      </c>
      <c r="G31">
        <f t="shared" si="19"/>
        <v>0</v>
      </c>
      <c r="H31">
        <f t="shared" si="19"/>
        <v>0</v>
      </c>
      <c r="I31">
        <f t="shared" si="19"/>
        <v>0</v>
      </c>
      <c r="J31">
        <f t="shared" si="19"/>
        <v>0</v>
      </c>
      <c r="K31">
        <f t="shared" si="19"/>
        <v>0</v>
      </c>
      <c r="L31">
        <f t="shared" si="19"/>
        <v>0</v>
      </c>
      <c r="M31">
        <f t="shared" si="19"/>
        <v>0</v>
      </c>
      <c r="N31">
        <f t="shared" si="19"/>
        <v>0</v>
      </c>
      <c r="O31">
        <f t="shared" si="19"/>
        <v>0</v>
      </c>
      <c r="P31">
        <f t="shared" si="19"/>
        <v>0</v>
      </c>
      <c r="Q31">
        <f t="shared" si="19"/>
        <v>0</v>
      </c>
      <c r="R31">
        <f t="shared" si="19"/>
        <v>0</v>
      </c>
      <c r="S31">
        <f t="shared" si="19"/>
        <v>0</v>
      </c>
      <c r="T31">
        <f t="shared" si="19"/>
        <v>0</v>
      </c>
      <c r="U31">
        <f t="shared" si="19"/>
        <v>0</v>
      </c>
      <c r="V31">
        <f t="shared" si="19"/>
        <v>0</v>
      </c>
      <c r="W31">
        <f t="shared" si="19"/>
        <v>0</v>
      </c>
      <c r="X31">
        <f t="shared" si="19"/>
        <v>0</v>
      </c>
      <c r="Y31">
        <f t="shared" si="19"/>
        <v>0</v>
      </c>
      <c r="Z31">
        <f t="shared" si="19"/>
        <v>0</v>
      </c>
    </row>
    <row r="33" spans="1:32" ht="21" thickBot="1">
      <c r="C33" s="43" t="s">
        <v>0</v>
      </c>
      <c r="D33" s="43" t="s">
        <v>5</v>
      </c>
      <c r="E33" s="43" t="s">
        <v>1</v>
      </c>
      <c r="F33" s="43" t="s">
        <v>7</v>
      </c>
      <c r="G33" s="43" t="s">
        <v>3</v>
      </c>
      <c r="H33" s="43" t="s">
        <v>2</v>
      </c>
      <c r="I33" s="43" t="s">
        <v>4</v>
      </c>
      <c r="J33" s="43" t="s">
        <v>6</v>
      </c>
    </row>
    <row r="34" spans="1:32" ht="142" customHeight="1" thickBot="1">
      <c r="B34" s="9" t="s">
        <v>62</v>
      </c>
      <c r="C34" s="10" t="s">
        <v>34</v>
      </c>
      <c r="D34" s="11" t="s">
        <v>36</v>
      </c>
      <c r="E34" s="11" t="s">
        <v>39</v>
      </c>
      <c r="F34" s="11" t="s">
        <v>35</v>
      </c>
      <c r="G34" s="11" t="s">
        <v>41</v>
      </c>
      <c r="H34" s="11" t="s">
        <v>38</v>
      </c>
      <c r="I34" s="11" t="s">
        <v>40</v>
      </c>
      <c r="J34" s="12" t="s">
        <v>37</v>
      </c>
      <c r="M34">
        <v>1</v>
      </c>
      <c r="N34">
        <v>2</v>
      </c>
      <c r="O34">
        <v>3</v>
      </c>
      <c r="P34">
        <v>4</v>
      </c>
      <c r="Q34">
        <v>5</v>
      </c>
      <c r="T34" s="94" t="s">
        <v>65</v>
      </c>
      <c r="U34" s="104">
        <f>(C35+D36+E37+F38+G39+H40+I41+J42)/SUM(C35:J42)</f>
        <v>0.69444444444444442</v>
      </c>
    </row>
    <row r="35" spans="1:32" ht="142" customHeight="1">
      <c r="A35">
        <f>COUNTIF($C$27:$Z$27,$B35)</f>
        <v>3</v>
      </c>
      <c r="B35" s="13" t="s">
        <v>34</v>
      </c>
      <c r="C35" s="90">
        <f>(COUNTIF($C$28:$C$30,C$33)+COUNTIF($L$28:$L$30,C$33)+COUNTIF($X$28:$X$30,C$33))</f>
        <v>9</v>
      </c>
      <c r="D35" s="90">
        <f t="shared" ref="D35:J35" si="20">(COUNTIF($C$28:$C$30,D$33)+COUNTIF($L$28:$L$30,D$33)+COUNTIF($X$28:$X$30,D$33))</f>
        <v>0</v>
      </c>
      <c r="E35" s="90">
        <f t="shared" si="20"/>
        <v>0</v>
      </c>
      <c r="F35" s="90">
        <f t="shared" si="20"/>
        <v>0</v>
      </c>
      <c r="G35" s="90">
        <f t="shared" si="20"/>
        <v>0</v>
      </c>
      <c r="H35" s="90">
        <f t="shared" si="20"/>
        <v>0</v>
      </c>
      <c r="I35" s="90">
        <f t="shared" si="20"/>
        <v>0</v>
      </c>
      <c r="J35" s="90">
        <f t="shared" si="20"/>
        <v>0</v>
      </c>
      <c r="L35" s="43">
        <v>1</v>
      </c>
      <c r="M35">
        <f>C35</f>
        <v>9</v>
      </c>
      <c r="N35">
        <f>D35+G35+I35</f>
        <v>0</v>
      </c>
      <c r="O35">
        <f>E35+F35</f>
        <v>0</v>
      </c>
      <c r="P35">
        <f>H35</f>
        <v>0</v>
      </c>
      <c r="Q35">
        <f>J35</f>
        <v>0</v>
      </c>
      <c r="T35" s="94" t="s">
        <v>66</v>
      </c>
      <c r="U35" s="104">
        <f>AVERAGE(AF40:AF47)</f>
        <v>0.69709040959040958</v>
      </c>
    </row>
    <row r="36" spans="1:32" ht="142" customHeight="1">
      <c r="A36">
        <f>COUNTIF($C$27:$Z$27,$B36)</f>
        <v>3</v>
      </c>
      <c r="B36" s="14" t="s">
        <v>36</v>
      </c>
      <c r="C36" s="91">
        <f>(COUNTIF($H$28:$H$30,C$33)+COUNTIF($Z$28:$Z$30,C$33)+COUNTIF($O$28:$O$30,C$33))</f>
        <v>0</v>
      </c>
      <c r="D36" s="91">
        <f t="shared" ref="D36:J36" si="21">(COUNTIF($H$28:$H$30,D$33)+COUNTIF($Z$28:$Z$30,D$33)+COUNTIF($O$28:$O$30,D$33))</f>
        <v>1</v>
      </c>
      <c r="E36" s="91">
        <f t="shared" si="21"/>
        <v>0</v>
      </c>
      <c r="F36" s="91">
        <f t="shared" si="21"/>
        <v>0</v>
      </c>
      <c r="G36" s="91">
        <f t="shared" si="21"/>
        <v>8</v>
      </c>
      <c r="H36" s="91">
        <f t="shared" si="21"/>
        <v>0</v>
      </c>
      <c r="I36" s="91">
        <f t="shared" si="21"/>
        <v>0</v>
      </c>
      <c r="J36" s="91">
        <f t="shared" si="21"/>
        <v>0</v>
      </c>
      <c r="L36">
        <v>2</v>
      </c>
      <c r="M36">
        <f>C36+C39+C41</f>
        <v>0</v>
      </c>
      <c r="N36">
        <f>D36+D39+D41+G36+I36+G39+I39+G41+I41</f>
        <v>23</v>
      </c>
      <c r="O36">
        <f>E36+F36+E39+F39+E41+F41</f>
        <v>1</v>
      </c>
      <c r="P36">
        <f>H36+H39+H41</f>
        <v>3</v>
      </c>
      <c r="Q36">
        <f>J36+J39+J41</f>
        <v>0</v>
      </c>
      <c r="T36" s="94" t="s">
        <v>67</v>
      </c>
      <c r="U36" s="104">
        <f>AVERAGE(AF50:AF57)</f>
        <v>0.69444444444444442</v>
      </c>
    </row>
    <row r="37" spans="1:32" ht="142" customHeight="1">
      <c r="A37">
        <f>COUNTIF($C$27:$Z$27,$B37)</f>
        <v>3</v>
      </c>
      <c r="B37" s="14" t="s">
        <v>39</v>
      </c>
      <c r="C37" s="91">
        <f>(COUNTIF($M$28:$M$30,C$33)+COUNTIF($S$28:$S$30,C$33)+COUNTIF($D$28:$D$30,C$33))</f>
        <v>0</v>
      </c>
      <c r="D37" s="91">
        <f t="shared" ref="D37:J37" si="22">(COUNTIF($M$28:$M$30,D$33)+COUNTIF($S$28:$S$30,D$33)+COUNTIF($D$28:$D$30,D$33))</f>
        <v>0</v>
      </c>
      <c r="E37" s="91">
        <f t="shared" si="22"/>
        <v>9</v>
      </c>
      <c r="F37" s="91">
        <f t="shared" si="22"/>
        <v>0</v>
      </c>
      <c r="G37" s="91">
        <f t="shared" si="22"/>
        <v>0</v>
      </c>
      <c r="H37" s="91">
        <f t="shared" si="22"/>
        <v>0</v>
      </c>
      <c r="I37" s="91">
        <f t="shared" si="22"/>
        <v>0</v>
      </c>
      <c r="J37" s="91">
        <f t="shared" si="22"/>
        <v>0</v>
      </c>
      <c r="L37">
        <v>3</v>
      </c>
      <c r="M37" s="58">
        <f>C38+C39</f>
        <v>0</v>
      </c>
      <c r="N37">
        <f>D37+D38+G37+G38+I37+I38</f>
        <v>1</v>
      </c>
      <c r="O37">
        <f>SUM(E37:F38)</f>
        <v>17</v>
      </c>
      <c r="P37">
        <f>SUM(H37:H38)</f>
        <v>0</v>
      </c>
      <c r="Q37">
        <f>SUM(J37:J38)</f>
        <v>0</v>
      </c>
      <c r="T37" s="94" t="s">
        <v>68</v>
      </c>
      <c r="U37" s="104">
        <f>AVERAGE(U60:U67)</f>
        <v>0.67486285027845139</v>
      </c>
    </row>
    <row r="38" spans="1:32" ht="142" customHeight="1" thickBot="1">
      <c r="A38">
        <f>COUNTIF($C$27:$Z$27,$B38)</f>
        <v>3</v>
      </c>
      <c r="B38" s="14" t="s">
        <v>35</v>
      </c>
      <c r="C38" s="91">
        <f>(COUNTIF($N$28:$N$30,C$33)+COUNTIF($U$28:$U$30,C$33)+COUNTIF($G$28:$G$30,C$33))</f>
        <v>0</v>
      </c>
      <c r="D38" s="91">
        <f t="shared" ref="D38:J38" si="23">(COUNTIF($N$28:$N$30,D$33)+COUNTIF($U$28:$U$30,D$33)+COUNTIF($G$28:$G$30,D$33))</f>
        <v>1</v>
      </c>
      <c r="E38" s="91">
        <f t="shared" si="23"/>
        <v>4</v>
      </c>
      <c r="F38" s="91">
        <f t="shared" si="23"/>
        <v>4</v>
      </c>
      <c r="G38" s="91">
        <f t="shared" si="23"/>
        <v>0</v>
      </c>
      <c r="H38" s="91">
        <f t="shared" si="23"/>
        <v>0</v>
      </c>
      <c r="I38" s="91">
        <f t="shared" si="23"/>
        <v>0</v>
      </c>
      <c r="J38" s="91">
        <f t="shared" si="23"/>
        <v>0</v>
      </c>
      <c r="L38">
        <v>4</v>
      </c>
      <c r="M38">
        <f>C40</f>
        <v>0</v>
      </c>
      <c r="N38">
        <f>D40+G40+I40</f>
        <v>1</v>
      </c>
      <c r="O38">
        <f>SUM(F40:G40)</f>
        <v>0</v>
      </c>
      <c r="P38">
        <f>H40</f>
        <v>8</v>
      </c>
      <c r="Q38">
        <f>J40</f>
        <v>0</v>
      </c>
      <c r="T38" s="93"/>
      <c r="U38" s="99"/>
    </row>
    <row r="39" spans="1:32" ht="142" customHeight="1" thickBot="1">
      <c r="A39">
        <f t="shared" ref="A39:A42" si="24">COUNTIF($C$27:$Z$27,$B39)</f>
        <v>3</v>
      </c>
      <c r="B39" s="14" t="s">
        <v>41</v>
      </c>
      <c r="C39" s="91">
        <f>(COUNTIF($Y$28:$Y$30,C$33)+COUNTIF($E$28:$E$30,C$33)+COUNTIF($R$28:$R$30,C$33))</f>
        <v>0</v>
      </c>
      <c r="D39" s="91">
        <f t="shared" ref="D39:J39" si="25">(COUNTIF($Y$28:$Y$30,D$33)+COUNTIF($E$28:$E$30,D$33)+COUNTIF($R$28:$R$30,D$33))</f>
        <v>0</v>
      </c>
      <c r="E39" s="91">
        <f t="shared" si="25"/>
        <v>0</v>
      </c>
      <c r="F39" s="91">
        <f t="shared" si="25"/>
        <v>0</v>
      </c>
      <c r="G39" s="91">
        <f t="shared" si="25"/>
        <v>5</v>
      </c>
      <c r="H39" s="91">
        <f t="shared" si="25"/>
        <v>3</v>
      </c>
      <c r="I39" s="91">
        <f t="shared" si="25"/>
        <v>1</v>
      </c>
      <c r="J39" s="91">
        <f t="shared" si="25"/>
        <v>0</v>
      </c>
      <c r="L39" t="str">
        <f>"5"</f>
        <v>5</v>
      </c>
      <c r="M39">
        <f>C42</f>
        <v>0</v>
      </c>
      <c r="N39">
        <f>D42+G42+I42</f>
        <v>1</v>
      </c>
      <c r="O39">
        <f>SUM(E42:F42)</f>
        <v>0</v>
      </c>
      <c r="P39">
        <f>H42</f>
        <v>0</v>
      </c>
      <c r="Q39">
        <f>J42</f>
        <v>8</v>
      </c>
      <c r="T39" s="94" t="s">
        <v>66</v>
      </c>
      <c r="U39" s="9" t="s">
        <v>62</v>
      </c>
      <c r="V39" s="10" t="s">
        <v>34</v>
      </c>
      <c r="W39" s="11" t="s">
        <v>36</v>
      </c>
      <c r="X39" s="11" t="s">
        <v>39</v>
      </c>
      <c r="Y39" s="11" t="s">
        <v>35</v>
      </c>
      <c r="Z39" s="11" t="s">
        <v>41</v>
      </c>
      <c r="AA39" s="11" t="s">
        <v>38</v>
      </c>
      <c r="AB39" s="11" t="s">
        <v>40</v>
      </c>
      <c r="AC39" s="12" t="s">
        <v>37</v>
      </c>
    </row>
    <row r="40" spans="1:32" ht="142" customHeight="1" thickBot="1">
      <c r="A40">
        <f t="shared" si="24"/>
        <v>3</v>
      </c>
      <c r="B40" s="14" t="s">
        <v>38</v>
      </c>
      <c r="C40" s="91">
        <f>(COUNTIF($V$28:$V$30,C$33)+COUNTIF($F$28:$F$30,C$33)+COUNTIF($P$28:$P$30,C$33))</f>
        <v>0</v>
      </c>
      <c r="D40" s="91">
        <f t="shared" ref="D40:J40" si="26">(COUNTIF($V$28:$V$30,D$33)+COUNTIF($F$28:$F$30,D$33)+COUNTIF($P$28:$P$30,D$33))</f>
        <v>0</v>
      </c>
      <c r="E40" s="91">
        <f t="shared" si="26"/>
        <v>0</v>
      </c>
      <c r="F40" s="91">
        <f t="shared" si="26"/>
        <v>0</v>
      </c>
      <c r="G40" s="91">
        <f t="shared" si="26"/>
        <v>0</v>
      </c>
      <c r="H40" s="91">
        <f t="shared" si="26"/>
        <v>8</v>
      </c>
      <c r="I40" s="91">
        <f t="shared" si="26"/>
        <v>1</v>
      </c>
      <c r="J40" s="91">
        <f t="shared" si="26"/>
        <v>0</v>
      </c>
      <c r="U40" s="13" t="s">
        <v>34</v>
      </c>
      <c r="V40" s="95">
        <f>C35/SUM($C$35:$C$42)</f>
        <v>1</v>
      </c>
      <c r="W40" s="95">
        <f>D35/SUM(D$35:D$42)</f>
        <v>0</v>
      </c>
      <c r="X40" s="95">
        <f>E35/SUM(E$35:E$42)</f>
        <v>0</v>
      </c>
      <c r="Y40" s="95">
        <f t="shared" ref="Y40:AC47" si="27">F35/SUM(F$35:F$42)</f>
        <v>0</v>
      </c>
      <c r="Z40" s="95">
        <f t="shared" si="27"/>
        <v>0</v>
      </c>
      <c r="AA40" s="95">
        <f t="shared" si="27"/>
        <v>0</v>
      </c>
      <c r="AB40" s="95">
        <f t="shared" si="27"/>
        <v>0</v>
      </c>
      <c r="AC40" s="95">
        <f t="shared" si="27"/>
        <v>0</v>
      </c>
      <c r="AE40" s="96" t="s">
        <v>69</v>
      </c>
      <c r="AF40" s="97">
        <f>V40</f>
        <v>1</v>
      </c>
    </row>
    <row r="41" spans="1:32" ht="142" customHeight="1" thickBot="1">
      <c r="A41">
        <f t="shared" si="24"/>
        <v>3</v>
      </c>
      <c r="B41" s="14" t="s">
        <v>40</v>
      </c>
      <c r="C41" s="91">
        <f>(COUNTIF($Q$28:$Q$30,C$33)+COUNTIF($T$28:$T$30,C$33)+COUNTIF($I$28:$I$30,C$33))</f>
        <v>0</v>
      </c>
      <c r="D41" s="91">
        <f t="shared" ref="D41:J41" si="28">(COUNTIF($Q$28:$Q$30,D$33)+COUNTIF($T$28:$T$30,D$33)+COUNTIF($I$28:$I$30,D$33))</f>
        <v>1</v>
      </c>
      <c r="E41" s="91">
        <f t="shared" si="28"/>
        <v>0</v>
      </c>
      <c r="F41" s="91">
        <f t="shared" si="28"/>
        <v>1</v>
      </c>
      <c r="G41" s="91">
        <f t="shared" si="28"/>
        <v>1</v>
      </c>
      <c r="H41" s="91">
        <f t="shared" si="28"/>
        <v>0</v>
      </c>
      <c r="I41" s="91">
        <f t="shared" si="28"/>
        <v>6</v>
      </c>
      <c r="J41" s="91">
        <f t="shared" si="28"/>
        <v>0</v>
      </c>
      <c r="U41" s="14" t="s">
        <v>36</v>
      </c>
      <c r="V41" s="95">
        <f t="shared" ref="V41:V47" si="29">C36/SUM($C$35:$C$42)</f>
        <v>0</v>
      </c>
      <c r="W41" s="95">
        <f t="shared" ref="W41:X47" si="30">D36/SUM(D$35:D$42)</f>
        <v>0.33333333333333331</v>
      </c>
      <c r="X41" s="95">
        <f t="shared" si="30"/>
        <v>0</v>
      </c>
      <c r="Y41" s="95">
        <f t="shared" si="27"/>
        <v>0</v>
      </c>
      <c r="Z41" s="95">
        <f t="shared" si="27"/>
        <v>0.5714285714285714</v>
      </c>
      <c r="AA41" s="95">
        <f t="shared" si="27"/>
        <v>0</v>
      </c>
      <c r="AB41" s="95">
        <f t="shared" si="27"/>
        <v>0</v>
      </c>
      <c r="AC41" s="95">
        <f t="shared" si="27"/>
        <v>0</v>
      </c>
      <c r="AE41" s="96" t="s">
        <v>70</v>
      </c>
      <c r="AF41" s="97">
        <f>W41</f>
        <v>0.33333333333333331</v>
      </c>
    </row>
    <row r="42" spans="1:32" ht="142" customHeight="1" thickBot="1">
      <c r="A42">
        <f t="shared" si="24"/>
        <v>3</v>
      </c>
      <c r="B42" s="15" t="s">
        <v>37</v>
      </c>
      <c r="C42" s="92">
        <f>(+COUNTIF($J$28:$J$30,C$33)+COUNTIF($K$28:$K$30,C$33)+COUNTIF($W$28:$W$30,C$33))</f>
        <v>0</v>
      </c>
      <c r="D42" s="92">
        <f t="shared" ref="D42:J42" si="31">(+COUNTIF($J$28:$J$30,D$33)+COUNTIF($K$28:$K$30,D$33)+COUNTIF($W$28:$W$30,D$33))</f>
        <v>0</v>
      </c>
      <c r="E42" s="92">
        <f t="shared" si="31"/>
        <v>0</v>
      </c>
      <c r="F42" s="92">
        <f t="shared" si="31"/>
        <v>0</v>
      </c>
      <c r="G42" s="92">
        <f t="shared" si="31"/>
        <v>0</v>
      </c>
      <c r="H42" s="92">
        <f t="shared" si="31"/>
        <v>0</v>
      </c>
      <c r="I42" s="92">
        <f t="shared" si="31"/>
        <v>1</v>
      </c>
      <c r="J42" s="92">
        <f t="shared" si="31"/>
        <v>8</v>
      </c>
      <c r="U42" s="14" t="s">
        <v>39</v>
      </c>
      <c r="V42" s="95">
        <f t="shared" si="29"/>
        <v>0</v>
      </c>
      <c r="W42" s="95">
        <f t="shared" si="30"/>
        <v>0</v>
      </c>
      <c r="X42" s="95">
        <f t="shared" si="30"/>
        <v>0.69230769230769229</v>
      </c>
      <c r="Y42" s="95">
        <f t="shared" si="27"/>
        <v>0</v>
      </c>
      <c r="Z42" s="95">
        <f t="shared" si="27"/>
        <v>0</v>
      </c>
      <c r="AA42" s="95">
        <f t="shared" si="27"/>
        <v>0</v>
      </c>
      <c r="AB42" s="95">
        <f t="shared" si="27"/>
        <v>0</v>
      </c>
      <c r="AC42" s="95">
        <f t="shared" si="27"/>
        <v>0</v>
      </c>
      <c r="AE42" s="96" t="s">
        <v>71</v>
      </c>
      <c r="AF42" s="97">
        <f>X42</f>
        <v>0.69230769230769229</v>
      </c>
    </row>
    <row r="43" spans="1:32" ht="83" thickBot="1">
      <c r="U43" s="14" t="s">
        <v>35</v>
      </c>
      <c r="V43" s="95">
        <f t="shared" si="29"/>
        <v>0</v>
      </c>
      <c r="W43" s="95">
        <f t="shared" si="30"/>
        <v>0.33333333333333331</v>
      </c>
      <c r="X43" s="95">
        <f t="shared" si="30"/>
        <v>0.30769230769230771</v>
      </c>
      <c r="Y43" s="95">
        <f t="shared" si="27"/>
        <v>0.8</v>
      </c>
      <c r="Z43" s="95">
        <f t="shared" si="27"/>
        <v>0</v>
      </c>
      <c r="AA43" s="95">
        <f t="shared" si="27"/>
        <v>0</v>
      </c>
      <c r="AB43" s="95">
        <f t="shared" si="27"/>
        <v>0</v>
      </c>
      <c r="AC43" s="95">
        <f t="shared" si="27"/>
        <v>0</v>
      </c>
      <c r="AE43" s="96" t="s">
        <v>72</v>
      </c>
      <c r="AF43" s="97">
        <f>Y43</f>
        <v>0.8</v>
      </c>
    </row>
    <row r="44" spans="1:32" ht="83" thickBot="1">
      <c r="U44" s="14" t="s">
        <v>41</v>
      </c>
      <c r="V44" s="95">
        <f t="shared" si="29"/>
        <v>0</v>
      </c>
      <c r="W44" s="95">
        <f t="shared" si="30"/>
        <v>0</v>
      </c>
      <c r="X44" s="95">
        <f t="shared" si="30"/>
        <v>0</v>
      </c>
      <c r="Y44" s="95">
        <f t="shared" si="27"/>
        <v>0</v>
      </c>
      <c r="Z44" s="95">
        <f t="shared" si="27"/>
        <v>0.35714285714285715</v>
      </c>
      <c r="AA44" s="95">
        <f t="shared" si="27"/>
        <v>0.27272727272727271</v>
      </c>
      <c r="AB44" s="95">
        <f t="shared" si="27"/>
        <v>0.1111111111111111</v>
      </c>
      <c r="AC44" s="95">
        <f t="shared" si="27"/>
        <v>0</v>
      </c>
      <c r="AE44" s="96" t="s">
        <v>73</v>
      </c>
      <c r="AF44" s="97">
        <f>Z44</f>
        <v>0.35714285714285715</v>
      </c>
    </row>
    <row r="45" spans="1:32" ht="138" customHeight="1" thickBot="1">
      <c r="B45" s="9"/>
      <c r="C45" s="10">
        <v>1</v>
      </c>
      <c r="D45" s="11">
        <v>2</v>
      </c>
      <c r="E45" s="11">
        <v>3</v>
      </c>
      <c r="F45" s="11">
        <v>4</v>
      </c>
      <c r="G45" s="11">
        <v>5</v>
      </c>
      <c r="H45" s="11"/>
      <c r="I45" s="11"/>
      <c r="J45" s="12"/>
      <c r="U45" s="14" t="s">
        <v>38</v>
      </c>
      <c r="V45" s="95">
        <f t="shared" si="29"/>
        <v>0</v>
      </c>
      <c r="W45" s="95">
        <f t="shared" si="30"/>
        <v>0</v>
      </c>
      <c r="X45" s="95">
        <f t="shared" si="30"/>
        <v>0</v>
      </c>
      <c r="Y45" s="95">
        <f t="shared" si="27"/>
        <v>0</v>
      </c>
      <c r="Z45" s="95">
        <f t="shared" si="27"/>
        <v>0</v>
      </c>
      <c r="AA45" s="95">
        <f t="shared" si="27"/>
        <v>0.72727272727272729</v>
      </c>
      <c r="AB45" s="95">
        <f t="shared" si="27"/>
        <v>0.1111111111111111</v>
      </c>
      <c r="AC45" s="95">
        <f t="shared" si="27"/>
        <v>0</v>
      </c>
      <c r="AE45" s="96" t="s">
        <v>74</v>
      </c>
      <c r="AF45" s="97">
        <f>AA45</f>
        <v>0.72727272727272729</v>
      </c>
    </row>
    <row r="46" spans="1:32" ht="138" customHeight="1" thickBot="1">
      <c r="B46" s="13">
        <v>1</v>
      </c>
      <c r="C46" s="67">
        <f>C35/($A$35*3)</f>
        <v>1</v>
      </c>
      <c r="D46" s="67">
        <f t="shared" ref="D46:J46" si="32">D35/($A$35*3)</f>
        <v>0</v>
      </c>
      <c r="E46" s="67">
        <f t="shared" si="32"/>
        <v>0</v>
      </c>
      <c r="F46" s="67">
        <f t="shared" si="32"/>
        <v>0</v>
      </c>
      <c r="G46" s="67">
        <f t="shared" si="32"/>
        <v>0</v>
      </c>
      <c r="H46" s="67">
        <f t="shared" si="32"/>
        <v>0</v>
      </c>
      <c r="I46" s="67">
        <f t="shared" si="32"/>
        <v>0</v>
      </c>
      <c r="J46" s="67">
        <f t="shared" si="32"/>
        <v>0</v>
      </c>
      <c r="N46" s="87">
        <f>C46</f>
        <v>1</v>
      </c>
      <c r="U46" s="14" t="s">
        <v>40</v>
      </c>
      <c r="V46" s="95">
        <f t="shared" si="29"/>
        <v>0</v>
      </c>
      <c r="W46" s="95">
        <f t="shared" si="30"/>
        <v>0.33333333333333331</v>
      </c>
      <c r="X46" s="95">
        <f t="shared" si="30"/>
        <v>0</v>
      </c>
      <c r="Y46" s="95">
        <f t="shared" si="27"/>
        <v>0.2</v>
      </c>
      <c r="Z46" s="95">
        <f t="shared" si="27"/>
        <v>7.1428571428571425E-2</v>
      </c>
      <c r="AA46" s="95">
        <f t="shared" si="27"/>
        <v>0</v>
      </c>
      <c r="AB46" s="95">
        <f t="shared" si="27"/>
        <v>0.66666666666666663</v>
      </c>
      <c r="AC46" s="95">
        <f t="shared" si="27"/>
        <v>0</v>
      </c>
      <c r="AE46" s="96" t="s">
        <v>75</v>
      </c>
      <c r="AF46" s="97">
        <f>AB46</f>
        <v>0.66666666666666663</v>
      </c>
    </row>
    <row r="47" spans="1:32" ht="138" customHeight="1" thickBot="1">
      <c r="B47" s="14">
        <v>2</v>
      </c>
      <c r="C47" s="67">
        <f t="shared" ref="C47:J53" si="33">C36/($A$35*3)</f>
        <v>0</v>
      </c>
      <c r="D47" s="67">
        <f t="shared" si="33"/>
        <v>0.1111111111111111</v>
      </c>
      <c r="E47" s="67">
        <f t="shared" si="33"/>
        <v>0</v>
      </c>
      <c r="F47" s="67">
        <f t="shared" si="33"/>
        <v>0</v>
      </c>
      <c r="G47" s="67">
        <f t="shared" si="33"/>
        <v>0.88888888888888884</v>
      </c>
      <c r="H47" s="67">
        <f t="shared" si="33"/>
        <v>0</v>
      </c>
      <c r="I47" s="67">
        <f t="shared" si="33"/>
        <v>0</v>
      </c>
      <c r="J47" s="67">
        <f t="shared" si="33"/>
        <v>0</v>
      </c>
      <c r="N47" s="87">
        <f>D47</f>
        <v>0.1111111111111111</v>
      </c>
      <c r="U47" s="15" t="s">
        <v>37</v>
      </c>
      <c r="V47" s="95">
        <f t="shared" si="29"/>
        <v>0</v>
      </c>
      <c r="W47" s="95">
        <f t="shared" si="30"/>
        <v>0</v>
      </c>
      <c r="X47" s="95">
        <f t="shared" si="30"/>
        <v>0</v>
      </c>
      <c r="Y47" s="95">
        <f t="shared" si="27"/>
        <v>0</v>
      </c>
      <c r="Z47" s="95">
        <f t="shared" si="27"/>
        <v>0</v>
      </c>
      <c r="AA47" s="95">
        <f t="shared" si="27"/>
        <v>0</v>
      </c>
      <c r="AB47" s="95">
        <f t="shared" si="27"/>
        <v>0.1111111111111111</v>
      </c>
      <c r="AC47" s="95">
        <f t="shared" si="27"/>
        <v>1</v>
      </c>
      <c r="AE47" s="96" t="s">
        <v>76</v>
      </c>
      <c r="AF47" s="97">
        <f>AC47</f>
        <v>1</v>
      </c>
    </row>
    <row r="48" spans="1:32" ht="138" customHeight="1" thickBot="1">
      <c r="B48" s="14">
        <v>3</v>
      </c>
      <c r="C48" s="67">
        <f t="shared" si="33"/>
        <v>0</v>
      </c>
      <c r="D48" s="67">
        <f t="shared" si="33"/>
        <v>0</v>
      </c>
      <c r="E48" s="67">
        <f t="shared" si="33"/>
        <v>1</v>
      </c>
      <c r="F48" s="67">
        <f t="shared" si="33"/>
        <v>0</v>
      </c>
      <c r="G48" s="67">
        <f t="shared" si="33"/>
        <v>0</v>
      </c>
      <c r="H48" s="67">
        <f t="shared" si="33"/>
        <v>0</v>
      </c>
      <c r="I48" s="67">
        <f t="shared" si="33"/>
        <v>0</v>
      </c>
      <c r="J48" s="67">
        <f t="shared" si="33"/>
        <v>0</v>
      </c>
      <c r="N48" s="87">
        <f>E48</f>
        <v>1</v>
      </c>
    </row>
    <row r="49" spans="2:32" ht="138" customHeight="1" thickBot="1">
      <c r="B49" s="14">
        <v>4</v>
      </c>
      <c r="C49" s="67">
        <f t="shared" si="33"/>
        <v>0</v>
      </c>
      <c r="D49" s="67">
        <f t="shared" si="33"/>
        <v>0.1111111111111111</v>
      </c>
      <c r="E49" s="67">
        <f t="shared" si="33"/>
        <v>0.44444444444444442</v>
      </c>
      <c r="F49" s="67">
        <f t="shared" si="33"/>
        <v>0.44444444444444442</v>
      </c>
      <c r="G49" s="67">
        <f t="shared" si="33"/>
        <v>0</v>
      </c>
      <c r="H49" s="67">
        <f t="shared" si="33"/>
        <v>0</v>
      </c>
      <c r="I49" s="67">
        <f t="shared" si="33"/>
        <v>0</v>
      </c>
      <c r="J49" s="67">
        <f t="shared" si="33"/>
        <v>0</v>
      </c>
      <c r="N49" s="87">
        <f>F49</f>
        <v>0.44444444444444442</v>
      </c>
      <c r="T49" s="94" t="s">
        <v>67</v>
      </c>
      <c r="U49" s="9" t="s">
        <v>62</v>
      </c>
      <c r="V49" s="10" t="s">
        <v>34</v>
      </c>
      <c r="W49" s="11" t="s">
        <v>36</v>
      </c>
      <c r="X49" s="11" t="s">
        <v>39</v>
      </c>
      <c r="Y49" s="11" t="s">
        <v>35</v>
      </c>
      <c r="Z49" s="11" t="s">
        <v>41</v>
      </c>
      <c r="AA49" s="11" t="s">
        <v>38</v>
      </c>
      <c r="AB49" s="11" t="s">
        <v>40</v>
      </c>
      <c r="AC49" s="12" t="s">
        <v>37</v>
      </c>
    </row>
    <row r="50" spans="2:32" ht="138" customHeight="1" thickBot="1">
      <c r="B50" s="14">
        <v>5</v>
      </c>
      <c r="C50" s="67">
        <f t="shared" si="33"/>
        <v>0</v>
      </c>
      <c r="D50" s="67">
        <f t="shared" si="33"/>
        <v>0</v>
      </c>
      <c r="E50" s="67">
        <f t="shared" si="33"/>
        <v>0</v>
      </c>
      <c r="F50" s="67">
        <f t="shared" si="33"/>
        <v>0</v>
      </c>
      <c r="G50" s="67">
        <f t="shared" si="33"/>
        <v>0.55555555555555558</v>
      </c>
      <c r="H50" s="67">
        <f t="shared" si="33"/>
        <v>0.33333333333333331</v>
      </c>
      <c r="I50" s="67">
        <f t="shared" si="33"/>
        <v>0.1111111111111111</v>
      </c>
      <c r="J50" s="67">
        <f t="shared" si="33"/>
        <v>0</v>
      </c>
      <c r="N50" s="87">
        <f>G50</f>
        <v>0.55555555555555558</v>
      </c>
      <c r="U50" s="13" t="s">
        <v>34</v>
      </c>
      <c r="V50" s="95">
        <f>C35/SUM($C35:$J35)</f>
        <v>1</v>
      </c>
      <c r="W50" s="95">
        <f t="shared" ref="W50:AC57" si="34">D35/SUM($C35:$J35)</f>
        <v>0</v>
      </c>
      <c r="X50" s="95">
        <f t="shared" si="34"/>
        <v>0</v>
      </c>
      <c r="Y50" s="95">
        <f t="shared" si="34"/>
        <v>0</v>
      </c>
      <c r="Z50" s="95">
        <f t="shared" si="34"/>
        <v>0</v>
      </c>
      <c r="AA50" s="95">
        <f t="shared" si="34"/>
        <v>0</v>
      </c>
      <c r="AB50" s="95">
        <f t="shared" si="34"/>
        <v>0</v>
      </c>
      <c r="AC50" s="95">
        <f t="shared" si="34"/>
        <v>0</v>
      </c>
      <c r="AE50" s="96" t="s">
        <v>77</v>
      </c>
      <c r="AF50" s="97">
        <f>V50</f>
        <v>1</v>
      </c>
    </row>
    <row r="51" spans="2:32" ht="138" customHeight="1" thickBot="1">
      <c r="B51" s="14"/>
      <c r="C51" s="67">
        <f t="shared" si="33"/>
        <v>0</v>
      </c>
      <c r="D51" s="67">
        <f t="shared" si="33"/>
        <v>0</v>
      </c>
      <c r="E51" s="67">
        <f t="shared" si="33"/>
        <v>0</v>
      </c>
      <c r="F51" s="67">
        <f t="shared" si="33"/>
        <v>0</v>
      </c>
      <c r="G51" s="67">
        <f t="shared" si="33"/>
        <v>0</v>
      </c>
      <c r="H51" s="67">
        <f t="shared" si="33"/>
        <v>0.88888888888888884</v>
      </c>
      <c r="I51" s="67">
        <f t="shared" si="33"/>
        <v>0.1111111111111111</v>
      </c>
      <c r="J51" s="67">
        <f t="shared" si="33"/>
        <v>0</v>
      </c>
      <c r="L51" s="88" t="s">
        <v>64</v>
      </c>
      <c r="N51" s="89">
        <f>AVERAGE(N46:N50)</f>
        <v>0.62222222222222212</v>
      </c>
      <c r="U51" s="14" t="s">
        <v>36</v>
      </c>
      <c r="V51" s="95">
        <f t="shared" ref="V51:V57" si="35">C36/SUM($C36:$J36)</f>
        <v>0</v>
      </c>
      <c r="W51" s="95">
        <f t="shared" si="34"/>
        <v>0.1111111111111111</v>
      </c>
      <c r="X51" s="95">
        <f t="shared" si="34"/>
        <v>0</v>
      </c>
      <c r="Y51" s="95">
        <f t="shared" si="34"/>
        <v>0</v>
      </c>
      <c r="Z51" s="95">
        <f t="shared" si="34"/>
        <v>0.88888888888888884</v>
      </c>
      <c r="AA51" s="95">
        <f t="shared" si="34"/>
        <v>0</v>
      </c>
      <c r="AB51" s="95">
        <f t="shared" si="34"/>
        <v>0</v>
      </c>
      <c r="AC51" s="95">
        <f t="shared" si="34"/>
        <v>0</v>
      </c>
      <c r="AE51" s="96" t="s">
        <v>78</v>
      </c>
      <c r="AF51" s="97">
        <f>W51</f>
        <v>0.1111111111111111</v>
      </c>
    </row>
    <row r="52" spans="2:32" ht="83" thickBot="1">
      <c r="C52" s="67">
        <f t="shared" si="33"/>
        <v>0</v>
      </c>
      <c r="D52" s="67">
        <f t="shared" si="33"/>
        <v>0.1111111111111111</v>
      </c>
      <c r="E52" s="67">
        <f t="shared" si="33"/>
        <v>0</v>
      </c>
      <c r="F52" s="67">
        <f t="shared" si="33"/>
        <v>0.1111111111111111</v>
      </c>
      <c r="G52" s="67">
        <f t="shared" si="33"/>
        <v>0.1111111111111111</v>
      </c>
      <c r="H52" s="67">
        <f t="shared" si="33"/>
        <v>0</v>
      </c>
      <c r="I52" s="67">
        <f t="shared" si="33"/>
        <v>0.66666666666666663</v>
      </c>
      <c r="J52" s="67">
        <f t="shared" si="33"/>
        <v>0</v>
      </c>
      <c r="U52" s="14" t="s">
        <v>39</v>
      </c>
      <c r="V52" s="95">
        <f t="shared" si="35"/>
        <v>0</v>
      </c>
      <c r="W52" s="95">
        <f t="shared" si="34"/>
        <v>0</v>
      </c>
      <c r="X52" s="95">
        <f t="shared" si="34"/>
        <v>1</v>
      </c>
      <c r="Y52" s="95">
        <f t="shared" si="34"/>
        <v>0</v>
      </c>
      <c r="Z52" s="95">
        <f t="shared" si="34"/>
        <v>0</v>
      </c>
      <c r="AA52" s="95">
        <f t="shared" si="34"/>
        <v>0</v>
      </c>
      <c r="AB52" s="95">
        <f t="shared" si="34"/>
        <v>0</v>
      </c>
      <c r="AC52" s="95">
        <f t="shared" si="34"/>
        <v>0</v>
      </c>
      <c r="AE52" s="96" t="s">
        <v>79</v>
      </c>
      <c r="AF52" s="97">
        <f>X52</f>
        <v>1</v>
      </c>
    </row>
    <row r="53" spans="2:32" ht="83" thickBot="1">
      <c r="C53" s="67">
        <f t="shared" si="33"/>
        <v>0</v>
      </c>
      <c r="D53" s="67">
        <f t="shared" si="33"/>
        <v>0</v>
      </c>
      <c r="E53" s="67">
        <f t="shared" si="33"/>
        <v>0</v>
      </c>
      <c r="F53" s="67">
        <f t="shared" si="33"/>
        <v>0</v>
      </c>
      <c r="G53" s="67">
        <f t="shared" si="33"/>
        <v>0</v>
      </c>
      <c r="H53" s="67">
        <f t="shared" si="33"/>
        <v>0</v>
      </c>
      <c r="I53" s="67">
        <f t="shared" si="33"/>
        <v>0.1111111111111111</v>
      </c>
      <c r="J53" s="67">
        <f t="shared" si="33"/>
        <v>0.88888888888888884</v>
      </c>
      <c r="U53" s="14" t="s">
        <v>35</v>
      </c>
      <c r="V53" s="95">
        <f t="shared" ref="V53:V54" si="36">C38/SUM($C38:$J38)</f>
        <v>0</v>
      </c>
      <c r="W53" s="95">
        <f t="shared" ref="W53:W54" si="37">D38/SUM($C38:$J38)</f>
        <v>0.1111111111111111</v>
      </c>
      <c r="X53" s="95">
        <f t="shared" ref="X53:X54" si="38">E38/SUM($C38:$J38)</f>
        <v>0.44444444444444442</v>
      </c>
      <c r="Y53" s="95">
        <f t="shared" ref="Y53:Y54" si="39">F38/SUM($C38:$J38)</f>
        <v>0.44444444444444442</v>
      </c>
      <c r="Z53" s="95">
        <f t="shared" ref="Z53:Z54" si="40">G38/SUM($C38:$J38)</f>
        <v>0</v>
      </c>
      <c r="AA53" s="95">
        <f t="shared" ref="AA53:AA54" si="41">H38/SUM($C38:$J38)</f>
        <v>0</v>
      </c>
      <c r="AB53" s="95">
        <f t="shared" ref="AB53:AB54" si="42">I38/SUM($C38:$J38)</f>
        <v>0</v>
      </c>
      <c r="AC53" s="95">
        <f t="shared" ref="AC53:AC54" si="43">J38/SUM($C38:$J38)</f>
        <v>0</v>
      </c>
      <c r="AE53" s="96" t="s">
        <v>80</v>
      </c>
      <c r="AF53" s="97">
        <f>Y53</f>
        <v>0.44444444444444442</v>
      </c>
    </row>
    <row r="54" spans="2:32" ht="83" thickBot="1">
      <c r="U54" s="14" t="s">
        <v>41</v>
      </c>
      <c r="V54" s="95">
        <f t="shared" si="36"/>
        <v>0</v>
      </c>
      <c r="W54" s="95">
        <f t="shared" si="37"/>
        <v>0</v>
      </c>
      <c r="X54" s="95">
        <f t="shared" si="38"/>
        <v>0</v>
      </c>
      <c r="Y54" s="95">
        <f t="shared" si="39"/>
        <v>0</v>
      </c>
      <c r="Z54" s="95">
        <f t="shared" si="40"/>
        <v>0.55555555555555558</v>
      </c>
      <c r="AA54" s="95">
        <f t="shared" si="41"/>
        <v>0.33333333333333331</v>
      </c>
      <c r="AB54" s="95">
        <f t="shared" si="42"/>
        <v>0.1111111111111111</v>
      </c>
      <c r="AC54" s="95">
        <f t="shared" si="43"/>
        <v>0</v>
      </c>
      <c r="AE54" s="96" t="s">
        <v>81</v>
      </c>
      <c r="AF54" s="97">
        <f>Z54</f>
        <v>0.55555555555555558</v>
      </c>
    </row>
    <row r="55" spans="2:32" ht="83" thickBot="1">
      <c r="U55" s="14" t="s">
        <v>38</v>
      </c>
      <c r="V55" s="95">
        <f t="shared" si="35"/>
        <v>0</v>
      </c>
      <c r="W55" s="95">
        <f t="shared" si="34"/>
        <v>0</v>
      </c>
      <c r="X55" s="95">
        <f t="shared" si="34"/>
        <v>0</v>
      </c>
      <c r="Y55" s="95">
        <f t="shared" si="34"/>
        <v>0</v>
      </c>
      <c r="Z55" s="95">
        <f t="shared" si="34"/>
        <v>0</v>
      </c>
      <c r="AA55" s="95">
        <f t="shared" si="34"/>
        <v>0.88888888888888884</v>
      </c>
      <c r="AB55" s="95">
        <f t="shared" si="34"/>
        <v>0.1111111111111111</v>
      </c>
      <c r="AC55" s="95">
        <f t="shared" si="34"/>
        <v>0</v>
      </c>
      <c r="AE55" s="96" t="s">
        <v>82</v>
      </c>
      <c r="AF55" s="97">
        <f>AA55</f>
        <v>0.88888888888888884</v>
      </c>
    </row>
    <row r="56" spans="2:32" ht="83" thickBot="1">
      <c r="U56" s="14" t="s">
        <v>40</v>
      </c>
      <c r="V56" s="95">
        <f t="shared" si="35"/>
        <v>0</v>
      </c>
      <c r="W56" s="95">
        <f t="shared" si="34"/>
        <v>0.1111111111111111</v>
      </c>
      <c r="X56" s="95">
        <f t="shared" si="34"/>
        <v>0</v>
      </c>
      <c r="Y56" s="95">
        <f t="shared" si="34"/>
        <v>0.1111111111111111</v>
      </c>
      <c r="Z56" s="95">
        <f t="shared" si="34"/>
        <v>0.1111111111111111</v>
      </c>
      <c r="AA56" s="95">
        <f t="shared" si="34"/>
        <v>0</v>
      </c>
      <c r="AB56" s="95">
        <f t="shared" si="34"/>
        <v>0.66666666666666663</v>
      </c>
      <c r="AC56" s="95">
        <f t="shared" si="34"/>
        <v>0</v>
      </c>
      <c r="AE56" s="96" t="s">
        <v>83</v>
      </c>
      <c r="AF56" s="97">
        <f>AB56</f>
        <v>0.66666666666666663</v>
      </c>
    </row>
    <row r="57" spans="2:32" ht="83" thickBot="1">
      <c r="U57" s="15" t="s">
        <v>37</v>
      </c>
      <c r="V57" s="95">
        <f t="shared" si="35"/>
        <v>0</v>
      </c>
      <c r="W57" s="95">
        <f t="shared" si="34"/>
        <v>0</v>
      </c>
      <c r="X57" s="95">
        <f t="shared" si="34"/>
        <v>0</v>
      </c>
      <c r="Y57" s="95">
        <f t="shared" si="34"/>
        <v>0</v>
      </c>
      <c r="Z57" s="95">
        <f t="shared" si="34"/>
        <v>0</v>
      </c>
      <c r="AA57" s="95">
        <f t="shared" si="34"/>
        <v>0</v>
      </c>
      <c r="AB57" s="95">
        <f t="shared" si="34"/>
        <v>0.1111111111111111</v>
      </c>
      <c r="AC57" s="95">
        <f t="shared" si="34"/>
        <v>0.88888888888888884</v>
      </c>
      <c r="AE57" s="96" t="s">
        <v>84</v>
      </c>
      <c r="AF57" s="97">
        <f>AC57</f>
        <v>0.88888888888888884</v>
      </c>
    </row>
    <row r="59" spans="2:32" ht="89">
      <c r="T59" s="94" t="s">
        <v>68</v>
      </c>
    </row>
    <row r="60" spans="2:32" ht="89">
      <c r="T60" s="94" t="s">
        <v>85</v>
      </c>
      <c r="U60" s="98">
        <f>2/(1/AF40+1/AF50)</f>
        <v>1</v>
      </c>
    </row>
    <row r="61" spans="2:32" ht="89">
      <c r="T61" s="94" t="s">
        <v>86</v>
      </c>
      <c r="U61" s="98">
        <f>2/(1/AF41+1/AF51)</f>
        <v>0.16666666666666666</v>
      </c>
    </row>
    <row r="62" spans="2:32" ht="89">
      <c r="T62" s="94" t="s">
        <v>87</v>
      </c>
      <c r="U62" s="98">
        <f t="shared" ref="U61:U67" si="44">2/(1/AF42+1/AF52)</f>
        <v>0.81818181818181812</v>
      </c>
    </row>
    <row r="63" spans="2:32" ht="89">
      <c r="T63" s="94" t="s">
        <v>88</v>
      </c>
      <c r="U63" s="98">
        <f t="shared" si="44"/>
        <v>0.5714285714285714</v>
      </c>
    </row>
    <row r="64" spans="2:32" ht="89">
      <c r="T64" s="94" t="s">
        <v>89</v>
      </c>
      <c r="U64" s="98">
        <f t="shared" si="44"/>
        <v>0.43478260869565222</v>
      </c>
    </row>
    <row r="65" spans="20:21" ht="89">
      <c r="T65" s="94" t="s">
        <v>90</v>
      </c>
      <c r="U65" s="98">
        <f t="shared" si="44"/>
        <v>0.8</v>
      </c>
    </row>
    <row r="66" spans="20:21" ht="89">
      <c r="T66" s="94" t="s">
        <v>91</v>
      </c>
      <c r="U66" s="98">
        <f t="shared" si="44"/>
        <v>0.66666666666666663</v>
      </c>
    </row>
    <row r="67" spans="20:21" ht="89">
      <c r="T67" s="94" t="s">
        <v>92</v>
      </c>
      <c r="U67" s="98">
        <f t="shared" si="44"/>
        <v>0.94117647058823528</v>
      </c>
    </row>
  </sheetData>
  <mergeCells count="1">
    <mergeCell ref="B28:B30"/>
  </mergeCells>
  <phoneticPr fontId="2"/>
  <conditionalFormatting sqref="V40:AC47">
    <cfRule type="colorScale" priority="14">
      <colorScale>
        <cfvo type="min"/>
        <cfvo type="max"/>
        <color theme="0"/>
        <color theme="4"/>
      </colorScale>
    </cfRule>
    <cfRule type="top10" dxfId="25" priority="15" rank="1"/>
  </conditionalFormatting>
  <conditionalFormatting sqref="V50:AC57">
    <cfRule type="colorScale" priority="16">
      <colorScale>
        <cfvo type="min"/>
        <cfvo type="max"/>
        <color theme="0"/>
        <color theme="4"/>
      </colorScale>
    </cfRule>
    <cfRule type="top10" dxfId="24" priority="17" rank="1"/>
  </conditionalFormatting>
  <conditionalFormatting sqref="C40:J40">
    <cfRule type="colorScale" priority="5">
      <colorScale>
        <cfvo type="min"/>
        <cfvo type="max"/>
        <color theme="0"/>
        <color theme="4"/>
      </colorScale>
    </cfRule>
  </conditionalFormatting>
  <conditionalFormatting sqref="C36:J36">
    <cfRule type="colorScale" priority="9">
      <colorScale>
        <cfvo type="min"/>
        <cfvo type="max"/>
        <color theme="0"/>
        <color theme="4"/>
      </colorScale>
    </cfRule>
    <cfRule type="colorScale" priority="10">
      <colorScale>
        <cfvo type="min"/>
        <cfvo type="max"/>
        <color rgb="FFFCFCFF"/>
        <color rgb="FF63BE7B"/>
      </colorScale>
    </cfRule>
    <cfRule type="top10" dxfId="23" priority="13" rank="1"/>
  </conditionalFormatting>
  <conditionalFormatting sqref="C35:J35">
    <cfRule type="colorScale" priority="11">
      <colorScale>
        <cfvo type="min"/>
        <cfvo type="max"/>
        <color theme="0"/>
        <color theme="4"/>
      </colorScale>
    </cfRule>
    <cfRule type="top10" dxfId="22" priority="12" rank="1"/>
  </conditionalFormatting>
  <conditionalFormatting sqref="C39:J39">
    <cfRule type="colorScale" priority="6">
      <colorScale>
        <cfvo type="min"/>
        <cfvo type="max"/>
        <color theme="0"/>
        <color theme="4"/>
      </colorScale>
    </cfRule>
  </conditionalFormatting>
  <conditionalFormatting sqref="C37:J37">
    <cfRule type="colorScale" priority="8">
      <colorScale>
        <cfvo type="min"/>
        <cfvo type="max"/>
        <color theme="0"/>
        <color theme="4"/>
      </colorScale>
    </cfRule>
  </conditionalFormatting>
  <conditionalFormatting sqref="C38:J38">
    <cfRule type="colorScale" priority="7">
      <colorScale>
        <cfvo type="min"/>
        <cfvo type="max"/>
        <color theme="0"/>
        <color theme="4"/>
      </colorScale>
    </cfRule>
  </conditionalFormatting>
  <conditionalFormatting sqref="C41:J41">
    <cfRule type="colorScale" priority="4">
      <colorScale>
        <cfvo type="min"/>
        <cfvo type="max"/>
        <color theme="0"/>
        <color theme="4"/>
      </colorScale>
    </cfRule>
  </conditionalFormatting>
  <conditionalFormatting sqref="C42:J42">
    <cfRule type="colorScale" priority="3">
      <colorScale>
        <cfvo type="min"/>
        <cfvo type="max"/>
        <color theme="0"/>
        <color theme="4"/>
      </colorScale>
    </cfRule>
  </conditionalFormatting>
  <conditionalFormatting sqref="C46:J53">
    <cfRule type="colorScale" priority="1">
      <colorScale>
        <cfvo type="min"/>
        <cfvo type="max"/>
        <color theme="0"/>
        <color theme="4"/>
      </colorScale>
    </cfRule>
    <cfRule type="top10" dxfId="1" priority="2" rank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1123-54FE-0D44-AA09-6D323686ACC6}">
  <dimension ref="A1:CE67"/>
  <sheetViews>
    <sheetView topLeftCell="A44" zoomScale="33" workbookViewId="0">
      <selection activeCell="C46" sqref="C46:J53"/>
    </sheetView>
  </sheetViews>
  <sheetFormatPr baseColWidth="10" defaultRowHeight="20"/>
  <cols>
    <col min="2" max="2" width="19.85546875" style="2" customWidth="1"/>
    <col min="3" max="10" width="21.140625" customWidth="1"/>
    <col min="12" max="12" width="38.42578125" bestFit="1" customWidth="1"/>
    <col min="14" max="14" width="40.85546875" bestFit="1" customWidth="1"/>
    <col min="20" max="20" width="62" bestFit="1" customWidth="1"/>
    <col min="21" max="21" width="47.85546875" customWidth="1"/>
    <col min="22" max="32" width="19.28515625" customWidth="1"/>
  </cols>
  <sheetData>
    <row r="1" spans="2:83">
      <c r="B1" s="64">
        <v>44815.767083333332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2</v>
      </c>
      <c r="L1" s="1" t="s">
        <v>0</v>
      </c>
      <c r="M1" s="1" t="s">
        <v>1</v>
      </c>
      <c r="N1" s="1" t="s">
        <v>3</v>
      </c>
      <c r="O1" s="1" t="s">
        <v>2</v>
      </c>
      <c r="P1" s="1" t="s">
        <v>2</v>
      </c>
      <c r="Q1" s="1" t="s">
        <v>4</v>
      </c>
      <c r="R1" s="1" t="s">
        <v>3</v>
      </c>
      <c r="S1" s="1" t="s">
        <v>1</v>
      </c>
      <c r="T1" s="1" t="s">
        <v>4</v>
      </c>
      <c r="U1" s="1" t="s">
        <v>1</v>
      </c>
      <c r="V1" s="1" t="s">
        <v>2</v>
      </c>
      <c r="W1" s="1" t="s">
        <v>6</v>
      </c>
      <c r="X1" s="1" t="s">
        <v>0</v>
      </c>
      <c r="Y1" s="1" t="s">
        <v>3</v>
      </c>
      <c r="Z1" s="1" t="s">
        <v>7</v>
      </c>
      <c r="AA1" s="1" t="s">
        <v>0</v>
      </c>
      <c r="AB1" s="1" t="s">
        <v>1</v>
      </c>
      <c r="AC1" s="1" t="s">
        <v>3</v>
      </c>
      <c r="AD1" s="1" t="s">
        <v>2</v>
      </c>
      <c r="AE1" s="1" t="s">
        <v>1</v>
      </c>
      <c r="AF1" s="1" t="s">
        <v>3</v>
      </c>
      <c r="AG1" s="1" t="s">
        <v>4</v>
      </c>
      <c r="AH1" s="1" t="s">
        <v>6</v>
      </c>
      <c r="AI1" s="1" t="s">
        <v>6</v>
      </c>
      <c r="AJ1" s="1" t="s">
        <v>0</v>
      </c>
      <c r="AK1" s="1" t="s">
        <v>1</v>
      </c>
      <c r="AL1" s="1" t="s">
        <v>1</v>
      </c>
      <c r="AM1" s="1" t="s">
        <v>3</v>
      </c>
      <c r="AN1" s="1" t="s">
        <v>2</v>
      </c>
      <c r="AO1" s="1" t="s">
        <v>4</v>
      </c>
      <c r="AP1" s="1" t="s">
        <v>3</v>
      </c>
      <c r="AQ1" s="1" t="s">
        <v>1</v>
      </c>
      <c r="AR1" s="1" t="s">
        <v>4</v>
      </c>
      <c r="AS1" s="1" t="s">
        <v>7</v>
      </c>
      <c r="AT1" s="1" t="s">
        <v>2</v>
      </c>
      <c r="AU1" s="1" t="s">
        <v>6</v>
      </c>
      <c r="AV1" s="1" t="s">
        <v>0</v>
      </c>
      <c r="AW1" s="1" t="s">
        <v>3</v>
      </c>
      <c r="AX1" s="1" t="s">
        <v>5</v>
      </c>
      <c r="AY1" s="1" t="s">
        <v>0</v>
      </c>
      <c r="AZ1" s="1" t="s">
        <v>1</v>
      </c>
      <c r="BA1" s="1" t="s">
        <v>3</v>
      </c>
      <c r="BB1" s="1" t="s">
        <v>2</v>
      </c>
      <c r="BC1" s="1" t="s">
        <v>1</v>
      </c>
      <c r="BD1" s="1" t="s">
        <v>4</v>
      </c>
      <c r="BE1" s="1" t="s">
        <v>4</v>
      </c>
      <c r="BF1" s="1" t="s">
        <v>6</v>
      </c>
      <c r="BG1" s="1" t="s">
        <v>6</v>
      </c>
      <c r="BH1" s="1" t="s">
        <v>0</v>
      </c>
      <c r="BI1" s="1" t="s">
        <v>1</v>
      </c>
      <c r="BJ1" s="1" t="s">
        <v>1</v>
      </c>
      <c r="BK1" s="1" t="s">
        <v>5</v>
      </c>
      <c r="BL1" s="1" t="s">
        <v>2</v>
      </c>
      <c r="BM1" s="1" t="s">
        <v>4</v>
      </c>
      <c r="BN1" s="1" t="s">
        <v>3</v>
      </c>
      <c r="BO1" s="1" t="s">
        <v>1</v>
      </c>
      <c r="BP1" s="1" t="s">
        <v>3</v>
      </c>
      <c r="BQ1" s="1" t="s">
        <v>7</v>
      </c>
      <c r="BR1" s="1" t="s">
        <v>2</v>
      </c>
      <c r="BS1" s="1" t="s">
        <v>6</v>
      </c>
      <c r="BT1" s="1" t="s">
        <v>0</v>
      </c>
      <c r="BU1" s="1" t="s">
        <v>3</v>
      </c>
      <c r="BV1" s="1" t="s">
        <v>4</v>
      </c>
      <c r="BW1" s="1" t="s">
        <v>0</v>
      </c>
      <c r="BX1" s="1" t="s">
        <v>8</v>
      </c>
      <c r="BY1" s="1"/>
      <c r="BZ1" s="1"/>
      <c r="CA1" s="1"/>
      <c r="CB1" s="1"/>
      <c r="CC1" s="1"/>
      <c r="CD1" s="1"/>
      <c r="CE1" s="1"/>
    </row>
    <row r="2" spans="2:83">
      <c r="B2" s="64">
        <v>44816.058842592596</v>
      </c>
      <c r="C2" s="1" t="s">
        <v>0</v>
      </c>
      <c r="D2" s="1" t="s">
        <v>1</v>
      </c>
      <c r="E2" s="1" t="s">
        <v>4</v>
      </c>
      <c r="F2" s="1" t="s">
        <v>3</v>
      </c>
      <c r="G2" s="1" t="s">
        <v>7</v>
      </c>
      <c r="H2" s="1" t="s">
        <v>5</v>
      </c>
      <c r="I2" s="1" t="s">
        <v>5</v>
      </c>
      <c r="J2" s="1" t="s">
        <v>4</v>
      </c>
      <c r="K2" s="1" t="s">
        <v>3</v>
      </c>
      <c r="L2" s="1" t="s">
        <v>0</v>
      </c>
      <c r="M2" s="1" t="s">
        <v>1</v>
      </c>
      <c r="N2" s="1" t="s">
        <v>2</v>
      </c>
      <c r="O2" s="1" t="s">
        <v>4</v>
      </c>
      <c r="P2" s="1" t="s">
        <v>4</v>
      </c>
      <c r="Q2" s="1" t="s">
        <v>3</v>
      </c>
      <c r="R2" s="1" t="s">
        <v>3</v>
      </c>
      <c r="S2" s="1" t="s">
        <v>1</v>
      </c>
      <c r="T2" s="1" t="s">
        <v>4</v>
      </c>
      <c r="U2" s="1" t="s">
        <v>5</v>
      </c>
      <c r="V2" s="1" t="s">
        <v>2</v>
      </c>
      <c r="W2" s="1" t="s">
        <v>6</v>
      </c>
      <c r="X2" s="1" t="s">
        <v>0</v>
      </c>
      <c r="Y2" s="1" t="s">
        <v>3</v>
      </c>
      <c r="Z2" s="1" t="s">
        <v>5</v>
      </c>
      <c r="AA2" s="1" t="s">
        <v>0</v>
      </c>
      <c r="AB2" s="1" t="s">
        <v>1</v>
      </c>
      <c r="AC2" s="1" t="s">
        <v>2</v>
      </c>
      <c r="AD2" s="1" t="s">
        <v>2</v>
      </c>
      <c r="AE2" s="1" t="s">
        <v>7</v>
      </c>
      <c r="AF2" s="1" t="s">
        <v>3</v>
      </c>
      <c r="AG2" s="1" t="s">
        <v>5</v>
      </c>
      <c r="AH2" s="1" t="s">
        <v>6</v>
      </c>
      <c r="AI2" s="1" t="s">
        <v>6</v>
      </c>
      <c r="AJ2" s="1" t="s">
        <v>0</v>
      </c>
      <c r="AK2" s="1" t="s">
        <v>1</v>
      </c>
      <c r="AL2" s="1" t="s">
        <v>7</v>
      </c>
      <c r="AM2" s="1" t="s">
        <v>3</v>
      </c>
      <c r="AN2" s="1" t="s">
        <v>2</v>
      </c>
      <c r="AO2" s="1" t="s">
        <v>4</v>
      </c>
      <c r="AP2" s="1" t="s">
        <v>4</v>
      </c>
      <c r="AQ2" s="1" t="s">
        <v>1</v>
      </c>
      <c r="AR2" s="1" t="s">
        <v>3</v>
      </c>
      <c r="AS2" s="1" t="s">
        <v>5</v>
      </c>
      <c r="AT2" s="1" t="s">
        <v>2</v>
      </c>
      <c r="AU2" s="1" t="s">
        <v>6</v>
      </c>
      <c r="AV2" s="1" t="s">
        <v>0</v>
      </c>
      <c r="AW2" s="1" t="s">
        <v>3</v>
      </c>
      <c r="AX2" s="1" t="s">
        <v>3</v>
      </c>
      <c r="AY2" s="1" t="s">
        <v>0</v>
      </c>
      <c r="AZ2" s="1" t="s">
        <v>1</v>
      </c>
      <c r="BA2" s="1" t="s">
        <v>4</v>
      </c>
      <c r="BB2" s="1" t="s">
        <v>2</v>
      </c>
      <c r="BC2" s="1" t="s">
        <v>1</v>
      </c>
      <c r="BD2" s="1" t="s">
        <v>4</v>
      </c>
      <c r="BE2" s="1" t="s">
        <v>4</v>
      </c>
      <c r="BF2" s="1" t="s">
        <v>6</v>
      </c>
      <c r="BG2" s="1" t="s">
        <v>6</v>
      </c>
      <c r="BH2" s="1" t="s">
        <v>0</v>
      </c>
      <c r="BI2" s="1" t="s">
        <v>1</v>
      </c>
      <c r="BJ2" s="1" t="s">
        <v>7</v>
      </c>
      <c r="BK2" s="1" t="s">
        <v>5</v>
      </c>
      <c r="BL2" s="1" t="s">
        <v>2</v>
      </c>
      <c r="BM2" s="1" t="s">
        <v>3</v>
      </c>
      <c r="BN2" s="1" t="s">
        <v>4</v>
      </c>
      <c r="BO2" s="1" t="s">
        <v>7</v>
      </c>
      <c r="BP2" s="1" t="s">
        <v>3</v>
      </c>
      <c r="BQ2" s="1" t="s">
        <v>1</v>
      </c>
      <c r="BR2" s="1" t="s">
        <v>2</v>
      </c>
      <c r="BS2" s="1" t="s">
        <v>6</v>
      </c>
      <c r="BT2" s="1" t="s">
        <v>0</v>
      </c>
      <c r="BU2" s="1" t="s">
        <v>3</v>
      </c>
      <c r="BV2" s="1" t="s">
        <v>3</v>
      </c>
      <c r="BW2" s="1" t="s">
        <v>6</v>
      </c>
      <c r="BX2" s="1" t="s">
        <v>9</v>
      </c>
      <c r="BY2" s="1"/>
      <c r="BZ2" s="1"/>
      <c r="CA2" s="1"/>
      <c r="CB2" s="1"/>
      <c r="CC2" s="1"/>
      <c r="CD2" s="1"/>
      <c r="CE2" s="1"/>
    </row>
    <row r="3" spans="2:83">
      <c r="B3" s="64">
        <v>44816.380972222221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7</v>
      </c>
      <c r="H3" s="1" t="s">
        <v>5</v>
      </c>
      <c r="I3" s="1" t="s">
        <v>4</v>
      </c>
      <c r="J3" s="1" t="s">
        <v>4</v>
      </c>
      <c r="K3" s="1" t="s">
        <v>4</v>
      </c>
      <c r="L3" s="1" t="s">
        <v>0</v>
      </c>
      <c r="M3" s="1" t="s">
        <v>1</v>
      </c>
      <c r="N3" s="1" t="s">
        <v>7</v>
      </c>
      <c r="O3" s="1" t="s">
        <v>5</v>
      </c>
      <c r="P3" s="1" t="s">
        <v>2</v>
      </c>
      <c r="Q3" s="1" t="s">
        <v>2</v>
      </c>
      <c r="R3" s="1" t="s">
        <v>3</v>
      </c>
      <c r="S3" s="1" t="s">
        <v>1</v>
      </c>
      <c r="T3" s="1" t="s">
        <v>4</v>
      </c>
      <c r="U3" s="1" t="s">
        <v>4</v>
      </c>
      <c r="V3" s="1" t="s">
        <v>2</v>
      </c>
      <c r="W3" s="1" t="s">
        <v>4</v>
      </c>
      <c r="X3" s="1" t="s">
        <v>0</v>
      </c>
      <c r="Y3" s="1" t="s">
        <v>3</v>
      </c>
      <c r="Z3" s="1" t="s">
        <v>5</v>
      </c>
      <c r="AA3" s="1" t="s">
        <v>0</v>
      </c>
      <c r="AB3" s="1" t="s">
        <v>1</v>
      </c>
      <c r="AC3" s="1" t="s">
        <v>2</v>
      </c>
      <c r="AD3" s="1" t="s">
        <v>2</v>
      </c>
      <c r="AE3" s="1" t="s">
        <v>1</v>
      </c>
      <c r="AF3" s="1" t="s">
        <v>3</v>
      </c>
      <c r="AG3" s="1" t="s">
        <v>7</v>
      </c>
      <c r="AH3" s="1" t="s">
        <v>4</v>
      </c>
      <c r="AI3" s="1" t="s">
        <v>6</v>
      </c>
      <c r="AJ3" s="1" t="s">
        <v>0</v>
      </c>
      <c r="AK3" s="1" t="s">
        <v>1</v>
      </c>
      <c r="AL3" s="1" t="s">
        <v>1</v>
      </c>
      <c r="AM3" s="1" t="s">
        <v>3</v>
      </c>
      <c r="AN3" s="1" t="s">
        <v>4</v>
      </c>
      <c r="AO3" s="1" t="s">
        <v>4</v>
      </c>
      <c r="AP3" s="1" t="s">
        <v>2</v>
      </c>
      <c r="AQ3" s="1" t="s">
        <v>1</v>
      </c>
      <c r="AR3" s="1" t="s">
        <v>4</v>
      </c>
      <c r="AS3" s="1" t="s">
        <v>7</v>
      </c>
      <c r="AT3" s="1" t="s">
        <v>2</v>
      </c>
      <c r="AU3" s="1" t="s">
        <v>6</v>
      </c>
      <c r="AV3" s="1" t="s">
        <v>0</v>
      </c>
      <c r="AW3" s="1" t="s">
        <v>3</v>
      </c>
      <c r="AX3" s="1" t="s">
        <v>3</v>
      </c>
      <c r="AY3" s="1" t="s">
        <v>0</v>
      </c>
      <c r="AZ3" s="1" t="s">
        <v>1</v>
      </c>
      <c r="BA3" s="1" t="s">
        <v>4</v>
      </c>
      <c r="BB3" s="1" t="s">
        <v>2</v>
      </c>
      <c r="BC3" s="1" t="s">
        <v>1</v>
      </c>
      <c r="BD3" s="1" t="s">
        <v>2</v>
      </c>
      <c r="BE3" s="1" t="s">
        <v>7</v>
      </c>
      <c r="BF3" s="1" t="s">
        <v>3</v>
      </c>
      <c r="BG3" s="1" t="s">
        <v>3</v>
      </c>
      <c r="BH3" s="1" t="s">
        <v>0</v>
      </c>
      <c r="BI3" s="1" t="s">
        <v>1</v>
      </c>
      <c r="BJ3" s="1" t="s">
        <v>7</v>
      </c>
      <c r="BK3" s="1" t="s">
        <v>2</v>
      </c>
      <c r="BL3" s="1" t="s">
        <v>2</v>
      </c>
      <c r="BM3" s="1" t="s">
        <v>7</v>
      </c>
      <c r="BN3" s="1" t="s">
        <v>4</v>
      </c>
      <c r="BO3" s="1" t="s">
        <v>1</v>
      </c>
      <c r="BP3" s="1" t="s">
        <v>3</v>
      </c>
      <c r="BQ3" s="1" t="s">
        <v>1</v>
      </c>
      <c r="BR3" s="1" t="s">
        <v>2</v>
      </c>
      <c r="BS3" s="1" t="s">
        <v>3</v>
      </c>
      <c r="BT3" s="1" t="s">
        <v>0</v>
      </c>
      <c r="BU3" s="1" t="s">
        <v>4</v>
      </c>
      <c r="BV3" s="1" t="s">
        <v>3</v>
      </c>
      <c r="BW3" s="1" t="s">
        <v>0</v>
      </c>
      <c r="BX3" s="1" t="s">
        <v>8</v>
      </c>
      <c r="BY3" s="1"/>
      <c r="BZ3" s="1"/>
      <c r="CA3" s="1"/>
      <c r="CB3" s="1"/>
      <c r="CC3" s="1"/>
      <c r="CD3" s="1"/>
      <c r="CE3" s="1"/>
    </row>
    <row r="4" spans="2:83" s="35" customFormat="1" ht="31">
      <c r="B4" s="34" t="s">
        <v>19</v>
      </c>
      <c r="C4" s="79" t="s">
        <v>34</v>
      </c>
      <c r="D4" s="80" t="s">
        <v>35</v>
      </c>
      <c r="E4" s="80" t="s">
        <v>36</v>
      </c>
      <c r="F4" s="80" t="s">
        <v>37</v>
      </c>
      <c r="G4" s="80" t="s">
        <v>37</v>
      </c>
      <c r="H4" s="80" t="s">
        <v>34</v>
      </c>
      <c r="I4" s="80" t="s">
        <v>38</v>
      </c>
      <c r="J4" s="80" t="s">
        <v>37</v>
      </c>
      <c r="K4" s="80" t="s">
        <v>37</v>
      </c>
      <c r="L4" s="80" t="s">
        <v>34</v>
      </c>
      <c r="M4" s="80" t="s">
        <v>39</v>
      </c>
      <c r="N4" s="80" t="s">
        <v>36</v>
      </c>
      <c r="O4" s="80" t="s">
        <v>38</v>
      </c>
      <c r="P4" s="80" t="s">
        <v>37</v>
      </c>
      <c r="Q4" s="80" t="s">
        <v>37</v>
      </c>
      <c r="R4" s="80" t="s">
        <v>36</v>
      </c>
      <c r="S4" s="80" t="s">
        <v>35</v>
      </c>
      <c r="T4" s="80" t="s">
        <v>40</v>
      </c>
      <c r="U4" s="80" t="s">
        <v>37</v>
      </c>
      <c r="V4" s="80" t="s">
        <v>36</v>
      </c>
      <c r="W4" s="80" t="s">
        <v>37</v>
      </c>
      <c r="X4" s="80" t="s">
        <v>34</v>
      </c>
      <c r="Y4" s="80" t="s">
        <v>36</v>
      </c>
      <c r="Z4" s="80" t="s">
        <v>37</v>
      </c>
    </row>
    <row r="5" spans="2:83" s="35" customFormat="1" ht="31">
      <c r="B5" s="34" t="s">
        <v>24</v>
      </c>
      <c r="C5" s="43" t="s">
        <v>34</v>
      </c>
      <c r="D5" s="43" t="s">
        <v>39</v>
      </c>
      <c r="E5" s="43" t="s">
        <v>38</v>
      </c>
      <c r="F5" s="43" t="s">
        <v>38</v>
      </c>
      <c r="G5" s="43" t="s">
        <v>37</v>
      </c>
      <c r="H5" s="43" t="s">
        <v>36</v>
      </c>
      <c r="I5" s="43" t="s">
        <v>34</v>
      </c>
      <c r="J5" s="43" t="s">
        <v>37</v>
      </c>
      <c r="K5" s="43" t="s">
        <v>37</v>
      </c>
      <c r="L5" s="43" t="s">
        <v>34</v>
      </c>
      <c r="M5" s="43" t="s">
        <v>39</v>
      </c>
      <c r="N5" s="43" t="s">
        <v>36</v>
      </c>
      <c r="O5" s="43" t="s">
        <v>36</v>
      </c>
      <c r="P5" s="43" t="s">
        <v>37</v>
      </c>
      <c r="Q5" s="43" t="s">
        <v>34</v>
      </c>
      <c r="R5" s="43" t="s">
        <v>37</v>
      </c>
      <c r="S5" s="43" t="s">
        <v>39</v>
      </c>
      <c r="T5" s="43" t="s">
        <v>40</v>
      </c>
      <c r="U5" s="43" t="s">
        <v>39</v>
      </c>
      <c r="V5" s="43" t="s">
        <v>36</v>
      </c>
      <c r="W5" s="43" t="s">
        <v>37</v>
      </c>
      <c r="X5" s="43" t="s">
        <v>34</v>
      </c>
      <c r="Y5" s="43" t="s">
        <v>41</v>
      </c>
      <c r="Z5" s="43" t="s">
        <v>41</v>
      </c>
    </row>
    <row r="6" spans="2:83" s="35" customFormat="1" ht="31">
      <c r="B6" s="34" t="s">
        <v>25</v>
      </c>
      <c r="C6" s="43" t="s">
        <v>34</v>
      </c>
      <c r="D6" s="43" t="s">
        <v>39</v>
      </c>
      <c r="E6" s="43" t="s">
        <v>41</v>
      </c>
      <c r="F6" s="43" t="s">
        <v>36</v>
      </c>
      <c r="G6" s="43" t="s">
        <v>35</v>
      </c>
      <c r="H6" s="43" t="s">
        <v>36</v>
      </c>
      <c r="I6" s="43" t="s">
        <v>36</v>
      </c>
      <c r="J6" s="43" t="s">
        <v>37</v>
      </c>
      <c r="K6" s="43" t="s">
        <v>37</v>
      </c>
      <c r="L6" s="43" t="s">
        <v>34</v>
      </c>
      <c r="M6" s="43" t="s">
        <v>39</v>
      </c>
      <c r="N6" s="43" t="s">
        <v>35</v>
      </c>
      <c r="O6" s="43" t="s">
        <v>36</v>
      </c>
      <c r="P6" s="43" t="s">
        <v>38</v>
      </c>
      <c r="Q6" s="43" t="s">
        <v>40</v>
      </c>
      <c r="R6" s="43" t="s">
        <v>41</v>
      </c>
      <c r="S6" s="43" t="s">
        <v>39</v>
      </c>
      <c r="T6" s="43" t="s">
        <v>17</v>
      </c>
      <c r="U6" s="43" t="s">
        <v>35</v>
      </c>
      <c r="V6" s="43" t="s">
        <v>38</v>
      </c>
      <c r="W6" s="43" t="s">
        <v>37</v>
      </c>
      <c r="X6" s="43" t="s">
        <v>34</v>
      </c>
      <c r="Y6" s="43" t="s">
        <v>41</v>
      </c>
      <c r="Z6" s="43" t="s">
        <v>36</v>
      </c>
    </row>
    <row r="7" spans="2:83">
      <c r="B7" s="64" t="s">
        <v>59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2:83" s="6" customFormat="1" ht="32" thickBot="1">
      <c r="B8" s="3">
        <v>3</v>
      </c>
      <c r="C8" s="66" t="s">
        <v>0</v>
      </c>
      <c r="D8" s="1" t="s">
        <v>1</v>
      </c>
      <c r="E8" s="1" t="s">
        <v>3</v>
      </c>
      <c r="F8" s="1" t="s">
        <v>2</v>
      </c>
      <c r="G8" s="1" t="s">
        <v>7</v>
      </c>
      <c r="H8" s="1" t="s">
        <v>5</v>
      </c>
      <c r="I8" s="1" t="s">
        <v>4</v>
      </c>
      <c r="J8" s="1" t="s">
        <v>6</v>
      </c>
      <c r="K8" s="1" t="s">
        <v>6</v>
      </c>
      <c r="L8" s="1" t="s">
        <v>0</v>
      </c>
      <c r="M8" s="1" t="s">
        <v>1</v>
      </c>
      <c r="N8" s="1" t="s">
        <v>7</v>
      </c>
      <c r="O8" s="1" t="s">
        <v>5</v>
      </c>
      <c r="P8" s="1" t="s">
        <v>2</v>
      </c>
      <c r="Q8" s="1" t="s">
        <v>4</v>
      </c>
      <c r="R8" s="1" t="s">
        <v>3</v>
      </c>
      <c r="S8" s="1" t="s">
        <v>1</v>
      </c>
      <c r="T8" s="1" t="s">
        <v>4</v>
      </c>
      <c r="U8" s="1" t="s">
        <v>7</v>
      </c>
      <c r="V8" s="1" t="s">
        <v>2</v>
      </c>
      <c r="W8" s="1" t="s">
        <v>6</v>
      </c>
      <c r="X8" s="1" t="s">
        <v>0</v>
      </c>
      <c r="Y8" s="1" t="s">
        <v>3</v>
      </c>
      <c r="Z8" s="1" t="s">
        <v>5</v>
      </c>
      <c r="AA8" s="1" t="s">
        <v>0</v>
      </c>
      <c r="AB8" s="1" t="s">
        <v>1</v>
      </c>
      <c r="AC8" s="1" t="s">
        <v>3</v>
      </c>
      <c r="AD8" s="1" t="s">
        <v>2</v>
      </c>
      <c r="AE8" s="1" t="s">
        <v>7</v>
      </c>
      <c r="AF8" s="1" t="s">
        <v>5</v>
      </c>
      <c r="AG8" s="1" t="s">
        <v>4</v>
      </c>
      <c r="AH8" s="1" t="s">
        <v>6</v>
      </c>
      <c r="AI8" s="1" t="s">
        <v>6</v>
      </c>
      <c r="AJ8" s="1" t="s">
        <v>0</v>
      </c>
      <c r="AK8" s="1" t="s">
        <v>1</v>
      </c>
      <c r="AL8" s="1" t="s">
        <v>7</v>
      </c>
      <c r="AM8" s="1" t="s">
        <v>5</v>
      </c>
      <c r="AN8" s="1" t="s">
        <v>2</v>
      </c>
      <c r="AO8" s="1" t="s">
        <v>4</v>
      </c>
      <c r="AP8" s="1" t="s">
        <v>3</v>
      </c>
      <c r="AQ8" s="1" t="s">
        <v>1</v>
      </c>
      <c r="AR8" s="1" t="s">
        <v>4</v>
      </c>
      <c r="AS8" s="1" t="s">
        <v>7</v>
      </c>
      <c r="AT8" s="1" t="s">
        <v>2</v>
      </c>
      <c r="AU8" s="1" t="s">
        <v>6</v>
      </c>
      <c r="AV8" s="1" t="s">
        <v>0</v>
      </c>
      <c r="AW8" s="1" t="s">
        <v>3</v>
      </c>
      <c r="AX8" s="1" t="s">
        <v>5</v>
      </c>
      <c r="AY8" s="1" t="s">
        <v>0</v>
      </c>
      <c r="AZ8" s="1" t="s">
        <v>1</v>
      </c>
      <c r="BA8" s="1" t="s">
        <v>3</v>
      </c>
      <c r="BB8" s="1" t="s">
        <v>2</v>
      </c>
      <c r="BC8" s="1" t="s">
        <v>7</v>
      </c>
      <c r="BD8" s="1" t="s">
        <v>5</v>
      </c>
      <c r="BE8" s="1" t="s">
        <v>4</v>
      </c>
      <c r="BF8" s="1" t="s">
        <v>6</v>
      </c>
      <c r="BG8" s="1" t="s">
        <v>6</v>
      </c>
      <c r="BH8" s="1" t="s">
        <v>0</v>
      </c>
      <c r="BI8" s="1" t="s">
        <v>1</v>
      </c>
      <c r="BJ8" s="1" t="s">
        <v>7</v>
      </c>
      <c r="BK8" s="1" t="s">
        <v>5</v>
      </c>
      <c r="BL8" s="1" t="s">
        <v>2</v>
      </c>
      <c r="BM8" s="1" t="s">
        <v>4</v>
      </c>
      <c r="BN8" s="1" t="s">
        <v>3</v>
      </c>
      <c r="BO8" s="1" t="s">
        <v>1</v>
      </c>
      <c r="BP8" s="1" t="s">
        <v>4</v>
      </c>
      <c r="BQ8" s="1" t="s">
        <v>7</v>
      </c>
      <c r="BR8" s="1" t="s">
        <v>2</v>
      </c>
      <c r="BS8" s="1" t="s">
        <v>6</v>
      </c>
      <c r="BT8" s="1" t="s">
        <v>0</v>
      </c>
      <c r="BU8" s="1" t="s">
        <v>3</v>
      </c>
      <c r="BV8" s="1" t="s">
        <v>5</v>
      </c>
    </row>
    <row r="9" spans="2:83" ht="21" thickTop="1">
      <c r="B9" s="64">
        <v>44815.767083333332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3</v>
      </c>
      <c r="H9" s="1" t="s">
        <v>4</v>
      </c>
      <c r="I9" s="1" t="s">
        <v>5</v>
      </c>
      <c r="J9" s="1" t="s">
        <v>6</v>
      </c>
      <c r="K9" s="1" t="s">
        <v>2</v>
      </c>
      <c r="L9" s="1" t="s">
        <v>0</v>
      </c>
      <c r="M9" s="1" t="s">
        <v>1</v>
      </c>
      <c r="N9" s="1" t="s">
        <v>3</v>
      </c>
      <c r="O9" s="1" t="s">
        <v>2</v>
      </c>
      <c r="P9" s="1" t="s">
        <v>2</v>
      </c>
      <c r="Q9" s="1" t="s">
        <v>4</v>
      </c>
      <c r="R9" s="1" t="s">
        <v>3</v>
      </c>
      <c r="S9" s="1" t="s">
        <v>1</v>
      </c>
      <c r="T9" s="1" t="s">
        <v>4</v>
      </c>
      <c r="U9" s="1" t="s">
        <v>1</v>
      </c>
      <c r="V9" s="1" t="s">
        <v>2</v>
      </c>
      <c r="W9" s="1" t="s">
        <v>6</v>
      </c>
      <c r="X9" s="1" t="s">
        <v>0</v>
      </c>
      <c r="Y9" s="1" t="s">
        <v>3</v>
      </c>
      <c r="Z9" s="1" t="s">
        <v>7</v>
      </c>
      <c r="AA9" s="1" t="s">
        <v>0</v>
      </c>
      <c r="AB9" s="1" t="s">
        <v>1</v>
      </c>
      <c r="AC9" s="1" t="s">
        <v>3</v>
      </c>
      <c r="AD9" s="1" t="s">
        <v>2</v>
      </c>
      <c r="AE9" s="1" t="s">
        <v>1</v>
      </c>
      <c r="AF9" s="1" t="s">
        <v>3</v>
      </c>
      <c r="AG9" s="1" t="s">
        <v>4</v>
      </c>
      <c r="AH9" s="1" t="s">
        <v>6</v>
      </c>
      <c r="AI9" s="1" t="s">
        <v>6</v>
      </c>
      <c r="AJ9" s="1" t="s">
        <v>0</v>
      </c>
      <c r="AK9" s="1" t="s">
        <v>1</v>
      </c>
      <c r="AL9" s="1" t="s">
        <v>1</v>
      </c>
      <c r="AM9" s="1" t="s">
        <v>3</v>
      </c>
      <c r="AN9" s="1" t="s">
        <v>2</v>
      </c>
      <c r="AO9" s="1" t="s">
        <v>4</v>
      </c>
      <c r="AP9" s="1" t="s">
        <v>3</v>
      </c>
      <c r="AQ9" s="1" t="s">
        <v>1</v>
      </c>
      <c r="AR9" s="1" t="s">
        <v>4</v>
      </c>
      <c r="AS9" s="1" t="s">
        <v>7</v>
      </c>
      <c r="AT9" s="1" t="s">
        <v>2</v>
      </c>
      <c r="AU9" s="1" t="s">
        <v>6</v>
      </c>
      <c r="AV9" s="1" t="s">
        <v>0</v>
      </c>
      <c r="AW9" s="1" t="s">
        <v>3</v>
      </c>
      <c r="AX9" s="1" t="s">
        <v>5</v>
      </c>
      <c r="AY9" s="1" t="s">
        <v>0</v>
      </c>
      <c r="AZ9" s="1" t="s">
        <v>1</v>
      </c>
      <c r="BA9" s="1" t="s">
        <v>3</v>
      </c>
      <c r="BB9" s="1" t="s">
        <v>2</v>
      </c>
      <c r="BC9" s="1" t="s">
        <v>1</v>
      </c>
      <c r="BD9" s="1" t="s">
        <v>4</v>
      </c>
      <c r="BE9" s="1" t="s">
        <v>4</v>
      </c>
      <c r="BF9" s="1" t="s">
        <v>6</v>
      </c>
      <c r="BG9" s="1" t="s">
        <v>6</v>
      </c>
      <c r="BH9" s="1" t="s">
        <v>0</v>
      </c>
      <c r="BI9" s="1" t="s">
        <v>1</v>
      </c>
      <c r="BJ9" s="1" t="s">
        <v>1</v>
      </c>
      <c r="BK9" s="1" t="s">
        <v>5</v>
      </c>
      <c r="BL9" s="1" t="s">
        <v>2</v>
      </c>
      <c r="BM9" s="1" t="s">
        <v>4</v>
      </c>
      <c r="BN9" s="1" t="s">
        <v>3</v>
      </c>
      <c r="BO9" s="1" t="s">
        <v>1</v>
      </c>
      <c r="BP9" s="1" t="s">
        <v>3</v>
      </c>
      <c r="BQ9" s="1" t="s">
        <v>7</v>
      </c>
      <c r="BR9" s="1" t="s">
        <v>2</v>
      </c>
      <c r="BS9" s="1" t="s">
        <v>6</v>
      </c>
      <c r="BT9" s="1" t="s">
        <v>0</v>
      </c>
      <c r="BU9" s="1" t="s">
        <v>3</v>
      </c>
      <c r="BV9" s="1" t="s">
        <v>4</v>
      </c>
      <c r="BW9" s="1" t="s">
        <v>0</v>
      </c>
      <c r="BX9" s="1" t="s">
        <v>8</v>
      </c>
      <c r="BY9" s="1"/>
      <c r="BZ9" s="1"/>
      <c r="CA9" s="1"/>
      <c r="CB9" s="1"/>
      <c r="CC9" s="1"/>
      <c r="CD9" s="1"/>
      <c r="CE9" s="1"/>
    </row>
    <row r="10" spans="2:83">
      <c r="B10" s="64">
        <v>44816.058842592596</v>
      </c>
      <c r="C10" s="1" t="s">
        <v>0</v>
      </c>
      <c r="D10" s="1" t="s">
        <v>1</v>
      </c>
      <c r="E10" s="1" t="s">
        <v>4</v>
      </c>
      <c r="F10" s="1" t="s">
        <v>3</v>
      </c>
      <c r="G10" s="1" t="s">
        <v>7</v>
      </c>
      <c r="H10" s="1" t="s">
        <v>5</v>
      </c>
      <c r="I10" s="1" t="s">
        <v>5</v>
      </c>
      <c r="J10" s="1" t="s">
        <v>4</v>
      </c>
      <c r="K10" s="1" t="s">
        <v>3</v>
      </c>
      <c r="L10" s="1" t="s">
        <v>0</v>
      </c>
      <c r="M10" s="1" t="s">
        <v>1</v>
      </c>
      <c r="N10" s="1" t="s">
        <v>2</v>
      </c>
      <c r="O10" s="1" t="s">
        <v>4</v>
      </c>
      <c r="P10" s="1" t="s">
        <v>4</v>
      </c>
      <c r="Q10" s="1" t="s">
        <v>3</v>
      </c>
      <c r="R10" s="1" t="s">
        <v>3</v>
      </c>
      <c r="S10" s="1" t="s">
        <v>1</v>
      </c>
      <c r="T10" s="1" t="s">
        <v>4</v>
      </c>
      <c r="U10" s="1" t="s">
        <v>5</v>
      </c>
      <c r="V10" s="1" t="s">
        <v>2</v>
      </c>
      <c r="W10" s="1" t="s">
        <v>6</v>
      </c>
      <c r="X10" s="1" t="s">
        <v>0</v>
      </c>
      <c r="Y10" s="1" t="s">
        <v>3</v>
      </c>
      <c r="Z10" s="1" t="s">
        <v>5</v>
      </c>
      <c r="AA10" s="1" t="s">
        <v>0</v>
      </c>
      <c r="AB10" s="1" t="s">
        <v>1</v>
      </c>
      <c r="AC10" s="1" t="s">
        <v>2</v>
      </c>
      <c r="AD10" s="1" t="s">
        <v>2</v>
      </c>
      <c r="AE10" s="1" t="s">
        <v>7</v>
      </c>
      <c r="AF10" s="1" t="s">
        <v>3</v>
      </c>
      <c r="AG10" s="1" t="s">
        <v>5</v>
      </c>
      <c r="AH10" s="1" t="s">
        <v>6</v>
      </c>
      <c r="AI10" s="1" t="s">
        <v>6</v>
      </c>
      <c r="AJ10" s="1" t="s">
        <v>0</v>
      </c>
      <c r="AK10" s="1" t="s">
        <v>1</v>
      </c>
      <c r="AL10" s="1" t="s">
        <v>7</v>
      </c>
      <c r="AM10" s="1" t="s">
        <v>3</v>
      </c>
      <c r="AN10" s="1" t="s">
        <v>2</v>
      </c>
      <c r="AO10" s="1" t="s">
        <v>4</v>
      </c>
      <c r="AP10" s="1" t="s">
        <v>4</v>
      </c>
      <c r="AQ10" s="1" t="s">
        <v>1</v>
      </c>
      <c r="AR10" s="1" t="s">
        <v>3</v>
      </c>
      <c r="AS10" s="1" t="s">
        <v>5</v>
      </c>
      <c r="AT10" s="1" t="s">
        <v>2</v>
      </c>
      <c r="AU10" s="1" t="s">
        <v>6</v>
      </c>
      <c r="AV10" s="1" t="s">
        <v>0</v>
      </c>
      <c r="AW10" s="1" t="s">
        <v>3</v>
      </c>
      <c r="AX10" s="1" t="s">
        <v>3</v>
      </c>
      <c r="AY10" s="1" t="s">
        <v>0</v>
      </c>
      <c r="AZ10" s="1" t="s">
        <v>1</v>
      </c>
      <c r="BA10" s="1" t="s">
        <v>4</v>
      </c>
      <c r="BB10" s="1" t="s">
        <v>2</v>
      </c>
      <c r="BC10" s="1" t="s">
        <v>1</v>
      </c>
      <c r="BD10" s="1" t="s">
        <v>4</v>
      </c>
      <c r="BE10" s="1" t="s">
        <v>4</v>
      </c>
      <c r="BF10" s="1" t="s">
        <v>6</v>
      </c>
      <c r="BG10" s="1" t="s">
        <v>6</v>
      </c>
      <c r="BH10" s="1" t="s">
        <v>0</v>
      </c>
      <c r="BI10" s="1" t="s">
        <v>1</v>
      </c>
      <c r="BJ10" s="1" t="s">
        <v>7</v>
      </c>
      <c r="BK10" s="1" t="s">
        <v>5</v>
      </c>
      <c r="BL10" s="1" t="s">
        <v>2</v>
      </c>
      <c r="BM10" s="1" t="s">
        <v>3</v>
      </c>
      <c r="BN10" s="1" t="s">
        <v>4</v>
      </c>
      <c r="BO10" s="1" t="s">
        <v>7</v>
      </c>
      <c r="BP10" s="1" t="s">
        <v>3</v>
      </c>
      <c r="BQ10" s="1" t="s">
        <v>1</v>
      </c>
      <c r="BR10" s="1" t="s">
        <v>2</v>
      </c>
      <c r="BS10" s="1" t="s">
        <v>6</v>
      </c>
      <c r="BT10" s="1" t="s">
        <v>0</v>
      </c>
      <c r="BU10" s="1" t="s">
        <v>3</v>
      </c>
      <c r="BV10" s="1" t="s">
        <v>3</v>
      </c>
      <c r="BW10" s="1" t="s">
        <v>6</v>
      </c>
      <c r="BX10" s="1" t="s">
        <v>9</v>
      </c>
      <c r="BY10" s="1"/>
      <c r="BZ10" s="1"/>
      <c r="CA10" s="1"/>
      <c r="CB10" s="1"/>
      <c r="CC10" s="1"/>
      <c r="CD10" s="1"/>
      <c r="CE10" s="1"/>
    </row>
    <row r="11" spans="2:83">
      <c r="B11" s="64">
        <v>44816.380972222221</v>
      </c>
      <c r="C11" s="1" t="s">
        <v>0</v>
      </c>
      <c r="D11" s="1" t="s">
        <v>1</v>
      </c>
      <c r="E11" s="1" t="s">
        <v>2</v>
      </c>
      <c r="F11" s="1" t="s">
        <v>3</v>
      </c>
      <c r="G11" s="1" t="s">
        <v>7</v>
      </c>
      <c r="H11" s="1" t="s">
        <v>5</v>
      </c>
      <c r="I11" s="1" t="s">
        <v>4</v>
      </c>
      <c r="J11" s="1" t="s">
        <v>4</v>
      </c>
      <c r="K11" s="1" t="s">
        <v>4</v>
      </c>
      <c r="L11" s="1" t="s">
        <v>0</v>
      </c>
      <c r="M11" s="1" t="s">
        <v>1</v>
      </c>
      <c r="N11" s="1" t="s">
        <v>7</v>
      </c>
      <c r="O11" s="1" t="s">
        <v>5</v>
      </c>
      <c r="P11" s="1" t="s">
        <v>2</v>
      </c>
      <c r="Q11" s="1" t="s">
        <v>2</v>
      </c>
      <c r="R11" s="1" t="s">
        <v>3</v>
      </c>
      <c r="S11" s="1" t="s">
        <v>1</v>
      </c>
      <c r="T11" s="1" t="s">
        <v>4</v>
      </c>
      <c r="U11" s="1" t="s">
        <v>4</v>
      </c>
      <c r="V11" s="1" t="s">
        <v>2</v>
      </c>
      <c r="W11" s="1" t="s">
        <v>4</v>
      </c>
      <c r="X11" s="1" t="s">
        <v>0</v>
      </c>
      <c r="Y11" s="1" t="s">
        <v>3</v>
      </c>
      <c r="Z11" s="1" t="s">
        <v>5</v>
      </c>
      <c r="AA11" s="1" t="s">
        <v>0</v>
      </c>
      <c r="AB11" s="1" t="s">
        <v>1</v>
      </c>
      <c r="AC11" s="1" t="s">
        <v>2</v>
      </c>
      <c r="AD11" s="1" t="s">
        <v>2</v>
      </c>
      <c r="AE11" s="1" t="s">
        <v>1</v>
      </c>
      <c r="AF11" s="1" t="s">
        <v>3</v>
      </c>
      <c r="AG11" s="1" t="s">
        <v>7</v>
      </c>
      <c r="AH11" s="1" t="s">
        <v>4</v>
      </c>
      <c r="AI11" s="1" t="s">
        <v>6</v>
      </c>
      <c r="AJ11" s="1" t="s">
        <v>0</v>
      </c>
      <c r="AK11" s="1" t="s">
        <v>1</v>
      </c>
      <c r="AL11" s="1" t="s">
        <v>1</v>
      </c>
      <c r="AM11" s="1" t="s">
        <v>3</v>
      </c>
      <c r="AN11" s="1" t="s">
        <v>4</v>
      </c>
      <c r="AO11" s="1" t="s">
        <v>4</v>
      </c>
      <c r="AP11" s="1" t="s">
        <v>2</v>
      </c>
      <c r="AQ11" s="1" t="s">
        <v>1</v>
      </c>
      <c r="AR11" s="1" t="s">
        <v>4</v>
      </c>
      <c r="AS11" s="1" t="s">
        <v>7</v>
      </c>
      <c r="AT11" s="1" t="s">
        <v>2</v>
      </c>
      <c r="AU11" s="1" t="s">
        <v>6</v>
      </c>
      <c r="AV11" s="1" t="s">
        <v>0</v>
      </c>
      <c r="AW11" s="1" t="s">
        <v>3</v>
      </c>
      <c r="AX11" s="1" t="s">
        <v>3</v>
      </c>
      <c r="AY11" s="1" t="s">
        <v>0</v>
      </c>
      <c r="AZ11" s="1" t="s">
        <v>1</v>
      </c>
      <c r="BA11" s="1" t="s">
        <v>4</v>
      </c>
      <c r="BB11" s="1" t="s">
        <v>2</v>
      </c>
      <c r="BC11" s="1" t="s">
        <v>1</v>
      </c>
      <c r="BD11" s="1" t="s">
        <v>2</v>
      </c>
      <c r="BE11" s="1" t="s">
        <v>7</v>
      </c>
      <c r="BF11" s="1" t="s">
        <v>3</v>
      </c>
      <c r="BG11" s="1" t="s">
        <v>3</v>
      </c>
      <c r="BH11" s="1" t="s">
        <v>0</v>
      </c>
      <c r="BI11" s="1" t="s">
        <v>1</v>
      </c>
      <c r="BJ11" s="1" t="s">
        <v>7</v>
      </c>
      <c r="BK11" s="1" t="s">
        <v>2</v>
      </c>
      <c r="BL11" s="1" t="s">
        <v>2</v>
      </c>
      <c r="BM11" s="1" t="s">
        <v>7</v>
      </c>
      <c r="BN11" s="1" t="s">
        <v>4</v>
      </c>
      <c r="BO11" s="1" t="s">
        <v>1</v>
      </c>
      <c r="BP11" s="1" t="s">
        <v>3</v>
      </c>
      <c r="BQ11" s="1" t="s">
        <v>1</v>
      </c>
      <c r="BR11" s="1" t="s">
        <v>2</v>
      </c>
      <c r="BS11" s="1" t="s">
        <v>3</v>
      </c>
      <c r="BT11" s="1" t="s">
        <v>0</v>
      </c>
      <c r="BU11" s="1" t="s">
        <v>4</v>
      </c>
      <c r="BV11" s="1" t="s">
        <v>3</v>
      </c>
      <c r="BW11" s="1" t="s">
        <v>0</v>
      </c>
      <c r="BX11" s="1" t="s">
        <v>8</v>
      </c>
      <c r="BY11" s="1"/>
      <c r="BZ11" s="1"/>
      <c r="CA11" s="1"/>
      <c r="CB11" s="1"/>
      <c r="CC11" s="1"/>
      <c r="CD11" s="1"/>
      <c r="CE11" s="1"/>
    </row>
    <row r="12" spans="2:83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f t="shared" ref="AA12:BX12" si="0">COUNTIF(AA$9:AA$11,AA$8)/$B$8</f>
        <v>1</v>
      </c>
      <c r="AB12">
        <f t="shared" si="0"/>
        <v>1</v>
      </c>
      <c r="AC12">
        <f t="shared" si="0"/>
        <v>0.33333333333333331</v>
      </c>
      <c r="AD12">
        <f t="shared" si="0"/>
        <v>1</v>
      </c>
      <c r="AE12">
        <f t="shared" si="0"/>
        <v>0.33333333333333331</v>
      </c>
      <c r="AF12">
        <f t="shared" si="0"/>
        <v>0</v>
      </c>
      <c r="AG12">
        <f t="shared" si="0"/>
        <v>0.33333333333333331</v>
      </c>
      <c r="AH12">
        <f t="shared" si="0"/>
        <v>0.66666666666666663</v>
      </c>
      <c r="AI12">
        <f t="shared" si="0"/>
        <v>1</v>
      </c>
      <c r="AJ12">
        <f t="shared" si="0"/>
        <v>1</v>
      </c>
      <c r="AK12">
        <f t="shared" si="0"/>
        <v>1</v>
      </c>
      <c r="AL12">
        <f t="shared" si="0"/>
        <v>0.33333333333333331</v>
      </c>
      <c r="AM12">
        <f t="shared" si="0"/>
        <v>0</v>
      </c>
      <c r="AN12">
        <f t="shared" si="0"/>
        <v>0.66666666666666663</v>
      </c>
      <c r="AO12">
        <f t="shared" si="0"/>
        <v>1</v>
      </c>
      <c r="AP12">
        <f t="shared" si="0"/>
        <v>0.33333333333333331</v>
      </c>
      <c r="AQ12">
        <f t="shared" si="0"/>
        <v>1</v>
      </c>
      <c r="AR12">
        <f t="shared" si="0"/>
        <v>0.66666666666666663</v>
      </c>
      <c r="AS12">
        <f t="shared" si="0"/>
        <v>0.66666666666666663</v>
      </c>
      <c r="AT12">
        <f t="shared" si="0"/>
        <v>1</v>
      </c>
      <c r="AU12">
        <f t="shared" si="0"/>
        <v>1</v>
      </c>
      <c r="AV12">
        <f t="shared" si="0"/>
        <v>1</v>
      </c>
      <c r="AW12">
        <f t="shared" si="0"/>
        <v>1</v>
      </c>
      <c r="AX12">
        <f t="shared" si="0"/>
        <v>0.33333333333333331</v>
      </c>
      <c r="AY12">
        <f t="shared" si="0"/>
        <v>1</v>
      </c>
      <c r="AZ12">
        <f t="shared" si="0"/>
        <v>1</v>
      </c>
      <c r="BA12">
        <f t="shared" si="0"/>
        <v>0.33333333333333331</v>
      </c>
      <c r="BB12">
        <f t="shared" si="0"/>
        <v>1</v>
      </c>
      <c r="BC12">
        <f t="shared" si="0"/>
        <v>0</v>
      </c>
      <c r="BD12">
        <f t="shared" si="0"/>
        <v>0</v>
      </c>
      <c r="BE12">
        <f t="shared" si="0"/>
        <v>0.66666666666666663</v>
      </c>
      <c r="BF12">
        <f t="shared" si="0"/>
        <v>0.66666666666666663</v>
      </c>
      <c r="BG12">
        <f t="shared" si="0"/>
        <v>0.66666666666666663</v>
      </c>
      <c r="BH12">
        <f t="shared" si="0"/>
        <v>1</v>
      </c>
      <c r="BI12">
        <f t="shared" si="0"/>
        <v>1</v>
      </c>
      <c r="BJ12">
        <f t="shared" si="0"/>
        <v>0.66666666666666663</v>
      </c>
      <c r="BK12">
        <f t="shared" si="0"/>
        <v>0.66666666666666663</v>
      </c>
      <c r="BL12">
        <f t="shared" si="0"/>
        <v>1</v>
      </c>
      <c r="BM12">
        <f t="shared" si="0"/>
        <v>0.33333333333333331</v>
      </c>
      <c r="BN12">
        <f t="shared" si="0"/>
        <v>0.33333333333333331</v>
      </c>
      <c r="BO12">
        <f t="shared" si="0"/>
        <v>0.66666666666666663</v>
      </c>
      <c r="BP12">
        <f t="shared" si="0"/>
        <v>0</v>
      </c>
      <c r="BQ12">
        <f t="shared" si="0"/>
        <v>0.33333333333333331</v>
      </c>
      <c r="BR12">
        <f t="shared" si="0"/>
        <v>1</v>
      </c>
      <c r="BS12">
        <f t="shared" si="0"/>
        <v>0.66666666666666663</v>
      </c>
      <c r="BT12">
        <f t="shared" si="0"/>
        <v>1</v>
      </c>
      <c r="BU12">
        <f t="shared" si="0"/>
        <v>0.66666666666666663</v>
      </c>
      <c r="BV12">
        <f t="shared" si="0"/>
        <v>0</v>
      </c>
      <c r="BX12">
        <f t="shared" si="0"/>
        <v>0</v>
      </c>
    </row>
    <row r="13" spans="2:83">
      <c r="C13">
        <f>COUNTIF(C$9:C$11,C$8)/$B$8</f>
        <v>1</v>
      </c>
      <c r="D13">
        <f t="shared" ref="D13:Z13" si="1">COUNTIF(D$9:D$11,D$8)/$B$8</f>
        <v>1</v>
      </c>
      <c r="E13">
        <f t="shared" si="1"/>
        <v>0</v>
      </c>
      <c r="F13">
        <f t="shared" si="1"/>
        <v>0</v>
      </c>
      <c r="G13">
        <f t="shared" si="1"/>
        <v>0.66666666666666663</v>
      </c>
      <c r="H13">
        <f t="shared" si="1"/>
        <v>0.66666666666666663</v>
      </c>
      <c r="I13">
        <f t="shared" si="1"/>
        <v>0.33333333333333331</v>
      </c>
      <c r="J13">
        <f t="shared" si="1"/>
        <v>0.33333333333333331</v>
      </c>
      <c r="K13">
        <f t="shared" si="1"/>
        <v>0</v>
      </c>
      <c r="L13">
        <f t="shared" si="1"/>
        <v>1</v>
      </c>
      <c r="M13">
        <f t="shared" si="1"/>
        <v>1</v>
      </c>
      <c r="N13">
        <f t="shared" si="1"/>
        <v>0.33333333333333331</v>
      </c>
      <c r="O13">
        <f t="shared" si="1"/>
        <v>0.33333333333333331</v>
      </c>
      <c r="P13">
        <f t="shared" si="1"/>
        <v>0.66666666666666663</v>
      </c>
      <c r="Q13">
        <f t="shared" si="1"/>
        <v>0.33333333333333331</v>
      </c>
      <c r="R13">
        <f t="shared" si="1"/>
        <v>1</v>
      </c>
      <c r="S13">
        <f t="shared" si="1"/>
        <v>1</v>
      </c>
      <c r="T13">
        <f t="shared" si="1"/>
        <v>1</v>
      </c>
      <c r="U13">
        <f t="shared" si="1"/>
        <v>0</v>
      </c>
      <c r="V13">
        <f t="shared" si="1"/>
        <v>1</v>
      </c>
      <c r="W13">
        <f t="shared" si="1"/>
        <v>0.66666666666666663</v>
      </c>
      <c r="X13">
        <f t="shared" si="1"/>
        <v>1</v>
      </c>
      <c r="Y13">
        <f t="shared" si="1"/>
        <v>1</v>
      </c>
      <c r="Z13">
        <f t="shared" si="1"/>
        <v>0.66666666666666663</v>
      </c>
    </row>
    <row r="15" spans="2:83">
      <c r="B15" s="2" t="s">
        <v>24</v>
      </c>
      <c r="Z15" s="2" t="s">
        <v>19</v>
      </c>
    </row>
    <row r="16" spans="2:83">
      <c r="B16" s="7"/>
      <c r="C16" s="1" t="s">
        <v>0</v>
      </c>
      <c r="D16" s="1" t="s">
        <v>5</v>
      </c>
      <c r="E16" s="1" t="s">
        <v>1</v>
      </c>
      <c r="F16" s="1" t="s">
        <v>7</v>
      </c>
      <c r="G16" s="1" t="s">
        <v>3</v>
      </c>
      <c r="H16" s="1" t="s">
        <v>2</v>
      </c>
      <c r="I16" s="1" t="s">
        <v>4</v>
      </c>
      <c r="J16" s="1" t="s">
        <v>6</v>
      </c>
      <c r="L16" s="7"/>
      <c r="M16" s="1"/>
      <c r="N16" s="1"/>
      <c r="O16" s="1"/>
      <c r="Q16" s="7"/>
      <c r="R16" s="1"/>
      <c r="S16" s="1"/>
      <c r="T16" s="1"/>
      <c r="U16" s="1"/>
      <c r="V16" s="1"/>
      <c r="W16" s="1"/>
      <c r="X16" s="1"/>
      <c r="Y16" s="1"/>
      <c r="Z16" s="7"/>
      <c r="AA16" s="1" t="s">
        <v>0</v>
      </c>
      <c r="AB16" s="1" t="s">
        <v>5</v>
      </c>
      <c r="AC16" s="1" t="s">
        <v>1</v>
      </c>
      <c r="AD16" s="1" t="s">
        <v>7</v>
      </c>
      <c r="AE16" s="1" t="s">
        <v>3</v>
      </c>
      <c r="AF16" s="1" t="s">
        <v>2</v>
      </c>
      <c r="AG16" s="1" t="s">
        <v>4</v>
      </c>
      <c r="AH16" s="1" t="s">
        <v>6</v>
      </c>
      <c r="AJ16" s="7" t="s">
        <v>21</v>
      </c>
      <c r="AK16" s="1" t="s">
        <v>20</v>
      </c>
      <c r="AL16" s="1" t="s">
        <v>22</v>
      </c>
      <c r="AM16" s="1" t="s">
        <v>23</v>
      </c>
    </row>
    <row r="17" spans="2:39">
      <c r="B17" s="1" t="s">
        <v>0</v>
      </c>
      <c r="C17">
        <f>(COUNTIF($C$9:$C$11,C$16)+COUNTIF($L$9:$L$11,C$16)+COUNTIF($X$9:$X$11,C$16))/(3*$B$8)</f>
        <v>1</v>
      </c>
      <c r="D17">
        <f t="shared" ref="D17:J17" si="2">(COUNTIF($C$9:$C$11,D$16)+COUNTIF($L$9:$L$11,D$16)+COUNTIF($X$9:$X$11,D$16))/(3*$B$8)</f>
        <v>0</v>
      </c>
      <c r="E17">
        <f t="shared" si="2"/>
        <v>0</v>
      </c>
      <c r="F17">
        <f t="shared" si="2"/>
        <v>0</v>
      </c>
      <c r="G17">
        <f t="shared" si="2"/>
        <v>0</v>
      </c>
      <c r="H17">
        <f t="shared" si="2"/>
        <v>0</v>
      </c>
      <c r="I17">
        <f t="shared" si="2"/>
        <v>0</v>
      </c>
      <c r="J17">
        <f t="shared" si="2"/>
        <v>0</v>
      </c>
      <c r="K17" s="1"/>
      <c r="P17">
        <f>C17</f>
        <v>1</v>
      </c>
      <c r="Q17" s="1"/>
      <c r="Z17" s="1" t="s">
        <v>0</v>
      </c>
      <c r="AA17">
        <f t="shared" ref="AA17:AH17" si="3">(COUNTIF($AA$9:$AA$11,AA$16)+COUNTIF($AJ$9:$AJ$11,AA$16)+COUNTIF($AV$9:$AV$11,AA$16))/(3*$B$8)</f>
        <v>1</v>
      </c>
      <c r="AB17">
        <f t="shared" si="3"/>
        <v>0</v>
      </c>
      <c r="AC17">
        <f t="shared" si="3"/>
        <v>0</v>
      </c>
      <c r="AD17">
        <f t="shared" si="3"/>
        <v>0</v>
      </c>
      <c r="AE17">
        <f t="shared" si="3"/>
        <v>0</v>
      </c>
      <c r="AF17">
        <f t="shared" si="3"/>
        <v>0</v>
      </c>
      <c r="AG17">
        <f t="shared" si="3"/>
        <v>0</v>
      </c>
      <c r="AH17">
        <f t="shared" si="3"/>
        <v>0</v>
      </c>
      <c r="AI17" s="1" t="s">
        <v>0</v>
      </c>
      <c r="AJ17">
        <f>AA12</f>
        <v>1</v>
      </c>
      <c r="AK17">
        <f>AJ12</f>
        <v>1</v>
      </c>
      <c r="AL17">
        <f>AV12</f>
        <v>1</v>
      </c>
      <c r="AM17">
        <f>AVERAGE(AJ17:AL17)</f>
        <v>1</v>
      </c>
    </row>
    <row r="18" spans="2:39">
      <c r="B18" s="1" t="s">
        <v>5</v>
      </c>
      <c r="C18">
        <f t="shared" ref="C18:J18" si="4">(COUNTIF($H$9:$H$11,C$16)+COUNTIF($O$9:$O$11,C$16)+COUNTIF($Z$9:$Z$11,C$16))/(3*$B$8)</f>
        <v>0</v>
      </c>
      <c r="D18">
        <f t="shared" si="4"/>
        <v>0.55555555555555558</v>
      </c>
      <c r="E18">
        <f t="shared" si="4"/>
        <v>0</v>
      </c>
      <c r="F18">
        <f t="shared" si="4"/>
        <v>0.1111111111111111</v>
      </c>
      <c r="G18">
        <f t="shared" si="4"/>
        <v>0</v>
      </c>
      <c r="H18">
        <f t="shared" si="4"/>
        <v>0.1111111111111111</v>
      </c>
      <c r="I18">
        <f t="shared" si="4"/>
        <v>0.22222222222222221</v>
      </c>
      <c r="J18">
        <f t="shared" si="4"/>
        <v>0</v>
      </c>
      <c r="K18" s="1"/>
      <c r="P18">
        <f>D18</f>
        <v>0.55555555555555558</v>
      </c>
      <c r="Q18" s="1"/>
      <c r="Z18" s="1" t="s">
        <v>5</v>
      </c>
      <c r="AA18">
        <f t="shared" ref="AA18:AH18" si="5">(COUNTIF($AF$9:$AF$11,AA$16)+COUNTIF($AM$9:$AM$11,AA$16)+COUNTIF($AX$9:$AX$11,AA$16))/(3*$B$8)</f>
        <v>0</v>
      </c>
      <c r="AB18">
        <f t="shared" si="5"/>
        <v>0.1111111111111111</v>
      </c>
      <c r="AC18">
        <f t="shared" si="5"/>
        <v>0</v>
      </c>
      <c r="AD18">
        <f t="shared" si="5"/>
        <v>0</v>
      </c>
      <c r="AE18">
        <f t="shared" si="5"/>
        <v>0.88888888888888884</v>
      </c>
      <c r="AF18">
        <f t="shared" si="5"/>
        <v>0</v>
      </c>
      <c r="AG18">
        <f t="shared" si="5"/>
        <v>0</v>
      </c>
      <c r="AH18">
        <f t="shared" si="5"/>
        <v>0</v>
      </c>
      <c r="AI18" s="1" t="s">
        <v>5</v>
      </c>
      <c r="AJ18">
        <f>AF12</f>
        <v>0</v>
      </c>
      <c r="AK18">
        <f>AM12</f>
        <v>0</v>
      </c>
      <c r="AL18">
        <f>AX12</f>
        <v>0.33333333333333331</v>
      </c>
      <c r="AM18">
        <f t="shared" ref="AM18:AM24" si="6">AVERAGE(AJ18:AL18)</f>
        <v>0.1111111111111111</v>
      </c>
    </row>
    <row r="19" spans="2:39">
      <c r="B19" s="1" t="s">
        <v>1</v>
      </c>
      <c r="C19">
        <f t="shared" ref="C19:J19" si="7">(COUNTIF($D$9:$D$11,C$16)+COUNTIF($M$9:$M$11,C$16)+COUNTIF($S$9:$S$11,C$16))/(3*$B$8)</f>
        <v>0</v>
      </c>
      <c r="D19">
        <f t="shared" si="7"/>
        <v>0</v>
      </c>
      <c r="E19">
        <f t="shared" si="7"/>
        <v>1</v>
      </c>
      <c r="F19">
        <f t="shared" si="7"/>
        <v>0</v>
      </c>
      <c r="G19">
        <f t="shared" si="7"/>
        <v>0</v>
      </c>
      <c r="H19">
        <f t="shared" si="7"/>
        <v>0</v>
      </c>
      <c r="I19">
        <f t="shared" si="7"/>
        <v>0</v>
      </c>
      <c r="J19">
        <f t="shared" si="7"/>
        <v>0</v>
      </c>
      <c r="K19" s="1"/>
      <c r="P19">
        <f>E19</f>
        <v>1</v>
      </c>
      <c r="Q19" s="1"/>
      <c r="Z19" s="1" t="s">
        <v>1</v>
      </c>
      <c r="AA19">
        <f t="shared" ref="AA19:AH19" si="8">(COUNTIF($D$9:$D$11,AA$16)+COUNTIF($M$9:$M$11,AA$16)+COUNTIF($S$9:$S$11,AA$16))/(3*$B$8)</f>
        <v>0</v>
      </c>
      <c r="AB19">
        <f t="shared" si="8"/>
        <v>0</v>
      </c>
      <c r="AC19">
        <f t="shared" si="8"/>
        <v>1</v>
      </c>
      <c r="AD19">
        <f t="shared" si="8"/>
        <v>0</v>
      </c>
      <c r="AE19">
        <f t="shared" si="8"/>
        <v>0</v>
      </c>
      <c r="AF19">
        <f t="shared" si="8"/>
        <v>0</v>
      </c>
      <c r="AG19">
        <f t="shared" si="8"/>
        <v>0</v>
      </c>
      <c r="AH19">
        <f t="shared" si="8"/>
        <v>0</v>
      </c>
      <c r="AI19" s="1" t="s">
        <v>1</v>
      </c>
      <c r="AJ19">
        <f>AB12</f>
        <v>1</v>
      </c>
      <c r="AK19">
        <f>AK12</f>
        <v>1</v>
      </c>
      <c r="AL19">
        <f>AQ12</f>
        <v>1</v>
      </c>
      <c r="AM19">
        <f t="shared" si="6"/>
        <v>1</v>
      </c>
    </row>
    <row r="20" spans="2:39">
      <c r="B20" s="1" t="s">
        <v>7</v>
      </c>
      <c r="C20">
        <f t="shared" ref="C20:J20" si="9">(COUNTIF($G$9:$G$11,C$16)+COUNTIF($N$9:$N$11,C$16)+COUNTIF($U$9:$U$11,C$16))/(3*$B$8)</f>
        <v>0</v>
      </c>
      <c r="D20">
        <f t="shared" si="9"/>
        <v>0.1111111111111111</v>
      </c>
      <c r="E20">
        <f t="shared" si="9"/>
        <v>0.1111111111111111</v>
      </c>
      <c r="F20">
        <f t="shared" si="9"/>
        <v>0.33333333333333331</v>
      </c>
      <c r="G20">
        <f t="shared" si="9"/>
        <v>0.22222222222222221</v>
      </c>
      <c r="H20">
        <f t="shared" si="9"/>
        <v>0.1111111111111111</v>
      </c>
      <c r="I20">
        <f t="shared" si="9"/>
        <v>0.1111111111111111</v>
      </c>
      <c r="J20">
        <f t="shared" si="9"/>
        <v>0</v>
      </c>
      <c r="K20" s="1"/>
      <c r="P20">
        <f>F20</f>
        <v>0.33333333333333331</v>
      </c>
      <c r="Q20" s="1"/>
      <c r="Z20" s="1" t="s">
        <v>7</v>
      </c>
      <c r="AA20">
        <f t="shared" ref="AA20:AH20" si="10">(COUNTIF($G$9:$G$11,AA$16)+COUNTIF($N$9:$N$11,AA$16)+COUNTIF($U$9:$U$11,AA$16))/(3*$B$8)</f>
        <v>0</v>
      </c>
      <c r="AB20">
        <f t="shared" si="10"/>
        <v>0.1111111111111111</v>
      </c>
      <c r="AC20">
        <f t="shared" si="10"/>
        <v>0.1111111111111111</v>
      </c>
      <c r="AD20">
        <f t="shared" si="10"/>
        <v>0.33333333333333331</v>
      </c>
      <c r="AE20">
        <f t="shared" si="10"/>
        <v>0.22222222222222221</v>
      </c>
      <c r="AF20">
        <f t="shared" si="10"/>
        <v>0.1111111111111111</v>
      </c>
      <c r="AG20">
        <f t="shared" si="10"/>
        <v>0.1111111111111111</v>
      </c>
      <c r="AH20">
        <f t="shared" si="10"/>
        <v>0</v>
      </c>
      <c r="AI20" s="1" t="s">
        <v>7</v>
      </c>
      <c r="AJ20">
        <f>AE12</f>
        <v>0.33333333333333331</v>
      </c>
      <c r="AK20">
        <f>AL12</f>
        <v>0.33333333333333331</v>
      </c>
      <c r="AL20">
        <f>AS12</f>
        <v>0.66666666666666663</v>
      </c>
      <c r="AM20">
        <f t="shared" si="6"/>
        <v>0.44444444444444442</v>
      </c>
    </row>
    <row r="21" spans="2:39">
      <c r="B21" s="1" t="s">
        <v>3</v>
      </c>
      <c r="C21">
        <f t="shared" ref="C21:J21" si="11">(COUNTIF($E$9:$E$11,C$16)+COUNTIF($R$9:$R$11,C$16)+COUNTIF($Y$9:$Y$11,C$16))/(3*$B$8)</f>
        <v>0</v>
      </c>
      <c r="D21">
        <f t="shared" si="11"/>
        <v>0</v>
      </c>
      <c r="E21">
        <f t="shared" si="11"/>
        <v>0</v>
      </c>
      <c r="F21">
        <f t="shared" si="11"/>
        <v>0</v>
      </c>
      <c r="G21">
        <f t="shared" si="11"/>
        <v>0.66666666666666663</v>
      </c>
      <c r="H21">
        <f t="shared" si="11"/>
        <v>0.22222222222222221</v>
      </c>
      <c r="I21">
        <f t="shared" si="11"/>
        <v>0.1111111111111111</v>
      </c>
      <c r="J21">
        <f t="shared" si="11"/>
        <v>0</v>
      </c>
      <c r="K21" s="1"/>
      <c r="P21">
        <f>G21</f>
        <v>0.66666666666666663</v>
      </c>
      <c r="Q21" s="1"/>
      <c r="Z21" s="1" t="s">
        <v>3</v>
      </c>
      <c r="AA21">
        <f t="shared" ref="AA21:AH21" si="12">(COUNTIF($E$9:$E$11,AA$16)+COUNTIF($R$9:$R$11,AA$16)+COUNTIF($Y$9:$Y$11,AA$16))/(3*$B$8)</f>
        <v>0</v>
      </c>
      <c r="AB21">
        <f t="shared" si="12"/>
        <v>0</v>
      </c>
      <c r="AC21">
        <f t="shared" si="12"/>
        <v>0</v>
      </c>
      <c r="AD21">
        <f t="shared" si="12"/>
        <v>0</v>
      </c>
      <c r="AE21">
        <f t="shared" si="12"/>
        <v>0.66666666666666663</v>
      </c>
      <c r="AF21">
        <f t="shared" si="12"/>
        <v>0.22222222222222221</v>
      </c>
      <c r="AG21">
        <f t="shared" si="12"/>
        <v>0.1111111111111111</v>
      </c>
      <c r="AH21">
        <f t="shared" si="12"/>
        <v>0</v>
      </c>
      <c r="AI21" s="1" t="s">
        <v>3</v>
      </c>
      <c r="AJ21">
        <f>AC12</f>
        <v>0.33333333333333331</v>
      </c>
      <c r="AK21">
        <f>AP12</f>
        <v>0.33333333333333331</v>
      </c>
      <c r="AL21">
        <f>AW12</f>
        <v>1</v>
      </c>
      <c r="AM21">
        <f t="shared" si="6"/>
        <v>0.55555555555555547</v>
      </c>
    </row>
    <row r="22" spans="2:39">
      <c r="B22" s="1" t="s">
        <v>2</v>
      </c>
      <c r="C22">
        <f t="shared" ref="C22:J22" si="13">(COUNTIF($F$9:$F$11,C$16)+COUNTIF($P$9:$P$11,C$16)+COUNTIF($V$9:$V$11,C$16))/(3*$B$8)</f>
        <v>0</v>
      </c>
      <c r="D22">
        <f t="shared" si="13"/>
        <v>0</v>
      </c>
      <c r="E22">
        <f t="shared" si="13"/>
        <v>0</v>
      </c>
      <c r="F22">
        <f t="shared" si="13"/>
        <v>0</v>
      </c>
      <c r="G22">
        <f t="shared" si="13"/>
        <v>0.33333333333333331</v>
      </c>
      <c r="H22">
        <f t="shared" si="13"/>
        <v>0.55555555555555558</v>
      </c>
      <c r="I22">
        <f t="shared" si="13"/>
        <v>0.1111111111111111</v>
      </c>
      <c r="J22">
        <f t="shared" si="13"/>
        <v>0</v>
      </c>
      <c r="K22" s="1"/>
      <c r="P22">
        <f>H22</f>
        <v>0.55555555555555558</v>
      </c>
      <c r="Q22" s="1"/>
      <c r="Z22" s="1" t="s">
        <v>2</v>
      </c>
      <c r="AA22">
        <f t="shared" ref="AA22:AH22" si="14">(COUNTIF($F$9:$F$11,AA$16)+COUNTIF($P$9:$P$11,AA$16)+COUNTIF($V$9:$V$11,AA$16))/(3*$B$8)</f>
        <v>0</v>
      </c>
      <c r="AB22">
        <f t="shared" si="14"/>
        <v>0</v>
      </c>
      <c r="AC22">
        <f t="shared" si="14"/>
        <v>0</v>
      </c>
      <c r="AD22">
        <f t="shared" si="14"/>
        <v>0</v>
      </c>
      <c r="AE22">
        <f t="shared" si="14"/>
        <v>0.33333333333333331</v>
      </c>
      <c r="AF22">
        <f t="shared" si="14"/>
        <v>0.55555555555555558</v>
      </c>
      <c r="AG22">
        <f t="shared" si="14"/>
        <v>0.1111111111111111</v>
      </c>
      <c r="AH22">
        <f t="shared" si="14"/>
        <v>0</v>
      </c>
      <c r="AI22" s="1" t="s">
        <v>2</v>
      </c>
      <c r="AJ22">
        <f>AD12</f>
        <v>1</v>
      </c>
      <c r="AK22">
        <f>AN12</f>
        <v>0.66666666666666663</v>
      </c>
      <c r="AL22">
        <f>AT12</f>
        <v>1</v>
      </c>
      <c r="AM22">
        <f t="shared" si="6"/>
        <v>0.88888888888888884</v>
      </c>
    </row>
    <row r="23" spans="2:39">
      <c r="B23" s="1" t="s">
        <v>4</v>
      </c>
      <c r="C23">
        <f t="shared" ref="C23:J23" si="15">(COUNTIF($I$9:$I$11,C$16)+COUNTIF($Q$9:$Q$11,C$16)+COUNTIF($T$9:$T$11,C$16))/(3*$B$8)</f>
        <v>0</v>
      </c>
      <c r="D23">
        <f t="shared" si="15"/>
        <v>0.22222222222222221</v>
      </c>
      <c r="E23">
        <f t="shared" si="15"/>
        <v>0</v>
      </c>
      <c r="F23">
        <f t="shared" si="15"/>
        <v>0</v>
      </c>
      <c r="G23">
        <f t="shared" si="15"/>
        <v>0.1111111111111111</v>
      </c>
      <c r="H23">
        <f t="shared" si="15"/>
        <v>0.1111111111111111</v>
      </c>
      <c r="I23">
        <f t="shared" si="15"/>
        <v>0.55555555555555558</v>
      </c>
      <c r="J23">
        <f t="shared" si="15"/>
        <v>0</v>
      </c>
      <c r="K23" s="1"/>
      <c r="P23">
        <f>I23</f>
        <v>0.55555555555555558</v>
      </c>
      <c r="Q23" s="1"/>
      <c r="Z23" s="1" t="s">
        <v>4</v>
      </c>
      <c r="AA23">
        <f t="shared" ref="AA23:AH23" si="16">(COUNTIF($I$9:$I$11,AA$16)+COUNTIF($Q$9:$Q$11,AA$16)+COUNTIF($T$9:$T$11,AA$16))/(3*$B$8)</f>
        <v>0</v>
      </c>
      <c r="AB23">
        <f t="shared" si="16"/>
        <v>0.22222222222222221</v>
      </c>
      <c r="AC23">
        <f t="shared" si="16"/>
        <v>0</v>
      </c>
      <c r="AD23">
        <f t="shared" si="16"/>
        <v>0</v>
      </c>
      <c r="AE23">
        <f t="shared" si="16"/>
        <v>0.1111111111111111</v>
      </c>
      <c r="AF23">
        <f t="shared" si="16"/>
        <v>0.1111111111111111</v>
      </c>
      <c r="AG23">
        <f t="shared" si="16"/>
        <v>0.55555555555555558</v>
      </c>
      <c r="AH23">
        <f t="shared" si="16"/>
        <v>0</v>
      </c>
      <c r="AI23" s="1" t="s">
        <v>4</v>
      </c>
      <c r="AJ23">
        <f>AG12</f>
        <v>0.33333333333333331</v>
      </c>
      <c r="AK23">
        <f>AO12</f>
        <v>1</v>
      </c>
      <c r="AL23">
        <f>AR12</f>
        <v>0.66666666666666663</v>
      </c>
      <c r="AM23">
        <f t="shared" si="6"/>
        <v>0.66666666666666663</v>
      </c>
    </row>
    <row r="24" spans="2:39">
      <c r="B24" s="1" t="s">
        <v>6</v>
      </c>
      <c r="C24">
        <f t="shared" ref="C24:J24" si="17">(COUNTIF($J$9:$J$11,C$16)+COUNTIF($K$9:$K$11,C$16)+COUNTIF($W$9:$W$11,C$16))/(3*$B$8)</f>
        <v>0</v>
      </c>
      <c r="D24">
        <f t="shared" si="17"/>
        <v>0</v>
      </c>
      <c r="E24">
        <f t="shared" si="17"/>
        <v>0</v>
      </c>
      <c r="F24">
        <f t="shared" si="17"/>
        <v>0</v>
      </c>
      <c r="G24">
        <f t="shared" si="17"/>
        <v>0.1111111111111111</v>
      </c>
      <c r="H24">
        <f t="shared" si="17"/>
        <v>0.1111111111111111</v>
      </c>
      <c r="I24">
        <f t="shared" si="17"/>
        <v>0.44444444444444442</v>
      </c>
      <c r="J24">
        <f t="shared" si="17"/>
        <v>0.33333333333333331</v>
      </c>
      <c r="K24" s="1"/>
      <c r="P24">
        <f>J24</f>
        <v>0.33333333333333331</v>
      </c>
      <c r="Q24" s="1"/>
      <c r="Z24" s="1" t="s">
        <v>6</v>
      </c>
      <c r="AA24">
        <f t="shared" ref="AA24:AH24" si="18">(COUNTIF($J$9:$J$11,AA$16)+COUNTIF($K$9:$K$11,AA$16)+COUNTIF($W$9:$W$11,AA$16))/(3*$B$8)</f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0.1111111111111111</v>
      </c>
      <c r="AF24">
        <f t="shared" si="18"/>
        <v>0.1111111111111111</v>
      </c>
      <c r="AG24">
        <f t="shared" si="18"/>
        <v>0.44444444444444442</v>
      </c>
      <c r="AH24">
        <f t="shared" si="18"/>
        <v>0.33333333333333331</v>
      </c>
      <c r="AI24" s="1" t="s">
        <v>6</v>
      </c>
      <c r="AJ24">
        <f>AH12</f>
        <v>0.66666666666666663</v>
      </c>
      <c r="AK24">
        <f>AI12</f>
        <v>1</v>
      </c>
      <c r="AL24">
        <f>AU12</f>
        <v>1</v>
      </c>
      <c r="AM24">
        <f t="shared" si="6"/>
        <v>0.88888888888888884</v>
      </c>
    </row>
    <row r="25" spans="2:39">
      <c r="B25" s="1"/>
      <c r="K25" s="1"/>
      <c r="P25">
        <f>AVERAGE(P17:P24)</f>
        <v>0.62499999999999989</v>
      </c>
      <c r="Q25" s="1"/>
      <c r="Z25" s="1"/>
      <c r="AI25" s="1"/>
    </row>
    <row r="26" spans="2:39">
      <c r="B26">
        <v>1</v>
      </c>
    </row>
    <row r="27" spans="2:39" s="35" customFormat="1" ht="32" thickBot="1">
      <c r="B27" s="3" t="s">
        <v>10</v>
      </c>
      <c r="C27" s="4" t="s">
        <v>11</v>
      </c>
      <c r="D27" s="5" t="s">
        <v>12</v>
      </c>
      <c r="E27" s="5" t="s">
        <v>13</v>
      </c>
      <c r="F27" s="5" t="s">
        <v>14</v>
      </c>
      <c r="G27" s="5" t="s">
        <v>15</v>
      </c>
      <c r="H27" s="5" t="s">
        <v>16</v>
      </c>
      <c r="I27" s="5" t="s">
        <v>17</v>
      </c>
      <c r="J27" s="5" t="s">
        <v>18</v>
      </c>
      <c r="K27" s="5" t="s">
        <v>18</v>
      </c>
      <c r="L27" s="5" t="s">
        <v>11</v>
      </c>
      <c r="M27" s="5" t="s">
        <v>12</v>
      </c>
      <c r="N27" s="5" t="s">
        <v>15</v>
      </c>
      <c r="O27" s="5" t="s">
        <v>16</v>
      </c>
      <c r="P27" s="5" t="s">
        <v>14</v>
      </c>
      <c r="Q27" s="5" t="s">
        <v>17</v>
      </c>
      <c r="R27" s="5" t="s">
        <v>13</v>
      </c>
      <c r="S27" s="5" t="s">
        <v>12</v>
      </c>
      <c r="T27" s="5" t="s">
        <v>17</v>
      </c>
      <c r="U27" s="5" t="s">
        <v>15</v>
      </c>
      <c r="V27" s="5" t="s">
        <v>14</v>
      </c>
      <c r="W27" s="5" t="s">
        <v>18</v>
      </c>
      <c r="X27" s="5" t="s">
        <v>11</v>
      </c>
      <c r="Y27" s="5" t="s">
        <v>13</v>
      </c>
      <c r="Z27" s="5" t="s">
        <v>16</v>
      </c>
    </row>
    <row r="28" spans="2:39" s="6" customFormat="1" ht="32" thickTop="1">
      <c r="B28" s="100" t="s">
        <v>61</v>
      </c>
      <c r="C28" s="43" t="s">
        <v>0</v>
      </c>
      <c r="D28" s="43" t="s">
        <v>1</v>
      </c>
      <c r="E28" s="43" t="s">
        <v>2</v>
      </c>
      <c r="F28" s="43" t="s">
        <v>3</v>
      </c>
      <c r="G28" s="43" t="s">
        <v>3</v>
      </c>
      <c r="H28" s="43" t="s">
        <v>4</v>
      </c>
      <c r="I28" s="43" t="s">
        <v>5</v>
      </c>
      <c r="J28" s="43" t="s">
        <v>6</v>
      </c>
      <c r="K28" s="43" t="s">
        <v>2</v>
      </c>
      <c r="L28" s="43" t="s">
        <v>0</v>
      </c>
      <c r="M28" s="43" t="s">
        <v>1</v>
      </c>
      <c r="N28" s="43" t="s">
        <v>3</v>
      </c>
      <c r="O28" s="43" t="s">
        <v>2</v>
      </c>
      <c r="P28" s="43" t="s">
        <v>2</v>
      </c>
      <c r="Q28" s="43" t="s">
        <v>4</v>
      </c>
      <c r="R28" s="43" t="s">
        <v>3</v>
      </c>
      <c r="S28" s="43" t="s">
        <v>1</v>
      </c>
      <c r="T28" s="43" t="s">
        <v>4</v>
      </c>
      <c r="U28" s="43" t="s">
        <v>1</v>
      </c>
      <c r="V28" s="43" t="s">
        <v>2</v>
      </c>
      <c r="W28" s="43" t="s">
        <v>6</v>
      </c>
      <c r="X28" s="43" t="s">
        <v>0</v>
      </c>
      <c r="Y28" s="43" t="s">
        <v>3</v>
      </c>
      <c r="Z28" s="43" t="s">
        <v>7</v>
      </c>
    </row>
    <row r="29" spans="2:39" s="6" customFormat="1" ht="31">
      <c r="B29" s="101"/>
      <c r="C29" s="43" t="s">
        <v>0</v>
      </c>
      <c r="D29" s="43" t="s">
        <v>1</v>
      </c>
      <c r="E29" s="43" t="s">
        <v>4</v>
      </c>
      <c r="F29" s="43" t="s">
        <v>3</v>
      </c>
      <c r="G29" s="43" t="s">
        <v>7</v>
      </c>
      <c r="H29" s="81" t="s">
        <v>60</v>
      </c>
      <c r="I29" s="43" t="s">
        <v>5</v>
      </c>
      <c r="J29" s="43" t="s">
        <v>4</v>
      </c>
      <c r="K29" s="43" t="s">
        <v>3</v>
      </c>
      <c r="L29" s="43" t="s">
        <v>0</v>
      </c>
      <c r="M29" s="43" t="s">
        <v>1</v>
      </c>
      <c r="N29" s="43" t="s">
        <v>2</v>
      </c>
      <c r="O29" s="43" t="s">
        <v>4</v>
      </c>
      <c r="P29" s="43" t="s">
        <v>4</v>
      </c>
      <c r="Q29" s="43" t="s">
        <v>3</v>
      </c>
      <c r="R29" s="43" t="s">
        <v>3</v>
      </c>
      <c r="S29" s="43" t="s">
        <v>1</v>
      </c>
      <c r="T29" s="43" t="s">
        <v>4</v>
      </c>
      <c r="U29" s="43" t="s">
        <v>5</v>
      </c>
      <c r="V29" s="43" t="s">
        <v>2</v>
      </c>
      <c r="W29" s="43" t="s">
        <v>6</v>
      </c>
      <c r="X29" s="43" t="s">
        <v>0</v>
      </c>
      <c r="Y29" s="43" t="s">
        <v>3</v>
      </c>
      <c r="Z29" s="43" t="s">
        <v>5</v>
      </c>
    </row>
    <row r="30" spans="2:39" s="35" customFormat="1">
      <c r="B30" s="102"/>
      <c r="C30" s="43" t="s">
        <v>0</v>
      </c>
      <c r="D30" s="43" t="s">
        <v>1</v>
      </c>
      <c r="E30" s="43" t="s">
        <v>2</v>
      </c>
      <c r="F30" s="43" t="s">
        <v>3</v>
      </c>
      <c r="G30" s="43" t="s">
        <v>7</v>
      </c>
      <c r="H30" s="43" t="s">
        <v>5</v>
      </c>
      <c r="I30" s="43" t="s">
        <v>4</v>
      </c>
      <c r="J30" s="43" t="s">
        <v>4</v>
      </c>
      <c r="K30" s="43" t="s">
        <v>4</v>
      </c>
      <c r="L30" s="43" t="s">
        <v>0</v>
      </c>
      <c r="M30" s="43" t="s">
        <v>1</v>
      </c>
      <c r="N30" s="43" t="s">
        <v>7</v>
      </c>
      <c r="O30" s="43" t="s">
        <v>5</v>
      </c>
      <c r="P30" s="43" t="s">
        <v>2</v>
      </c>
      <c r="Q30" s="43" t="s">
        <v>2</v>
      </c>
      <c r="R30" s="43" t="s">
        <v>3</v>
      </c>
      <c r="S30" s="43" t="s">
        <v>1</v>
      </c>
      <c r="T30" s="43" t="s">
        <v>4</v>
      </c>
      <c r="U30" s="43" t="s">
        <v>4</v>
      </c>
      <c r="V30" s="43" t="s">
        <v>2</v>
      </c>
      <c r="W30" s="43" t="s">
        <v>4</v>
      </c>
      <c r="X30" s="43" t="s">
        <v>0</v>
      </c>
      <c r="Y30" s="43" t="s">
        <v>3</v>
      </c>
      <c r="Z30" s="43" t="s">
        <v>5</v>
      </c>
    </row>
    <row r="31" spans="2:39">
      <c r="C31">
        <f>COUNTIF(C$30,C$27)</f>
        <v>0</v>
      </c>
      <c r="D31">
        <f t="shared" ref="D31:Z31" si="19">COUNTIF(D$30,D$27)</f>
        <v>0</v>
      </c>
      <c r="E31">
        <f t="shared" si="19"/>
        <v>0</v>
      </c>
      <c r="F31">
        <f t="shared" si="19"/>
        <v>0</v>
      </c>
      <c r="G31">
        <f t="shared" si="19"/>
        <v>0</v>
      </c>
      <c r="H31">
        <f t="shared" si="19"/>
        <v>0</v>
      </c>
      <c r="I31">
        <f t="shared" si="19"/>
        <v>0</v>
      </c>
      <c r="J31">
        <f t="shared" si="19"/>
        <v>0</v>
      </c>
      <c r="K31">
        <f t="shared" si="19"/>
        <v>0</v>
      </c>
      <c r="L31">
        <f t="shared" si="19"/>
        <v>0</v>
      </c>
      <c r="M31">
        <f t="shared" si="19"/>
        <v>0</v>
      </c>
      <c r="N31">
        <f t="shared" si="19"/>
        <v>0</v>
      </c>
      <c r="O31">
        <f t="shared" si="19"/>
        <v>0</v>
      </c>
      <c r="P31">
        <f t="shared" si="19"/>
        <v>0</v>
      </c>
      <c r="Q31">
        <f t="shared" si="19"/>
        <v>0</v>
      </c>
      <c r="R31">
        <f t="shared" si="19"/>
        <v>0</v>
      </c>
      <c r="S31">
        <f t="shared" si="19"/>
        <v>0</v>
      </c>
      <c r="T31">
        <f t="shared" si="19"/>
        <v>0</v>
      </c>
      <c r="U31">
        <f t="shared" si="19"/>
        <v>0</v>
      </c>
      <c r="V31">
        <f t="shared" si="19"/>
        <v>0</v>
      </c>
      <c r="W31">
        <f t="shared" si="19"/>
        <v>0</v>
      </c>
      <c r="X31">
        <f t="shared" si="19"/>
        <v>0</v>
      </c>
      <c r="Y31">
        <f t="shared" si="19"/>
        <v>0</v>
      </c>
      <c r="Z31">
        <f t="shared" si="19"/>
        <v>0</v>
      </c>
    </row>
    <row r="32" spans="2:39">
      <c r="D32">
        <f t="shared" ref="D32:J32" si="20">COUNTIF($C27:$Z27,D$34)</f>
        <v>3</v>
      </c>
      <c r="E32">
        <f t="shared" si="20"/>
        <v>3</v>
      </c>
      <c r="F32">
        <f t="shared" si="20"/>
        <v>3</v>
      </c>
      <c r="G32">
        <f t="shared" si="20"/>
        <v>3</v>
      </c>
      <c r="H32">
        <f t="shared" si="20"/>
        <v>3</v>
      </c>
      <c r="I32">
        <f t="shared" si="20"/>
        <v>3</v>
      </c>
      <c r="J32">
        <f t="shared" si="20"/>
        <v>3</v>
      </c>
    </row>
    <row r="33" spans="1:32" ht="21" thickBot="1">
      <c r="C33" s="43" t="s">
        <v>0</v>
      </c>
      <c r="D33" s="43" t="s">
        <v>5</v>
      </c>
      <c r="E33" s="43" t="s">
        <v>1</v>
      </c>
      <c r="F33" s="43" t="s">
        <v>7</v>
      </c>
      <c r="G33" s="43" t="s">
        <v>3</v>
      </c>
      <c r="H33" s="43" t="s">
        <v>2</v>
      </c>
      <c r="I33" s="43" t="s">
        <v>4</v>
      </c>
      <c r="J33" s="43" t="s">
        <v>6</v>
      </c>
    </row>
    <row r="34" spans="1:32" ht="142" customHeight="1" thickBot="1">
      <c r="B34" s="9" t="s">
        <v>62</v>
      </c>
      <c r="C34" s="10" t="s">
        <v>34</v>
      </c>
      <c r="D34" s="11" t="s">
        <v>36</v>
      </c>
      <c r="E34" s="11" t="s">
        <v>39</v>
      </c>
      <c r="F34" s="11" t="s">
        <v>35</v>
      </c>
      <c r="G34" s="11" t="s">
        <v>41</v>
      </c>
      <c r="H34" s="11" t="s">
        <v>38</v>
      </c>
      <c r="I34" s="11" t="s">
        <v>40</v>
      </c>
      <c r="J34" s="12" t="s">
        <v>37</v>
      </c>
      <c r="L34" s="83"/>
      <c r="M34" s="83">
        <v>1</v>
      </c>
      <c r="N34" s="83">
        <v>2</v>
      </c>
      <c r="O34" s="83">
        <v>3</v>
      </c>
      <c r="P34" s="83">
        <v>4</v>
      </c>
      <c r="Q34" s="83">
        <v>5</v>
      </c>
      <c r="T34" s="93" t="s">
        <v>65</v>
      </c>
      <c r="U34" s="104">
        <f>(C35+D36+E37+F38+G39+H40+I41+J42)/SUM(C35:J42)</f>
        <v>0.625</v>
      </c>
    </row>
    <row r="35" spans="1:32" ht="142" customHeight="1">
      <c r="A35" s="82">
        <f>COUNTIF($C$27:$Z$27,$B35)</f>
        <v>3</v>
      </c>
      <c r="B35" s="13" t="s">
        <v>34</v>
      </c>
      <c r="C35" s="90">
        <f>(COUNTIF($C$28:$C$30,C$33)+COUNTIF($L$28:$L$30,C$33)+COUNTIF($X$28:$X$30,C$33))</f>
        <v>9</v>
      </c>
      <c r="D35" s="90">
        <f t="shared" ref="D35:J35" si="21">(COUNTIF($C$28:$C$30,D$33)+COUNTIF($L$28:$L$30,D$33)+COUNTIF($X$28:$X$30,D$33))</f>
        <v>0</v>
      </c>
      <c r="E35" s="90">
        <f t="shared" si="21"/>
        <v>0</v>
      </c>
      <c r="F35" s="90">
        <f t="shared" si="21"/>
        <v>0</v>
      </c>
      <c r="G35" s="90">
        <f t="shared" si="21"/>
        <v>0</v>
      </c>
      <c r="H35" s="90">
        <f t="shared" si="21"/>
        <v>0</v>
      </c>
      <c r="I35" s="90">
        <f t="shared" si="21"/>
        <v>0</v>
      </c>
      <c r="J35" s="90">
        <f t="shared" si="21"/>
        <v>0</v>
      </c>
      <c r="L35" s="84">
        <v>1</v>
      </c>
      <c r="M35" s="86">
        <f>C35</f>
        <v>9</v>
      </c>
      <c r="N35" s="86">
        <f>D35+G35+I35</f>
        <v>0</v>
      </c>
      <c r="O35" s="86">
        <f>E35+F35</f>
        <v>0</v>
      </c>
      <c r="P35" s="86">
        <f>H35</f>
        <v>0</v>
      </c>
      <c r="Q35" s="86">
        <f>J35</f>
        <v>0</v>
      </c>
      <c r="T35" s="93" t="s">
        <v>66</v>
      </c>
      <c r="U35" s="104">
        <f>AVERAGE(AF40:AF47)</f>
        <v>0.69352834665334662</v>
      </c>
    </row>
    <row r="36" spans="1:32" ht="142" customHeight="1">
      <c r="A36" s="82">
        <f>COUNTIF($C$27:$Z$27,$B36)</f>
        <v>3</v>
      </c>
      <c r="B36" s="14" t="s">
        <v>36</v>
      </c>
      <c r="C36" s="91">
        <f>(COUNTIF($H$28:$H$30,C$33)+COUNTIF($Z$28:$Z$30,C$33)+COUNTIF($O$28:$O$30,C$33))</f>
        <v>0</v>
      </c>
      <c r="D36" s="91">
        <f t="shared" ref="D36:J36" si="22">(COUNTIF($H$28:$H$30,D$33)+COUNTIF($Z$28:$Z$30,D$33)+COUNTIF($O$28:$O$30,D$33))</f>
        <v>5</v>
      </c>
      <c r="E36" s="91">
        <f t="shared" si="22"/>
        <v>0</v>
      </c>
      <c r="F36" s="91">
        <f t="shared" si="22"/>
        <v>1</v>
      </c>
      <c r="G36" s="91">
        <f t="shared" si="22"/>
        <v>0</v>
      </c>
      <c r="H36" s="91">
        <f t="shared" si="22"/>
        <v>1</v>
      </c>
      <c r="I36" s="91">
        <f t="shared" si="22"/>
        <v>2</v>
      </c>
      <c r="J36" s="91">
        <f t="shared" si="22"/>
        <v>0</v>
      </c>
      <c r="L36" s="83">
        <v>2</v>
      </c>
      <c r="M36" s="86">
        <f>C36+C39+C41</f>
        <v>0</v>
      </c>
      <c r="N36" s="86">
        <f>D36+D39+D41+G36+I36+G39+I39+G41+I41</f>
        <v>22</v>
      </c>
      <c r="O36" s="86">
        <f>E36+F36+E39+F39+E41+F41</f>
        <v>1</v>
      </c>
      <c r="P36" s="86">
        <f>H36+H39+H41</f>
        <v>4</v>
      </c>
      <c r="Q36" s="86">
        <f>J36+J39+J41</f>
        <v>0</v>
      </c>
      <c r="T36" s="93" t="s">
        <v>67</v>
      </c>
      <c r="U36" s="104">
        <f>AVERAGE(AF50:AF57)</f>
        <v>0.62499999999999989</v>
      </c>
    </row>
    <row r="37" spans="1:32" ht="142" customHeight="1">
      <c r="A37" s="82">
        <f>COUNTIF($C$27:$Z$27,$B37)</f>
        <v>3</v>
      </c>
      <c r="B37" s="14" t="s">
        <v>39</v>
      </c>
      <c r="C37" s="91">
        <f>(COUNTIF($M$28:$M$30,C$33)+COUNTIF($S$28:$S$30,C$33)+COUNTIF($D$28:$D$30,C$33))</f>
        <v>0</v>
      </c>
      <c r="D37" s="91">
        <f t="shared" ref="D37:J37" si="23">(COUNTIF($M$28:$M$30,D$33)+COUNTIF($S$28:$S$30,D$33)+COUNTIF($D$28:$D$30,D$33))</f>
        <v>0</v>
      </c>
      <c r="E37" s="91">
        <f t="shared" si="23"/>
        <v>9</v>
      </c>
      <c r="F37" s="91">
        <f t="shared" si="23"/>
        <v>0</v>
      </c>
      <c r="G37" s="91">
        <f t="shared" si="23"/>
        <v>0</v>
      </c>
      <c r="H37" s="91">
        <f t="shared" si="23"/>
        <v>0</v>
      </c>
      <c r="I37" s="91">
        <f t="shared" si="23"/>
        <v>0</v>
      </c>
      <c r="J37" s="91">
        <f t="shared" si="23"/>
        <v>0</v>
      </c>
      <c r="L37" s="83">
        <v>3</v>
      </c>
      <c r="M37" s="86">
        <f>C38+C39</f>
        <v>0</v>
      </c>
      <c r="N37" s="86">
        <f>D37+D38+G37+G38+I37+I38</f>
        <v>4</v>
      </c>
      <c r="O37" s="86">
        <f>SUM(E37:F38)</f>
        <v>13</v>
      </c>
      <c r="P37" s="86">
        <f>SUM(H37:H38)</f>
        <v>1</v>
      </c>
      <c r="Q37" s="86">
        <f>SUM(J37:J38)</f>
        <v>0</v>
      </c>
      <c r="T37" s="93" t="s">
        <v>93</v>
      </c>
      <c r="U37" s="104">
        <f>AVERAGE(U60:U67)</f>
        <v>0.6221724163573672</v>
      </c>
    </row>
    <row r="38" spans="1:32" ht="142" customHeight="1" thickBot="1">
      <c r="A38" s="82">
        <f>COUNTIF($C$27:$Z$27,$B38)</f>
        <v>3</v>
      </c>
      <c r="B38" s="14" t="s">
        <v>35</v>
      </c>
      <c r="C38" s="91">
        <f>(COUNTIF($N$28:$N$30,C$33)+COUNTIF($U$28:$U$30,C$33)+COUNTIF($G$28:$G$30,C$33))</f>
        <v>0</v>
      </c>
      <c r="D38" s="91">
        <f t="shared" ref="D38:J38" si="24">(COUNTIF($N$28:$N$30,D$33)+COUNTIF($U$28:$U$30,D$33)+COUNTIF($G$28:$G$30,D$33))</f>
        <v>1</v>
      </c>
      <c r="E38" s="91">
        <f t="shared" si="24"/>
        <v>1</v>
      </c>
      <c r="F38" s="91">
        <f t="shared" si="24"/>
        <v>3</v>
      </c>
      <c r="G38" s="91">
        <f t="shared" si="24"/>
        <v>2</v>
      </c>
      <c r="H38" s="91">
        <f t="shared" si="24"/>
        <v>1</v>
      </c>
      <c r="I38" s="91">
        <f t="shared" si="24"/>
        <v>1</v>
      </c>
      <c r="J38" s="91">
        <f t="shared" si="24"/>
        <v>0</v>
      </c>
      <c r="L38" s="83">
        <v>4</v>
      </c>
      <c r="M38" s="86">
        <f>C40</f>
        <v>0</v>
      </c>
      <c r="N38" s="86">
        <f>D40+G40+I40</f>
        <v>4</v>
      </c>
      <c r="O38" s="86">
        <f>SUM(F40:G40)</f>
        <v>3</v>
      </c>
      <c r="P38" s="86">
        <f>H40</f>
        <v>5</v>
      </c>
      <c r="Q38" s="86">
        <f>J40</f>
        <v>0</v>
      </c>
      <c r="T38" s="93"/>
      <c r="U38" s="99"/>
    </row>
    <row r="39" spans="1:32" ht="142" customHeight="1" thickBot="1">
      <c r="A39" s="82">
        <f t="shared" ref="A39:A42" si="25">COUNTIF($C$27:$Z$27,$B39)</f>
        <v>3</v>
      </c>
      <c r="B39" s="14" t="s">
        <v>41</v>
      </c>
      <c r="C39" s="91">
        <f>(COUNTIF($Y$28:$Y$30,C$33)+COUNTIF($E$28:$E$30,C$33)+COUNTIF($R$28:$R$30,C$33))</f>
        <v>0</v>
      </c>
      <c r="D39" s="91">
        <f t="shared" ref="D39:J39" si="26">(COUNTIF($Y$28:$Y$30,D$33)+COUNTIF($E$28:$E$30,D$33)+COUNTIF($R$28:$R$30,D$33))</f>
        <v>0</v>
      </c>
      <c r="E39" s="91">
        <f t="shared" si="26"/>
        <v>0</v>
      </c>
      <c r="F39" s="91">
        <f t="shared" si="26"/>
        <v>0</v>
      </c>
      <c r="G39" s="91">
        <f t="shared" si="26"/>
        <v>6</v>
      </c>
      <c r="H39" s="91">
        <f t="shared" si="26"/>
        <v>2</v>
      </c>
      <c r="I39" s="91">
        <f t="shared" si="26"/>
        <v>1</v>
      </c>
      <c r="J39" s="91">
        <f t="shared" si="26"/>
        <v>0</v>
      </c>
      <c r="L39" s="85" t="str">
        <f>"5"</f>
        <v>5</v>
      </c>
      <c r="M39" s="86">
        <f>C42</f>
        <v>0</v>
      </c>
      <c r="N39" s="86">
        <f>D42+G42+I42</f>
        <v>5</v>
      </c>
      <c r="O39" s="86">
        <f>SUM(E42:F42)</f>
        <v>0</v>
      </c>
      <c r="P39" s="86">
        <f>H42</f>
        <v>1</v>
      </c>
      <c r="Q39" s="86">
        <f>J42</f>
        <v>3</v>
      </c>
      <c r="T39" s="94" t="s">
        <v>66</v>
      </c>
      <c r="U39" s="9" t="s">
        <v>62</v>
      </c>
      <c r="V39" s="10" t="s">
        <v>34</v>
      </c>
      <c r="W39" s="11" t="s">
        <v>36</v>
      </c>
      <c r="X39" s="11" t="s">
        <v>39</v>
      </c>
      <c r="Y39" s="11" t="s">
        <v>35</v>
      </c>
      <c r="Z39" s="11" t="s">
        <v>41</v>
      </c>
      <c r="AA39" s="11" t="s">
        <v>38</v>
      </c>
      <c r="AB39" s="11" t="s">
        <v>40</v>
      </c>
      <c r="AC39" s="12" t="s">
        <v>37</v>
      </c>
    </row>
    <row r="40" spans="1:32" ht="142" customHeight="1" thickBot="1">
      <c r="A40" s="82">
        <f t="shared" si="25"/>
        <v>3</v>
      </c>
      <c r="B40" s="14" t="s">
        <v>38</v>
      </c>
      <c r="C40" s="91">
        <f>(COUNTIF($V$28:$V$30,C$33)+COUNTIF($F$28:$F$30,C$33)+COUNTIF($P$28:$P$30,C$33))</f>
        <v>0</v>
      </c>
      <c r="D40" s="91">
        <f t="shared" ref="D40:J40" si="27">(COUNTIF($V$28:$V$30,D$33)+COUNTIF($F$28:$F$30,D$33)+COUNTIF($P$28:$P$30,D$33))</f>
        <v>0</v>
      </c>
      <c r="E40" s="91">
        <f t="shared" si="27"/>
        <v>0</v>
      </c>
      <c r="F40" s="91">
        <f t="shared" si="27"/>
        <v>0</v>
      </c>
      <c r="G40" s="91">
        <f t="shared" si="27"/>
        <v>3</v>
      </c>
      <c r="H40" s="91">
        <f t="shared" si="27"/>
        <v>5</v>
      </c>
      <c r="I40" s="91">
        <f t="shared" si="27"/>
        <v>1</v>
      </c>
      <c r="J40" s="91">
        <f t="shared" si="27"/>
        <v>0</v>
      </c>
      <c r="U40" s="13" t="s">
        <v>34</v>
      </c>
      <c r="V40" s="95">
        <f>C35/SUM($C$35:$C$42)</f>
        <v>1</v>
      </c>
      <c r="W40" s="95">
        <f>D35/SUM(D$35:D$42)</f>
        <v>0</v>
      </c>
      <c r="X40" s="95">
        <f>E35/SUM(E$35:E$42)</f>
        <v>0</v>
      </c>
      <c r="Y40" s="95">
        <f t="shared" ref="Y40:AC47" si="28">F35/SUM(F$35:F$42)</f>
        <v>0</v>
      </c>
      <c r="Z40" s="95">
        <f t="shared" si="28"/>
        <v>0</v>
      </c>
      <c r="AA40" s="95">
        <f t="shared" si="28"/>
        <v>0</v>
      </c>
      <c r="AB40" s="95">
        <f t="shared" si="28"/>
        <v>0</v>
      </c>
      <c r="AC40" s="95">
        <f t="shared" si="28"/>
        <v>0</v>
      </c>
      <c r="AE40" s="96" t="s">
        <v>69</v>
      </c>
      <c r="AF40" s="97">
        <f>V40</f>
        <v>1</v>
      </c>
    </row>
    <row r="41" spans="1:32" ht="142" customHeight="1" thickBot="1">
      <c r="A41" s="82">
        <f t="shared" si="25"/>
        <v>3</v>
      </c>
      <c r="B41" s="14" t="s">
        <v>40</v>
      </c>
      <c r="C41" s="91">
        <f>(COUNTIF($Q$28:$Q$30,C$33)+COUNTIF($T$28:$T$30,C$33)+COUNTIF($I$28:$I$30,C$33))</f>
        <v>0</v>
      </c>
      <c r="D41" s="91">
        <f t="shared" ref="D41:J41" si="29">(COUNTIF($Q$28:$Q$30,D$33)+COUNTIF($T$28:$T$30,D$33)+COUNTIF($I$28:$I$30,D$33))</f>
        <v>2</v>
      </c>
      <c r="E41" s="91">
        <f t="shared" si="29"/>
        <v>0</v>
      </c>
      <c r="F41" s="91">
        <f t="shared" si="29"/>
        <v>0</v>
      </c>
      <c r="G41" s="91">
        <f t="shared" si="29"/>
        <v>1</v>
      </c>
      <c r="H41" s="91">
        <f t="shared" si="29"/>
        <v>1</v>
      </c>
      <c r="I41" s="91">
        <f t="shared" si="29"/>
        <v>5</v>
      </c>
      <c r="J41" s="91">
        <f t="shared" si="29"/>
        <v>0</v>
      </c>
      <c r="U41" s="14" t="s">
        <v>36</v>
      </c>
      <c r="V41" s="95">
        <f t="shared" ref="V41:V47" si="30">C36/SUM($C$35:$C$42)</f>
        <v>0</v>
      </c>
      <c r="W41" s="95">
        <f t="shared" ref="W41:X47" si="31">D36/SUM(D$35:D$42)</f>
        <v>0.625</v>
      </c>
      <c r="X41" s="95">
        <f t="shared" si="31"/>
        <v>0</v>
      </c>
      <c r="Y41" s="95">
        <f t="shared" si="28"/>
        <v>0.25</v>
      </c>
      <c r="Z41" s="95">
        <f t="shared" si="28"/>
        <v>0</v>
      </c>
      <c r="AA41" s="95">
        <f t="shared" si="28"/>
        <v>9.0909090909090912E-2</v>
      </c>
      <c r="AB41" s="95">
        <f t="shared" si="28"/>
        <v>0.14285714285714285</v>
      </c>
      <c r="AC41" s="95">
        <f t="shared" si="28"/>
        <v>0</v>
      </c>
      <c r="AE41" s="96" t="s">
        <v>70</v>
      </c>
      <c r="AF41" s="97">
        <f>W41</f>
        <v>0.625</v>
      </c>
    </row>
    <row r="42" spans="1:32" ht="142" customHeight="1" thickBot="1">
      <c r="A42" s="82">
        <f t="shared" si="25"/>
        <v>3</v>
      </c>
      <c r="B42" s="15" t="s">
        <v>37</v>
      </c>
      <c r="C42" s="92">
        <f>(+COUNTIF($J$28:$J$30,C$33)+COUNTIF($K$28:$K$30,C$33)+COUNTIF($W$28:$W$30,C$33))</f>
        <v>0</v>
      </c>
      <c r="D42" s="92">
        <f t="shared" ref="D42:J42" si="32">(+COUNTIF($J$28:$J$30,D$33)+COUNTIF($K$28:$K$30,D$33)+COUNTIF($W$28:$W$30,D$33))</f>
        <v>0</v>
      </c>
      <c r="E42" s="92">
        <f t="shared" si="32"/>
        <v>0</v>
      </c>
      <c r="F42" s="92">
        <f t="shared" si="32"/>
        <v>0</v>
      </c>
      <c r="G42" s="92">
        <f t="shared" si="32"/>
        <v>1</v>
      </c>
      <c r="H42" s="92">
        <f t="shared" si="32"/>
        <v>1</v>
      </c>
      <c r="I42" s="92">
        <f t="shared" si="32"/>
        <v>4</v>
      </c>
      <c r="J42" s="92">
        <f t="shared" si="32"/>
        <v>3</v>
      </c>
      <c r="U42" s="14" t="s">
        <v>39</v>
      </c>
      <c r="V42" s="95">
        <f t="shared" si="30"/>
        <v>0</v>
      </c>
      <c r="W42" s="95">
        <f t="shared" si="31"/>
        <v>0</v>
      </c>
      <c r="X42" s="95">
        <f>E37/SUM(E$35:E$42)</f>
        <v>0.9</v>
      </c>
      <c r="Y42" s="95">
        <f t="shared" si="28"/>
        <v>0</v>
      </c>
      <c r="Z42" s="95">
        <f t="shared" si="28"/>
        <v>0</v>
      </c>
      <c r="AA42" s="95">
        <f t="shared" si="28"/>
        <v>0</v>
      </c>
      <c r="AB42" s="95">
        <f t="shared" si="28"/>
        <v>0</v>
      </c>
      <c r="AC42" s="95">
        <f t="shared" si="28"/>
        <v>0</v>
      </c>
      <c r="AE42" s="96" t="s">
        <v>71</v>
      </c>
      <c r="AF42" s="97">
        <f>X42</f>
        <v>0.9</v>
      </c>
    </row>
    <row r="43" spans="1:32" ht="83" thickBot="1">
      <c r="U43" s="14" t="s">
        <v>35</v>
      </c>
      <c r="V43" s="95">
        <f t="shared" si="30"/>
        <v>0</v>
      </c>
      <c r="W43" s="95">
        <f t="shared" si="31"/>
        <v>0.125</v>
      </c>
      <c r="X43" s="95">
        <f t="shared" si="31"/>
        <v>0.1</v>
      </c>
      <c r="Y43" s="95">
        <f t="shared" si="28"/>
        <v>0.75</v>
      </c>
      <c r="Z43" s="95">
        <f t="shared" si="28"/>
        <v>0.15384615384615385</v>
      </c>
      <c r="AA43" s="95">
        <f t="shared" si="28"/>
        <v>9.0909090909090912E-2</v>
      </c>
      <c r="AB43" s="95">
        <f t="shared" si="28"/>
        <v>7.1428571428571425E-2</v>
      </c>
      <c r="AC43" s="95">
        <f t="shared" si="28"/>
        <v>0</v>
      </c>
      <c r="AE43" s="96" t="s">
        <v>72</v>
      </c>
      <c r="AF43" s="97">
        <f>Y43</f>
        <v>0.75</v>
      </c>
    </row>
    <row r="44" spans="1:32" ht="83" thickBot="1">
      <c r="U44" s="14" t="s">
        <v>41</v>
      </c>
      <c r="V44" s="95">
        <f t="shared" si="30"/>
        <v>0</v>
      </c>
      <c r="W44" s="95">
        <f t="shared" si="31"/>
        <v>0</v>
      </c>
      <c r="X44" s="95">
        <f t="shared" si="31"/>
        <v>0</v>
      </c>
      <c r="Y44" s="95">
        <f t="shared" si="28"/>
        <v>0</v>
      </c>
      <c r="Z44" s="95">
        <f t="shared" si="28"/>
        <v>0.46153846153846156</v>
      </c>
      <c r="AA44" s="95">
        <f t="shared" si="28"/>
        <v>0.18181818181818182</v>
      </c>
      <c r="AB44" s="95">
        <f t="shared" si="28"/>
        <v>7.1428571428571425E-2</v>
      </c>
      <c r="AC44" s="95">
        <f t="shared" si="28"/>
        <v>0</v>
      </c>
      <c r="AE44" s="96" t="s">
        <v>73</v>
      </c>
      <c r="AF44" s="97">
        <f>Z44</f>
        <v>0.46153846153846156</v>
      </c>
    </row>
    <row r="45" spans="1:32" ht="138" customHeight="1" thickBot="1">
      <c r="B45" s="9"/>
      <c r="C45" s="10">
        <v>1</v>
      </c>
      <c r="D45" s="11">
        <v>2</v>
      </c>
      <c r="E45" s="11">
        <v>3</v>
      </c>
      <c r="F45" s="11">
        <v>4</v>
      </c>
      <c r="G45" s="11">
        <v>5</v>
      </c>
      <c r="H45" s="11"/>
      <c r="I45" s="11"/>
      <c r="J45" s="12"/>
      <c r="U45" s="14" t="s">
        <v>38</v>
      </c>
      <c r="V45" s="95">
        <f t="shared" si="30"/>
        <v>0</v>
      </c>
      <c r="W45" s="95">
        <f t="shared" si="31"/>
        <v>0</v>
      </c>
      <c r="X45" s="95">
        <f t="shared" si="31"/>
        <v>0</v>
      </c>
      <c r="Y45" s="95">
        <f t="shared" si="28"/>
        <v>0</v>
      </c>
      <c r="Z45" s="95">
        <f t="shared" si="28"/>
        <v>0.23076923076923078</v>
      </c>
      <c r="AA45" s="95">
        <f t="shared" si="28"/>
        <v>0.45454545454545453</v>
      </c>
      <c r="AB45" s="95">
        <f t="shared" si="28"/>
        <v>7.1428571428571425E-2</v>
      </c>
      <c r="AC45" s="95">
        <f t="shared" si="28"/>
        <v>0</v>
      </c>
      <c r="AE45" s="96" t="s">
        <v>74</v>
      </c>
      <c r="AF45" s="97">
        <f>AA45</f>
        <v>0.45454545454545453</v>
      </c>
    </row>
    <row r="46" spans="1:32" ht="138" customHeight="1" thickBot="1">
      <c r="B46" s="13">
        <v>1</v>
      </c>
      <c r="C46" s="67">
        <f>C35/($A$35*3)</f>
        <v>1</v>
      </c>
      <c r="D46" s="67">
        <f t="shared" ref="D46:J46" si="33">D35/($A$35*3)</f>
        <v>0</v>
      </c>
      <c r="E46" s="67">
        <f t="shared" si="33"/>
        <v>0</v>
      </c>
      <c r="F46" s="67">
        <f t="shared" si="33"/>
        <v>0</v>
      </c>
      <c r="G46" s="67">
        <f t="shared" si="33"/>
        <v>0</v>
      </c>
      <c r="H46" s="67">
        <f t="shared" si="33"/>
        <v>0</v>
      </c>
      <c r="I46" s="67">
        <f t="shared" si="33"/>
        <v>0</v>
      </c>
      <c r="J46" s="67">
        <f t="shared" si="33"/>
        <v>0</v>
      </c>
      <c r="N46" s="87">
        <f>C46</f>
        <v>1</v>
      </c>
      <c r="U46" s="14" t="s">
        <v>40</v>
      </c>
      <c r="V46" s="95">
        <f t="shared" si="30"/>
        <v>0</v>
      </c>
      <c r="W46" s="95">
        <f t="shared" si="31"/>
        <v>0.25</v>
      </c>
      <c r="X46" s="95">
        <f t="shared" si="31"/>
        <v>0</v>
      </c>
      <c r="Y46" s="95">
        <f t="shared" si="28"/>
        <v>0</v>
      </c>
      <c r="Z46" s="95">
        <f t="shared" si="28"/>
        <v>7.6923076923076927E-2</v>
      </c>
      <c r="AA46" s="95">
        <f t="shared" si="28"/>
        <v>9.0909090909090912E-2</v>
      </c>
      <c r="AB46" s="95">
        <f t="shared" si="28"/>
        <v>0.35714285714285715</v>
      </c>
      <c r="AC46" s="95">
        <f t="shared" si="28"/>
        <v>0</v>
      </c>
      <c r="AE46" s="96" t="s">
        <v>75</v>
      </c>
      <c r="AF46" s="97">
        <f>AB46</f>
        <v>0.35714285714285715</v>
      </c>
    </row>
    <row r="47" spans="1:32" ht="138" customHeight="1" thickBot="1">
      <c r="B47" s="14">
        <v>2</v>
      </c>
      <c r="C47" s="67">
        <f t="shared" ref="C47:J47" si="34">C36/($A$35*3)</f>
        <v>0</v>
      </c>
      <c r="D47" s="67">
        <f t="shared" si="34"/>
        <v>0.55555555555555558</v>
      </c>
      <c r="E47" s="67">
        <f t="shared" si="34"/>
        <v>0</v>
      </c>
      <c r="F47" s="67">
        <f t="shared" si="34"/>
        <v>0.1111111111111111</v>
      </c>
      <c r="G47" s="67">
        <f t="shared" si="34"/>
        <v>0</v>
      </c>
      <c r="H47" s="67">
        <f t="shared" si="34"/>
        <v>0.1111111111111111</v>
      </c>
      <c r="I47" s="67">
        <f t="shared" si="34"/>
        <v>0.22222222222222221</v>
      </c>
      <c r="J47" s="67">
        <f t="shared" si="34"/>
        <v>0</v>
      </c>
      <c r="N47" s="87">
        <f>D47</f>
        <v>0.55555555555555558</v>
      </c>
      <c r="U47" s="15" t="s">
        <v>37</v>
      </c>
      <c r="V47" s="95">
        <f t="shared" si="30"/>
        <v>0</v>
      </c>
      <c r="W47" s="95">
        <f t="shared" si="31"/>
        <v>0</v>
      </c>
      <c r="X47" s="95">
        <f t="shared" si="31"/>
        <v>0</v>
      </c>
      <c r="Y47" s="95">
        <f t="shared" si="28"/>
        <v>0</v>
      </c>
      <c r="Z47" s="95">
        <f t="shared" si="28"/>
        <v>7.6923076923076927E-2</v>
      </c>
      <c r="AA47" s="95">
        <f t="shared" si="28"/>
        <v>9.0909090909090912E-2</v>
      </c>
      <c r="AB47" s="95">
        <f t="shared" si="28"/>
        <v>0.2857142857142857</v>
      </c>
      <c r="AC47" s="95">
        <f t="shared" si="28"/>
        <v>1</v>
      </c>
      <c r="AE47" s="96" t="s">
        <v>76</v>
      </c>
      <c r="AF47" s="97">
        <f>AC47</f>
        <v>1</v>
      </c>
    </row>
    <row r="48" spans="1:32" ht="138" customHeight="1" thickBot="1">
      <c r="B48" s="14">
        <v>3</v>
      </c>
      <c r="C48" s="67">
        <f t="shared" ref="C48:J48" si="35">C37/($A$35*3)</f>
        <v>0</v>
      </c>
      <c r="D48" s="67">
        <f t="shared" si="35"/>
        <v>0</v>
      </c>
      <c r="E48" s="67">
        <f t="shared" si="35"/>
        <v>1</v>
      </c>
      <c r="F48" s="67">
        <f t="shared" si="35"/>
        <v>0</v>
      </c>
      <c r="G48" s="67">
        <f t="shared" si="35"/>
        <v>0</v>
      </c>
      <c r="H48" s="67">
        <f t="shared" si="35"/>
        <v>0</v>
      </c>
      <c r="I48" s="67">
        <f t="shared" si="35"/>
        <v>0</v>
      </c>
      <c r="J48" s="67">
        <f t="shared" si="35"/>
        <v>0</v>
      </c>
      <c r="N48" s="87">
        <f>E48</f>
        <v>1</v>
      </c>
    </row>
    <row r="49" spans="2:32" ht="138" customHeight="1" thickBot="1">
      <c r="B49" s="14">
        <v>4</v>
      </c>
      <c r="C49" s="67">
        <f t="shared" ref="C49:J49" si="36">C38/($A$35*3)</f>
        <v>0</v>
      </c>
      <c r="D49" s="67">
        <f t="shared" si="36"/>
        <v>0.1111111111111111</v>
      </c>
      <c r="E49" s="67">
        <f t="shared" si="36"/>
        <v>0.1111111111111111</v>
      </c>
      <c r="F49" s="67">
        <f t="shared" si="36"/>
        <v>0.33333333333333331</v>
      </c>
      <c r="G49" s="67">
        <f t="shared" si="36"/>
        <v>0.22222222222222221</v>
      </c>
      <c r="H49" s="67">
        <f t="shared" si="36"/>
        <v>0.1111111111111111</v>
      </c>
      <c r="I49" s="67">
        <f t="shared" si="36"/>
        <v>0.1111111111111111</v>
      </c>
      <c r="J49" s="67">
        <f t="shared" si="36"/>
        <v>0</v>
      </c>
      <c r="N49" s="87">
        <f>F49</f>
        <v>0.33333333333333331</v>
      </c>
      <c r="T49" s="94" t="s">
        <v>67</v>
      </c>
      <c r="U49" s="9" t="s">
        <v>62</v>
      </c>
      <c r="V49" s="10" t="s">
        <v>34</v>
      </c>
      <c r="W49" s="11" t="s">
        <v>36</v>
      </c>
      <c r="X49" s="11" t="s">
        <v>39</v>
      </c>
      <c r="Y49" s="11" t="s">
        <v>35</v>
      </c>
      <c r="Z49" s="11" t="s">
        <v>41</v>
      </c>
      <c r="AA49" s="11" t="s">
        <v>38</v>
      </c>
      <c r="AB49" s="11" t="s">
        <v>40</v>
      </c>
      <c r="AC49" s="12" t="s">
        <v>37</v>
      </c>
    </row>
    <row r="50" spans="2:32" ht="138" customHeight="1" thickBot="1">
      <c r="B50" s="14">
        <v>5</v>
      </c>
      <c r="C50" s="67">
        <f t="shared" ref="C50:J50" si="37">C39/($A$35*3)</f>
        <v>0</v>
      </c>
      <c r="D50" s="67">
        <f t="shared" si="37"/>
        <v>0</v>
      </c>
      <c r="E50" s="67">
        <f t="shared" si="37"/>
        <v>0</v>
      </c>
      <c r="F50" s="67">
        <f t="shared" si="37"/>
        <v>0</v>
      </c>
      <c r="G50" s="67">
        <f t="shared" si="37"/>
        <v>0.66666666666666663</v>
      </c>
      <c r="H50" s="67">
        <f t="shared" si="37"/>
        <v>0.22222222222222221</v>
      </c>
      <c r="I50" s="67">
        <f t="shared" si="37"/>
        <v>0.1111111111111111</v>
      </c>
      <c r="J50" s="67">
        <f t="shared" si="37"/>
        <v>0</v>
      </c>
      <c r="N50" s="87">
        <f>G50</f>
        <v>0.66666666666666663</v>
      </c>
      <c r="U50" s="13" t="s">
        <v>34</v>
      </c>
      <c r="V50" s="95">
        <f>C35/SUM($C35:$J35)</f>
        <v>1</v>
      </c>
      <c r="W50" s="95">
        <f t="shared" ref="W50:AC57" si="38">D35/SUM($C35:$J35)</f>
        <v>0</v>
      </c>
      <c r="X50" s="95">
        <f t="shared" si="38"/>
        <v>0</v>
      </c>
      <c r="Y50" s="95">
        <f t="shared" si="38"/>
        <v>0</v>
      </c>
      <c r="Z50" s="95">
        <f t="shared" si="38"/>
        <v>0</v>
      </c>
      <c r="AA50" s="95">
        <f t="shared" si="38"/>
        <v>0</v>
      </c>
      <c r="AB50" s="95">
        <f t="shared" si="38"/>
        <v>0</v>
      </c>
      <c r="AC50" s="95">
        <f t="shared" si="38"/>
        <v>0</v>
      </c>
      <c r="AE50" s="96" t="s">
        <v>77</v>
      </c>
      <c r="AF50" s="97">
        <f>V50</f>
        <v>1</v>
      </c>
    </row>
    <row r="51" spans="2:32" ht="138" customHeight="1" thickBot="1">
      <c r="B51" s="14"/>
      <c r="C51" s="67">
        <f t="shared" ref="C51:J51" si="39">C40/($A$35*3)</f>
        <v>0</v>
      </c>
      <c r="D51" s="67">
        <f t="shared" si="39"/>
        <v>0</v>
      </c>
      <c r="E51" s="67">
        <f t="shared" si="39"/>
        <v>0</v>
      </c>
      <c r="F51" s="67">
        <f t="shared" si="39"/>
        <v>0</v>
      </c>
      <c r="G51" s="67">
        <f t="shared" si="39"/>
        <v>0.33333333333333331</v>
      </c>
      <c r="H51" s="67">
        <f t="shared" si="39"/>
        <v>0.55555555555555558</v>
      </c>
      <c r="I51" s="67">
        <f t="shared" si="39"/>
        <v>0.1111111111111111</v>
      </c>
      <c r="J51" s="67">
        <f t="shared" si="39"/>
        <v>0</v>
      </c>
      <c r="L51" s="88" t="s">
        <v>63</v>
      </c>
      <c r="N51" s="89">
        <f>AVERAGE(N46:N50)</f>
        <v>0.71111111111111103</v>
      </c>
      <c r="U51" s="14" t="s">
        <v>36</v>
      </c>
      <c r="V51" s="95">
        <f t="shared" ref="V51:V57" si="40">C36/SUM($C36:$J36)</f>
        <v>0</v>
      </c>
      <c r="W51" s="95">
        <f t="shared" si="38"/>
        <v>0.55555555555555558</v>
      </c>
      <c r="X51" s="95">
        <f t="shared" si="38"/>
        <v>0</v>
      </c>
      <c r="Y51" s="95">
        <f t="shared" si="38"/>
        <v>0.1111111111111111</v>
      </c>
      <c r="Z51" s="95">
        <f t="shared" si="38"/>
        <v>0</v>
      </c>
      <c r="AA51" s="95">
        <f t="shared" si="38"/>
        <v>0.1111111111111111</v>
      </c>
      <c r="AB51" s="95">
        <f t="shared" si="38"/>
        <v>0.22222222222222221</v>
      </c>
      <c r="AC51" s="95">
        <f t="shared" si="38"/>
        <v>0</v>
      </c>
      <c r="AE51" s="96" t="s">
        <v>78</v>
      </c>
      <c r="AF51" s="97">
        <f>W51</f>
        <v>0.55555555555555558</v>
      </c>
    </row>
    <row r="52" spans="2:32" ht="138" customHeight="1" thickBot="1">
      <c r="B52" s="14"/>
      <c r="C52" s="67">
        <f t="shared" ref="C52:J52" si="41">C41/($A$35*3)</f>
        <v>0</v>
      </c>
      <c r="D52" s="67">
        <f t="shared" si="41"/>
        <v>0.22222222222222221</v>
      </c>
      <c r="E52" s="67">
        <f t="shared" si="41"/>
        <v>0</v>
      </c>
      <c r="F52" s="67">
        <f t="shared" si="41"/>
        <v>0</v>
      </c>
      <c r="G52" s="67">
        <f t="shared" si="41"/>
        <v>0.1111111111111111</v>
      </c>
      <c r="H52" s="67">
        <f t="shared" si="41"/>
        <v>0.1111111111111111</v>
      </c>
      <c r="I52" s="67">
        <f t="shared" si="41"/>
        <v>0.55555555555555558</v>
      </c>
      <c r="J52" s="67">
        <f t="shared" si="41"/>
        <v>0</v>
      </c>
      <c r="U52" s="14" t="s">
        <v>39</v>
      </c>
      <c r="V52" s="95">
        <f t="shared" si="40"/>
        <v>0</v>
      </c>
      <c r="W52" s="95">
        <f t="shared" si="38"/>
        <v>0</v>
      </c>
      <c r="X52" s="95">
        <f t="shared" si="38"/>
        <v>1</v>
      </c>
      <c r="Y52" s="95">
        <f t="shared" si="38"/>
        <v>0</v>
      </c>
      <c r="Z52" s="95">
        <f t="shared" si="38"/>
        <v>0</v>
      </c>
      <c r="AA52" s="95">
        <f t="shared" si="38"/>
        <v>0</v>
      </c>
      <c r="AB52" s="95">
        <f t="shared" si="38"/>
        <v>0</v>
      </c>
      <c r="AC52" s="95">
        <f t="shared" si="38"/>
        <v>0</v>
      </c>
      <c r="AE52" s="96" t="s">
        <v>79</v>
      </c>
      <c r="AF52" s="97">
        <f>X52</f>
        <v>1</v>
      </c>
    </row>
    <row r="53" spans="2:32" ht="138" customHeight="1" thickBot="1">
      <c r="B53" s="15"/>
      <c r="C53" s="67">
        <f t="shared" ref="C53:J53" si="42">C42/($A$35*3)</f>
        <v>0</v>
      </c>
      <c r="D53" s="67">
        <f t="shared" si="42"/>
        <v>0</v>
      </c>
      <c r="E53" s="67">
        <f t="shared" si="42"/>
        <v>0</v>
      </c>
      <c r="F53" s="67">
        <f t="shared" si="42"/>
        <v>0</v>
      </c>
      <c r="G53" s="67">
        <f t="shared" si="42"/>
        <v>0.1111111111111111</v>
      </c>
      <c r="H53" s="67">
        <f t="shared" si="42"/>
        <v>0.1111111111111111</v>
      </c>
      <c r="I53" s="67">
        <f t="shared" si="42"/>
        <v>0.44444444444444442</v>
      </c>
      <c r="J53" s="67">
        <f t="shared" si="42"/>
        <v>0.33333333333333331</v>
      </c>
      <c r="U53" s="14" t="s">
        <v>35</v>
      </c>
      <c r="V53" s="95">
        <f t="shared" si="40"/>
        <v>0</v>
      </c>
      <c r="W53" s="95">
        <f t="shared" si="38"/>
        <v>0.1111111111111111</v>
      </c>
      <c r="X53" s="95">
        <f t="shared" si="38"/>
        <v>0.1111111111111111</v>
      </c>
      <c r="Y53" s="95">
        <f t="shared" si="38"/>
        <v>0.33333333333333331</v>
      </c>
      <c r="Z53" s="95">
        <f t="shared" si="38"/>
        <v>0.22222222222222221</v>
      </c>
      <c r="AA53" s="95">
        <f t="shared" si="38"/>
        <v>0.1111111111111111</v>
      </c>
      <c r="AB53" s="95">
        <f t="shared" si="38"/>
        <v>0.1111111111111111</v>
      </c>
      <c r="AC53" s="95">
        <f t="shared" si="38"/>
        <v>0</v>
      </c>
      <c r="AE53" s="96" t="s">
        <v>80</v>
      </c>
      <c r="AF53" s="97">
        <f>Y53</f>
        <v>0.33333333333333331</v>
      </c>
    </row>
    <row r="54" spans="2:32" ht="138" customHeight="1" thickBot="1">
      <c r="U54" s="14" t="s">
        <v>41</v>
      </c>
      <c r="V54" s="95">
        <f t="shared" ref="V54:V55" si="43">C39/SUM($C39:$J39)</f>
        <v>0</v>
      </c>
      <c r="W54" s="95">
        <f t="shared" ref="W54:W55" si="44">D39/SUM($C39:$J39)</f>
        <v>0</v>
      </c>
      <c r="X54" s="95">
        <f t="shared" ref="X54:X55" si="45">E39/SUM($C39:$J39)</f>
        <v>0</v>
      </c>
      <c r="Y54" s="95">
        <f t="shared" ref="Y54:Y55" si="46">F39/SUM($C39:$J39)</f>
        <v>0</v>
      </c>
      <c r="Z54" s="95">
        <f t="shared" ref="Z54:Z55" si="47">G39/SUM($C39:$J39)</f>
        <v>0.66666666666666663</v>
      </c>
      <c r="AA54" s="95">
        <f t="shared" ref="AA54:AA55" si="48">H39/SUM($C39:$J39)</f>
        <v>0.22222222222222221</v>
      </c>
      <c r="AB54" s="95">
        <f t="shared" ref="AB54:AB55" si="49">I39/SUM($C39:$J39)</f>
        <v>0.1111111111111111</v>
      </c>
      <c r="AC54" s="95">
        <f t="shared" ref="AC54:AC55" si="50">J39/SUM($C39:$J39)</f>
        <v>0</v>
      </c>
      <c r="AE54" s="96" t="s">
        <v>81</v>
      </c>
      <c r="AF54" s="97">
        <f>Z54</f>
        <v>0.66666666666666663</v>
      </c>
    </row>
    <row r="55" spans="2:32" ht="83" thickBot="1">
      <c r="U55" s="14" t="s">
        <v>38</v>
      </c>
      <c r="V55" s="95">
        <f t="shared" si="43"/>
        <v>0</v>
      </c>
      <c r="W55" s="95">
        <f t="shared" si="44"/>
        <v>0</v>
      </c>
      <c r="X55" s="95">
        <f t="shared" si="45"/>
        <v>0</v>
      </c>
      <c r="Y55" s="95">
        <f t="shared" si="46"/>
        <v>0</v>
      </c>
      <c r="Z55" s="95">
        <f t="shared" si="47"/>
        <v>0.33333333333333331</v>
      </c>
      <c r="AA55" s="95">
        <f t="shared" si="48"/>
        <v>0.55555555555555558</v>
      </c>
      <c r="AB55" s="95">
        <f t="shared" si="49"/>
        <v>0.1111111111111111</v>
      </c>
      <c r="AC55" s="95">
        <f t="shared" si="50"/>
        <v>0</v>
      </c>
      <c r="AE55" s="96" t="s">
        <v>82</v>
      </c>
      <c r="AF55" s="97">
        <f>AA55</f>
        <v>0.55555555555555558</v>
      </c>
    </row>
    <row r="56" spans="2:32" ht="83" thickBot="1">
      <c r="U56" s="14" t="s">
        <v>40</v>
      </c>
      <c r="V56" s="95">
        <f t="shared" si="40"/>
        <v>0</v>
      </c>
      <c r="W56" s="95">
        <f t="shared" si="38"/>
        <v>0.22222222222222221</v>
      </c>
      <c r="X56" s="95">
        <f t="shared" si="38"/>
        <v>0</v>
      </c>
      <c r="Y56" s="95">
        <f t="shared" si="38"/>
        <v>0</v>
      </c>
      <c r="Z56" s="95">
        <f t="shared" si="38"/>
        <v>0.1111111111111111</v>
      </c>
      <c r="AA56" s="95">
        <f t="shared" si="38"/>
        <v>0.1111111111111111</v>
      </c>
      <c r="AB56" s="95">
        <f t="shared" si="38"/>
        <v>0.55555555555555558</v>
      </c>
      <c r="AC56" s="95">
        <f t="shared" si="38"/>
        <v>0</v>
      </c>
      <c r="AE56" s="96" t="s">
        <v>83</v>
      </c>
      <c r="AF56" s="97">
        <f>AB56</f>
        <v>0.55555555555555558</v>
      </c>
    </row>
    <row r="57" spans="2:32" ht="83" thickBot="1">
      <c r="U57" s="15" t="s">
        <v>37</v>
      </c>
      <c r="V57" s="95">
        <f t="shared" si="40"/>
        <v>0</v>
      </c>
      <c r="W57" s="95">
        <f t="shared" si="38"/>
        <v>0</v>
      </c>
      <c r="X57" s="95">
        <f t="shared" si="38"/>
        <v>0</v>
      </c>
      <c r="Y57" s="95">
        <f t="shared" si="38"/>
        <v>0</v>
      </c>
      <c r="Z57" s="95">
        <f t="shared" si="38"/>
        <v>0.1111111111111111</v>
      </c>
      <c r="AA57" s="95">
        <f t="shared" si="38"/>
        <v>0.1111111111111111</v>
      </c>
      <c r="AB57" s="95">
        <f t="shared" si="38"/>
        <v>0.44444444444444442</v>
      </c>
      <c r="AC57" s="95">
        <f t="shared" si="38"/>
        <v>0.33333333333333331</v>
      </c>
      <c r="AE57" s="96" t="s">
        <v>84</v>
      </c>
      <c r="AF57" s="97">
        <f>AC57</f>
        <v>0.33333333333333331</v>
      </c>
    </row>
    <row r="59" spans="2:32" ht="89">
      <c r="T59" s="94" t="s">
        <v>68</v>
      </c>
    </row>
    <row r="60" spans="2:32" ht="89">
      <c r="T60" s="94" t="s">
        <v>85</v>
      </c>
      <c r="U60" s="98">
        <f>2/(1/AF40+1/AF50)</f>
        <v>1</v>
      </c>
    </row>
    <row r="61" spans="2:32" ht="89">
      <c r="T61" s="94" t="s">
        <v>86</v>
      </c>
      <c r="U61" s="98">
        <f t="shared" ref="U61:U65" si="51">2/(1/AF41+1/AF51)</f>
        <v>0.58823529411764708</v>
      </c>
    </row>
    <row r="62" spans="2:32" ht="89">
      <c r="T62" s="94" t="s">
        <v>87</v>
      </c>
      <c r="U62" s="98">
        <f t="shared" si="51"/>
        <v>0.94736842105263153</v>
      </c>
    </row>
    <row r="63" spans="2:32" ht="89">
      <c r="T63" s="94" t="s">
        <v>88</v>
      </c>
      <c r="U63" s="98">
        <f t="shared" si="51"/>
        <v>0.46153846153846156</v>
      </c>
    </row>
    <row r="64" spans="2:32" ht="89">
      <c r="T64" s="94" t="s">
        <v>89</v>
      </c>
      <c r="U64" s="98">
        <f t="shared" si="51"/>
        <v>0.54545454545454553</v>
      </c>
    </row>
    <row r="65" spans="20:21" ht="89">
      <c r="T65" s="94" t="s">
        <v>90</v>
      </c>
      <c r="U65" s="98">
        <f t="shared" si="51"/>
        <v>0.5</v>
      </c>
    </row>
    <row r="66" spans="20:21" ht="89">
      <c r="T66" s="94" t="s">
        <v>91</v>
      </c>
      <c r="U66" s="98">
        <f t="shared" ref="U62:U67" si="52">2/(1/AF46+1/AF56)</f>
        <v>0.43478260869565222</v>
      </c>
    </row>
    <row r="67" spans="20:21" ht="89">
      <c r="T67" s="94" t="s">
        <v>92</v>
      </c>
      <c r="U67" s="98">
        <f t="shared" si="52"/>
        <v>0.5</v>
      </c>
    </row>
  </sheetData>
  <mergeCells count="1">
    <mergeCell ref="B28:B30"/>
  </mergeCells>
  <phoneticPr fontId="2"/>
  <conditionalFormatting sqref="L39">
    <cfRule type="colorScale" priority="30">
      <colorScale>
        <cfvo type="min"/>
        <cfvo type="max"/>
        <color theme="0"/>
        <color theme="4"/>
      </colorScale>
    </cfRule>
  </conditionalFormatting>
  <conditionalFormatting sqref="C46:J53">
    <cfRule type="colorScale" priority="24">
      <colorScale>
        <cfvo type="min"/>
        <cfvo type="max"/>
        <color theme="0"/>
        <color theme="4"/>
      </colorScale>
    </cfRule>
    <cfRule type="top10" dxfId="18" priority="25" rank="1"/>
  </conditionalFormatting>
  <conditionalFormatting sqref="V40:AC47">
    <cfRule type="colorScale" priority="12">
      <colorScale>
        <cfvo type="min"/>
        <cfvo type="max"/>
        <color theme="0"/>
        <color theme="4"/>
      </colorScale>
    </cfRule>
    <cfRule type="top10" dxfId="17" priority="13" rank="1"/>
  </conditionalFormatting>
  <conditionalFormatting sqref="V50:AC57">
    <cfRule type="colorScale" priority="14">
      <colorScale>
        <cfvo type="min"/>
        <cfvo type="max"/>
        <color theme="0"/>
        <color theme="4"/>
      </colorScale>
    </cfRule>
    <cfRule type="top10" dxfId="16" priority="15" rank="1"/>
  </conditionalFormatting>
  <conditionalFormatting sqref="C40:J40">
    <cfRule type="colorScale" priority="3">
      <colorScale>
        <cfvo type="min"/>
        <cfvo type="max"/>
        <color theme="0"/>
        <color theme="4"/>
      </colorScale>
    </cfRule>
  </conditionalFormatting>
  <conditionalFormatting sqref="C36:J36">
    <cfRule type="colorScale" priority="7">
      <colorScale>
        <cfvo type="min"/>
        <cfvo type="max"/>
        <color theme="0"/>
        <color theme="4"/>
      </colorScale>
    </cfRule>
    <cfRule type="colorScale" priority="8">
      <colorScale>
        <cfvo type="min"/>
        <cfvo type="max"/>
        <color rgb="FFFCFCFF"/>
        <color rgb="FF63BE7B"/>
      </colorScale>
    </cfRule>
    <cfRule type="top10" dxfId="15" priority="11" rank="1"/>
  </conditionalFormatting>
  <conditionalFormatting sqref="C35:J35">
    <cfRule type="colorScale" priority="9">
      <colorScale>
        <cfvo type="min"/>
        <cfvo type="max"/>
        <color theme="0"/>
        <color theme="4"/>
      </colorScale>
    </cfRule>
    <cfRule type="top10" dxfId="14" priority="10" rank="1"/>
  </conditionalFormatting>
  <conditionalFormatting sqref="C39:J39">
    <cfRule type="colorScale" priority="4">
      <colorScale>
        <cfvo type="min"/>
        <cfvo type="max"/>
        <color theme="0"/>
        <color theme="4"/>
      </colorScale>
    </cfRule>
  </conditionalFormatting>
  <conditionalFormatting sqref="C37:J37">
    <cfRule type="colorScale" priority="6">
      <colorScale>
        <cfvo type="min"/>
        <cfvo type="max"/>
        <color theme="0"/>
        <color theme="4"/>
      </colorScale>
    </cfRule>
  </conditionalFormatting>
  <conditionalFormatting sqref="C38:J38">
    <cfRule type="colorScale" priority="5">
      <colorScale>
        <cfvo type="min"/>
        <cfvo type="max"/>
        <color theme="0"/>
        <color theme="4"/>
      </colorScale>
    </cfRule>
  </conditionalFormatting>
  <conditionalFormatting sqref="C41:J41">
    <cfRule type="colorScale" priority="2">
      <colorScale>
        <cfvo type="min"/>
        <cfvo type="max"/>
        <color theme="0"/>
        <color theme="4"/>
      </colorScale>
    </cfRule>
  </conditionalFormatting>
  <conditionalFormatting sqref="C42:J42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65EE-3933-964F-BA81-D5F441C75549}">
  <dimension ref="A1:CD54"/>
  <sheetViews>
    <sheetView topLeftCell="O1" zoomScale="75" zoomScaleNormal="154" workbookViewId="0">
      <selection activeCell="N38" sqref="N38"/>
    </sheetView>
  </sheetViews>
  <sheetFormatPr baseColWidth="10" defaultRowHeight="20"/>
  <cols>
    <col min="1" max="1" width="19.85546875" style="2" customWidth="1"/>
    <col min="2" max="9" width="21.140625" customWidth="1"/>
  </cols>
  <sheetData>
    <row r="1" spans="1:82">
      <c r="A1" s="64">
        <v>44816.058842592596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7</v>
      </c>
      <c r="G1" s="1" t="s">
        <v>5</v>
      </c>
      <c r="H1" s="1" t="s">
        <v>5</v>
      </c>
      <c r="I1" s="1" t="s">
        <v>4</v>
      </c>
      <c r="J1" s="1" t="s">
        <v>3</v>
      </c>
      <c r="K1" s="1" t="s">
        <v>0</v>
      </c>
      <c r="L1" s="1" t="s">
        <v>1</v>
      </c>
      <c r="M1" s="1" t="s">
        <v>2</v>
      </c>
      <c r="N1" s="1" t="s">
        <v>4</v>
      </c>
      <c r="O1" s="1" t="s">
        <v>4</v>
      </c>
      <c r="P1" s="1" t="s">
        <v>3</v>
      </c>
      <c r="Q1" s="1" t="s">
        <v>3</v>
      </c>
      <c r="R1" s="1" t="s">
        <v>1</v>
      </c>
      <c r="S1" s="1" t="s">
        <v>4</v>
      </c>
      <c r="T1" s="1" t="s">
        <v>5</v>
      </c>
      <c r="U1" s="1" t="s">
        <v>2</v>
      </c>
      <c r="V1" s="1" t="s">
        <v>6</v>
      </c>
      <c r="W1" s="1" t="s">
        <v>0</v>
      </c>
      <c r="X1" s="1" t="s">
        <v>3</v>
      </c>
      <c r="Y1" s="1" t="s">
        <v>5</v>
      </c>
      <c r="Z1" s="1" t="s">
        <v>0</v>
      </c>
      <c r="AA1" s="1" t="s">
        <v>1</v>
      </c>
      <c r="AB1" s="1" t="s">
        <v>2</v>
      </c>
      <c r="AC1" s="1" t="s">
        <v>2</v>
      </c>
      <c r="AD1" s="1" t="s">
        <v>7</v>
      </c>
      <c r="AE1" s="1" t="s">
        <v>3</v>
      </c>
      <c r="AF1" s="1" t="s">
        <v>5</v>
      </c>
      <c r="AG1" s="1" t="s">
        <v>6</v>
      </c>
      <c r="AH1" s="1" t="s">
        <v>6</v>
      </c>
      <c r="AI1" s="1" t="s">
        <v>0</v>
      </c>
      <c r="AJ1" s="1" t="s">
        <v>1</v>
      </c>
      <c r="AK1" s="1" t="s">
        <v>7</v>
      </c>
      <c r="AL1" s="1" t="s">
        <v>3</v>
      </c>
      <c r="AM1" s="1" t="s">
        <v>2</v>
      </c>
      <c r="AN1" s="1" t="s">
        <v>4</v>
      </c>
      <c r="AO1" s="1" t="s">
        <v>4</v>
      </c>
      <c r="AP1" s="1" t="s">
        <v>1</v>
      </c>
      <c r="AQ1" s="1" t="s">
        <v>3</v>
      </c>
      <c r="AR1" s="1" t="s">
        <v>5</v>
      </c>
      <c r="AS1" s="1" t="s">
        <v>2</v>
      </c>
      <c r="AT1" s="1" t="s">
        <v>6</v>
      </c>
      <c r="AU1" s="1" t="s">
        <v>0</v>
      </c>
      <c r="AV1" s="1" t="s">
        <v>3</v>
      </c>
      <c r="AW1" s="1" t="s">
        <v>3</v>
      </c>
      <c r="AX1" s="1" t="s">
        <v>0</v>
      </c>
      <c r="AY1" s="1" t="s">
        <v>1</v>
      </c>
      <c r="AZ1" s="1" t="s">
        <v>4</v>
      </c>
      <c r="BA1" s="1" t="s">
        <v>2</v>
      </c>
      <c r="BB1" s="1" t="s">
        <v>1</v>
      </c>
      <c r="BC1" s="1" t="s">
        <v>4</v>
      </c>
      <c r="BD1" s="1" t="s">
        <v>4</v>
      </c>
      <c r="BE1" s="1" t="s">
        <v>6</v>
      </c>
      <c r="BF1" s="1" t="s">
        <v>6</v>
      </c>
      <c r="BG1" s="1" t="s">
        <v>0</v>
      </c>
      <c r="BH1" s="1" t="s">
        <v>1</v>
      </c>
      <c r="BI1" s="1" t="s">
        <v>7</v>
      </c>
      <c r="BJ1" s="1" t="s">
        <v>5</v>
      </c>
      <c r="BK1" s="1" t="s">
        <v>2</v>
      </c>
      <c r="BL1" s="1" t="s">
        <v>3</v>
      </c>
      <c r="BM1" s="1" t="s">
        <v>4</v>
      </c>
      <c r="BN1" s="1" t="s">
        <v>7</v>
      </c>
      <c r="BO1" s="1" t="s">
        <v>3</v>
      </c>
      <c r="BP1" s="1" t="s">
        <v>1</v>
      </c>
      <c r="BQ1" s="1" t="s">
        <v>2</v>
      </c>
      <c r="BR1" s="1" t="s">
        <v>6</v>
      </c>
      <c r="BS1" s="1" t="s">
        <v>0</v>
      </c>
      <c r="BT1" s="1" t="s">
        <v>3</v>
      </c>
      <c r="BU1" s="1" t="s">
        <v>3</v>
      </c>
      <c r="BV1" s="1" t="s">
        <v>6</v>
      </c>
      <c r="BW1" s="1" t="s">
        <v>9</v>
      </c>
      <c r="BX1" s="1"/>
      <c r="BY1" s="1"/>
      <c r="BZ1" s="1"/>
      <c r="CA1" s="1"/>
      <c r="CB1" s="1"/>
      <c r="CC1" s="1"/>
      <c r="CD1" s="1"/>
    </row>
    <row r="2" spans="1:82">
      <c r="A2" s="6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spans="1:82">
      <c r="B3" s="6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 s="6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>
        <v>8</v>
      </c>
      <c r="AH3">
        <v>9</v>
      </c>
      <c r="AI3">
        <v>10</v>
      </c>
      <c r="AJ3">
        <v>11</v>
      </c>
      <c r="AK3">
        <v>12</v>
      </c>
      <c r="AL3">
        <v>13</v>
      </c>
      <c r="AM3">
        <v>14</v>
      </c>
      <c r="AN3">
        <v>15</v>
      </c>
      <c r="AO3">
        <v>16</v>
      </c>
      <c r="AP3">
        <v>17</v>
      </c>
      <c r="AQ3">
        <v>18</v>
      </c>
      <c r="AR3">
        <v>19</v>
      </c>
      <c r="AS3">
        <v>20</v>
      </c>
      <c r="AT3">
        <v>21</v>
      </c>
      <c r="AU3">
        <v>22</v>
      </c>
      <c r="AV3">
        <v>23</v>
      </c>
      <c r="AW3">
        <v>24</v>
      </c>
      <c r="AX3" s="63">
        <v>1</v>
      </c>
      <c r="AY3">
        <v>2</v>
      </c>
      <c r="AZ3">
        <v>3</v>
      </c>
      <c r="BA3">
        <v>4</v>
      </c>
      <c r="BB3">
        <v>5</v>
      </c>
      <c r="BC3">
        <v>6</v>
      </c>
      <c r="BD3">
        <v>7</v>
      </c>
      <c r="BE3">
        <v>8</v>
      </c>
      <c r="BF3">
        <v>9</v>
      </c>
      <c r="BG3">
        <v>10</v>
      </c>
      <c r="BH3">
        <v>11</v>
      </c>
      <c r="BI3">
        <v>12</v>
      </c>
      <c r="BJ3">
        <v>13</v>
      </c>
      <c r="BK3">
        <v>14</v>
      </c>
      <c r="BL3">
        <v>15</v>
      </c>
      <c r="BM3">
        <v>16</v>
      </c>
      <c r="BN3">
        <v>17</v>
      </c>
      <c r="BO3">
        <v>18</v>
      </c>
      <c r="BP3">
        <v>19</v>
      </c>
      <c r="BQ3">
        <v>20</v>
      </c>
      <c r="BR3">
        <v>21</v>
      </c>
      <c r="BS3">
        <v>22</v>
      </c>
      <c r="BT3">
        <v>23</v>
      </c>
      <c r="BU3">
        <v>24</v>
      </c>
      <c r="BW3">
        <f>COUNTIF(BW$5:BW$5,BW$4)/$A$4</f>
        <v>0</v>
      </c>
    </row>
    <row r="4" spans="1:82" s="6" customFormat="1" ht="32" thickBot="1">
      <c r="A4" s="3">
        <v>1</v>
      </c>
      <c r="B4" s="1" t="s">
        <v>0</v>
      </c>
      <c r="C4" s="1" t="s">
        <v>1</v>
      </c>
      <c r="D4" s="1" t="s">
        <v>3</v>
      </c>
      <c r="E4" s="1" t="s">
        <v>2</v>
      </c>
      <c r="F4" s="1" t="s">
        <v>7</v>
      </c>
      <c r="G4" s="1" t="s">
        <v>5</v>
      </c>
      <c r="H4" s="1" t="s">
        <v>4</v>
      </c>
      <c r="I4" s="1" t="s">
        <v>6</v>
      </c>
      <c r="J4" s="1" t="s">
        <v>6</v>
      </c>
      <c r="K4" s="1" t="s">
        <v>0</v>
      </c>
      <c r="L4" s="1" t="s">
        <v>1</v>
      </c>
      <c r="M4" s="1" t="s">
        <v>7</v>
      </c>
      <c r="N4" s="1" t="s">
        <v>5</v>
      </c>
      <c r="O4" s="1" t="s">
        <v>2</v>
      </c>
      <c r="P4" s="1" t="s">
        <v>4</v>
      </c>
      <c r="Q4" s="1" t="s">
        <v>3</v>
      </c>
      <c r="R4" s="1" t="s">
        <v>1</v>
      </c>
      <c r="S4" s="1" t="s">
        <v>4</v>
      </c>
      <c r="T4" s="1" t="s">
        <v>7</v>
      </c>
      <c r="U4" s="1" t="s">
        <v>2</v>
      </c>
      <c r="V4" s="1" t="s">
        <v>6</v>
      </c>
      <c r="W4" s="1" t="s">
        <v>0</v>
      </c>
      <c r="X4" s="1" t="s">
        <v>3</v>
      </c>
      <c r="Y4" s="1" t="s">
        <v>5</v>
      </c>
      <c r="Z4" s="1" t="s">
        <v>0</v>
      </c>
      <c r="AA4" s="1" t="s">
        <v>1</v>
      </c>
      <c r="AB4" s="1" t="s">
        <v>3</v>
      </c>
      <c r="AC4" s="1" t="s">
        <v>2</v>
      </c>
      <c r="AD4" s="1" t="s">
        <v>7</v>
      </c>
      <c r="AE4" s="1" t="s">
        <v>5</v>
      </c>
      <c r="AF4" s="1" t="s">
        <v>4</v>
      </c>
      <c r="AG4" s="1" t="s">
        <v>6</v>
      </c>
      <c r="AH4" s="1" t="s">
        <v>6</v>
      </c>
      <c r="AI4" s="1" t="s">
        <v>0</v>
      </c>
      <c r="AJ4" s="1" t="s">
        <v>1</v>
      </c>
      <c r="AK4" s="1" t="s">
        <v>7</v>
      </c>
      <c r="AL4" s="1" t="s">
        <v>5</v>
      </c>
      <c r="AM4" s="1" t="s">
        <v>2</v>
      </c>
      <c r="AN4" s="1" t="s">
        <v>4</v>
      </c>
      <c r="AO4" s="1" t="s">
        <v>3</v>
      </c>
      <c r="AP4" s="1" t="s">
        <v>1</v>
      </c>
      <c r="AQ4" s="1" t="s">
        <v>4</v>
      </c>
      <c r="AR4" s="1" t="s">
        <v>7</v>
      </c>
      <c r="AS4" s="1" t="s">
        <v>2</v>
      </c>
      <c r="AT4" s="1" t="s">
        <v>6</v>
      </c>
      <c r="AU4" s="1" t="s">
        <v>0</v>
      </c>
      <c r="AV4" s="1" t="s">
        <v>3</v>
      </c>
      <c r="AW4" s="1" t="s">
        <v>5</v>
      </c>
      <c r="AX4" s="1" t="s">
        <v>0</v>
      </c>
      <c r="AY4" s="1" t="s">
        <v>1</v>
      </c>
      <c r="AZ4" s="1" t="s">
        <v>3</v>
      </c>
      <c r="BA4" s="1" t="s">
        <v>2</v>
      </c>
      <c r="BB4" s="1" t="s">
        <v>7</v>
      </c>
      <c r="BC4" s="1" t="s">
        <v>5</v>
      </c>
      <c r="BD4" s="1" t="s">
        <v>4</v>
      </c>
      <c r="BE4" s="1" t="s">
        <v>6</v>
      </c>
      <c r="BF4" s="1" t="s">
        <v>6</v>
      </c>
      <c r="BG4" s="1" t="s">
        <v>0</v>
      </c>
      <c r="BH4" s="1" t="s">
        <v>1</v>
      </c>
      <c r="BI4" s="1" t="s">
        <v>7</v>
      </c>
      <c r="BJ4" s="1" t="s">
        <v>5</v>
      </c>
      <c r="BK4" s="1" t="s">
        <v>2</v>
      </c>
      <c r="BL4" s="1" t="s">
        <v>4</v>
      </c>
      <c r="BM4" s="1" t="s">
        <v>3</v>
      </c>
      <c r="BN4" s="1" t="s">
        <v>1</v>
      </c>
      <c r="BO4" s="1" t="s">
        <v>4</v>
      </c>
      <c r="BP4" s="1" t="s">
        <v>7</v>
      </c>
      <c r="BQ4" s="1" t="s">
        <v>2</v>
      </c>
      <c r="BR4" s="1" t="s">
        <v>6</v>
      </c>
      <c r="BS4" s="1" t="s">
        <v>0</v>
      </c>
      <c r="BT4" s="1" t="s">
        <v>3</v>
      </c>
      <c r="BU4" s="1" t="s">
        <v>5</v>
      </c>
    </row>
    <row r="5" spans="1:82" ht="21" thickTop="1">
      <c r="A5" s="64">
        <v>44816.058842592596</v>
      </c>
      <c r="B5" s="1" t="s">
        <v>0</v>
      </c>
      <c r="C5" s="1" t="s">
        <v>1</v>
      </c>
      <c r="D5" s="1" t="s">
        <v>4</v>
      </c>
      <c r="E5" s="1" t="s">
        <v>2</v>
      </c>
      <c r="F5" s="1" t="s">
        <v>1</v>
      </c>
      <c r="G5" s="1" t="s">
        <v>4</v>
      </c>
      <c r="H5" s="1" t="s">
        <v>4</v>
      </c>
      <c r="I5" s="1" t="s">
        <v>6</v>
      </c>
      <c r="J5" s="1" t="s">
        <v>6</v>
      </c>
      <c r="K5" s="1" t="s">
        <v>0</v>
      </c>
      <c r="L5" s="1" t="s">
        <v>1</v>
      </c>
      <c r="M5" s="1" t="s">
        <v>7</v>
      </c>
      <c r="N5" s="1" t="s">
        <v>5</v>
      </c>
      <c r="O5" s="1" t="s">
        <v>2</v>
      </c>
      <c r="P5" s="1" t="s">
        <v>3</v>
      </c>
      <c r="Q5" s="1" t="s">
        <v>4</v>
      </c>
      <c r="R5" s="1" t="s">
        <v>7</v>
      </c>
      <c r="S5" s="1" t="s">
        <v>3</v>
      </c>
      <c r="T5" s="1" t="s">
        <v>1</v>
      </c>
      <c r="U5" s="1" t="s">
        <v>2</v>
      </c>
      <c r="V5" s="1" t="s">
        <v>6</v>
      </c>
      <c r="W5" s="1" t="s">
        <v>0</v>
      </c>
      <c r="X5" s="1" t="s">
        <v>3</v>
      </c>
      <c r="Y5" s="1" t="s">
        <v>3</v>
      </c>
      <c r="Z5" s="1" t="s">
        <v>0</v>
      </c>
      <c r="AA5" s="1" t="s">
        <v>1</v>
      </c>
      <c r="AB5" s="1" t="s">
        <v>2</v>
      </c>
      <c r="AC5" s="1" t="s">
        <v>2</v>
      </c>
      <c r="AD5" s="1" t="s">
        <v>7</v>
      </c>
      <c r="AE5" s="1" t="s">
        <v>3</v>
      </c>
      <c r="AF5" s="1" t="s">
        <v>5</v>
      </c>
      <c r="AG5" s="1" t="s">
        <v>6</v>
      </c>
      <c r="AH5" s="1" t="s">
        <v>6</v>
      </c>
      <c r="AI5" s="1" t="s">
        <v>0</v>
      </c>
      <c r="AJ5" s="1" t="s">
        <v>1</v>
      </c>
      <c r="AK5" s="1" t="s">
        <v>7</v>
      </c>
      <c r="AL5" s="1" t="s">
        <v>3</v>
      </c>
      <c r="AM5" s="1" t="s">
        <v>2</v>
      </c>
      <c r="AN5" s="1" t="s">
        <v>4</v>
      </c>
      <c r="AO5" s="1" t="s">
        <v>4</v>
      </c>
      <c r="AP5" s="1" t="s">
        <v>1</v>
      </c>
      <c r="AQ5" s="1" t="s">
        <v>3</v>
      </c>
      <c r="AR5" s="1" t="s">
        <v>5</v>
      </c>
      <c r="AS5" s="1" t="s">
        <v>2</v>
      </c>
      <c r="AT5" s="1" t="s">
        <v>6</v>
      </c>
      <c r="AU5" s="1" t="s">
        <v>0</v>
      </c>
      <c r="AV5" s="1" t="s">
        <v>3</v>
      </c>
      <c r="AW5" s="1" t="s">
        <v>3</v>
      </c>
      <c r="AX5" s="1" t="s">
        <v>0</v>
      </c>
      <c r="AY5" s="1" t="s">
        <v>1</v>
      </c>
      <c r="AZ5" s="1" t="s">
        <v>4</v>
      </c>
      <c r="BA5" s="1" t="s">
        <v>2</v>
      </c>
      <c r="BB5" s="1" t="s">
        <v>1</v>
      </c>
      <c r="BC5" s="1" t="s">
        <v>4</v>
      </c>
      <c r="BD5" s="1" t="s">
        <v>4</v>
      </c>
      <c r="BE5" s="1" t="s">
        <v>6</v>
      </c>
      <c r="BF5" s="1" t="s">
        <v>6</v>
      </c>
      <c r="BG5" s="1" t="s">
        <v>0</v>
      </c>
      <c r="BH5" s="1" t="s">
        <v>1</v>
      </c>
      <c r="BI5" s="1" t="s">
        <v>7</v>
      </c>
      <c r="BJ5" s="1" t="s">
        <v>5</v>
      </c>
      <c r="BK5" s="1" t="s">
        <v>2</v>
      </c>
      <c r="BL5" s="1" t="s">
        <v>3</v>
      </c>
      <c r="BM5" s="1" t="s">
        <v>4</v>
      </c>
      <c r="BN5" s="1" t="s">
        <v>7</v>
      </c>
      <c r="BO5" s="1" t="s">
        <v>3</v>
      </c>
      <c r="BP5" s="1" t="s">
        <v>1</v>
      </c>
      <c r="BQ5" s="1" t="s">
        <v>2</v>
      </c>
      <c r="BR5" s="1" t="s">
        <v>6</v>
      </c>
      <c r="BS5" s="1" t="s">
        <v>0</v>
      </c>
      <c r="BT5" s="1" t="s">
        <v>3</v>
      </c>
      <c r="BU5" s="1" t="s">
        <v>3</v>
      </c>
      <c r="BV5" s="1" t="s">
        <v>6</v>
      </c>
      <c r="BW5" s="1" t="s">
        <v>9</v>
      </c>
      <c r="BX5" s="1"/>
      <c r="BY5" s="1"/>
      <c r="BZ5" s="1"/>
      <c r="CA5" s="1"/>
      <c r="CB5" s="1"/>
      <c r="CC5" s="1"/>
      <c r="CD5" s="1"/>
    </row>
    <row r="6" spans="1:82">
      <c r="B6">
        <f t="shared" ref="B6:Y6" si="0">COUNTIF(B$5:B$5,B$4)/$A$4</f>
        <v>1</v>
      </c>
      <c r="C6">
        <f t="shared" si="0"/>
        <v>1</v>
      </c>
      <c r="D6">
        <f t="shared" si="0"/>
        <v>0</v>
      </c>
      <c r="E6">
        <f t="shared" si="0"/>
        <v>1</v>
      </c>
      <c r="F6">
        <f t="shared" si="0"/>
        <v>0</v>
      </c>
      <c r="G6">
        <f t="shared" si="0"/>
        <v>0</v>
      </c>
      <c r="H6">
        <f t="shared" si="0"/>
        <v>1</v>
      </c>
      <c r="I6">
        <f t="shared" si="0"/>
        <v>1</v>
      </c>
      <c r="J6">
        <f t="shared" si="0"/>
        <v>1</v>
      </c>
      <c r="K6">
        <f t="shared" si="0"/>
        <v>1</v>
      </c>
      <c r="L6">
        <f t="shared" si="0"/>
        <v>1</v>
      </c>
      <c r="M6">
        <f t="shared" si="0"/>
        <v>1</v>
      </c>
      <c r="N6">
        <f t="shared" si="0"/>
        <v>1</v>
      </c>
      <c r="O6">
        <f t="shared" si="0"/>
        <v>1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  <c r="T6">
        <f t="shared" si="0"/>
        <v>0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0</v>
      </c>
    </row>
    <row r="7" spans="1:82">
      <c r="A7" s="2" t="s">
        <v>47</v>
      </c>
      <c r="Y7" s="2"/>
    </row>
    <row r="8" spans="1:82">
      <c r="A8" s="7"/>
      <c r="B8" s="1" t="s">
        <v>0</v>
      </c>
      <c r="C8" s="1" t="s">
        <v>5</v>
      </c>
      <c r="D8" s="1" t="s">
        <v>1</v>
      </c>
      <c r="E8" s="1" t="s">
        <v>7</v>
      </c>
      <c r="F8" s="1" t="s">
        <v>3</v>
      </c>
      <c r="G8" s="1" t="s">
        <v>2</v>
      </c>
      <c r="H8" s="1" t="s">
        <v>4</v>
      </c>
      <c r="I8" s="1" t="s">
        <v>6</v>
      </c>
      <c r="J8" s="8"/>
      <c r="K8" s="61" t="s">
        <v>21</v>
      </c>
      <c r="L8" s="62" t="s">
        <v>20</v>
      </c>
      <c r="M8" s="62" t="s">
        <v>22</v>
      </c>
      <c r="N8" s="62" t="s">
        <v>23</v>
      </c>
      <c r="O8" s="62" t="s">
        <v>45</v>
      </c>
      <c r="P8" s="7"/>
      <c r="Q8" s="1"/>
      <c r="R8" s="1"/>
      <c r="S8" s="1"/>
      <c r="T8" s="1"/>
      <c r="U8" s="1"/>
      <c r="V8" s="1"/>
      <c r="W8" s="1"/>
      <c r="X8" s="1"/>
      <c r="Y8" s="7"/>
      <c r="Z8" s="1"/>
      <c r="AA8" s="1"/>
      <c r="AB8" s="1"/>
      <c r="AC8" s="1"/>
      <c r="AD8" s="1"/>
      <c r="AE8" s="1"/>
      <c r="AF8" s="1"/>
      <c r="AG8" s="1"/>
      <c r="AI8" s="7"/>
      <c r="AJ8" s="1"/>
      <c r="AK8" s="1"/>
      <c r="AL8" s="1"/>
    </row>
    <row r="9" spans="1:82">
      <c r="A9" s="1" t="s">
        <v>0</v>
      </c>
      <c r="B9">
        <f t="shared" ref="B9:I9" si="1">(COUNTIF($B$5:$B$5,B$8)+COUNTIF($K$5:$K$5,B$8)+COUNTIF($W$5:$W$5,B$8))/(3*$A$4)</f>
        <v>1</v>
      </c>
      <c r="C9">
        <f t="shared" si="1"/>
        <v>0</v>
      </c>
      <c r="D9">
        <f t="shared" si="1"/>
        <v>0</v>
      </c>
      <c r="E9">
        <f t="shared" si="1"/>
        <v>0</v>
      </c>
      <c r="F9">
        <f t="shared" si="1"/>
        <v>0</v>
      </c>
      <c r="G9">
        <f t="shared" si="1"/>
        <v>0</v>
      </c>
      <c r="H9">
        <f t="shared" si="1"/>
        <v>0</v>
      </c>
      <c r="I9">
        <f t="shared" si="1"/>
        <v>0</v>
      </c>
      <c r="J9" s="62" t="s">
        <v>0</v>
      </c>
      <c r="K9" s="65">
        <f>B6</f>
        <v>1</v>
      </c>
      <c r="L9" s="65">
        <f>K6</f>
        <v>1</v>
      </c>
      <c r="M9" s="65">
        <f>W6</f>
        <v>1</v>
      </c>
      <c r="N9" s="65">
        <f>AVERAGE(K9:M9)</f>
        <v>1</v>
      </c>
      <c r="O9" s="65">
        <f>SUM(K9:M9)/3</f>
        <v>1</v>
      </c>
      <c r="P9" s="1"/>
      <c r="Y9" s="1"/>
      <c r="AH9" s="1"/>
    </row>
    <row r="10" spans="1:82">
      <c r="A10" s="1" t="s">
        <v>5</v>
      </c>
      <c r="B10">
        <f t="shared" ref="B10:I10" si="2">(COUNTIF($G$5:$G$5,B$8)+COUNTIF($N$5:$N$5,B$8)+COUNTIF($Y$5:$Y$5,B$8))/(3*$A$4)</f>
        <v>0</v>
      </c>
      <c r="C10">
        <f t="shared" si="2"/>
        <v>0.33333333333333331</v>
      </c>
      <c r="D10">
        <f t="shared" si="2"/>
        <v>0</v>
      </c>
      <c r="E10">
        <f t="shared" si="2"/>
        <v>0</v>
      </c>
      <c r="F10">
        <f t="shared" si="2"/>
        <v>0.33333333333333331</v>
      </c>
      <c r="G10">
        <f t="shared" si="2"/>
        <v>0</v>
      </c>
      <c r="H10">
        <f t="shared" si="2"/>
        <v>0.33333333333333331</v>
      </c>
      <c r="I10">
        <f t="shared" si="2"/>
        <v>0</v>
      </c>
      <c r="J10" s="62" t="s">
        <v>5</v>
      </c>
      <c r="K10" s="65">
        <f>G6</f>
        <v>0</v>
      </c>
      <c r="L10" s="65">
        <f>N6</f>
        <v>1</v>
      </c>
      <c r="M10" s="65">
        <f>Y6</f>
        <v>0</v>
      </c>
      <c r="N10" s="65">
        <f t="shared" ref="N10:N16" si="3">AVERAGE(K10:M10)</f>
        <v>0.33333333333333331</v>
      </c>
      <c r="O10" s="65">
        <f t="shared" ref="O10:O16" si="4">SUM(K10:M10)/3</f>
        <v>0.33333333333333331</v>
      </c>
      <c r="P10" s="1"/>
      <c r="Y10" s="1"/>
      <c r="AH10" s="1"/>
    </row>
    <row r="11" spans="1:82">
      <c r="A11" s="1" t="s">
        <v>1</v>
      </c>
      <c r="B11">
        <f t="shared" ref="B11:I11" si="5">(COUNTIF($C$5:$C$5,B$8)+COUNTIF($L$5:$L$5,B$8)+COUNTIF($R$5:$R$5,B$8))/(3*$A$4)</f>
        <v>0</v>
      </c>
      <c r="C11">
        <f t="shared" si="5"/>
        <v>0</v>
      </c>
      <c r="D11">
        <f t="shared" si="5"/>
        <v>0.66666666666666663</v>
      </c>
      <c r="E11">
        <f t="shared" si="5"/>
        <v>0.33333333333333331</v>
      </c>
      <c r="F11">
        <f t="shared" si="5"/>
        <v>0</v>
      </c>
      <c r="G11">
        <f t="shared" si="5"/>
        <v>0</v>
      </c>
      <c r="H11">
        <f t="shared" si="5"/>
        <v>0</v>
      </c>
      <c r="I11">
        <f t="shared" si="5"/>
        <v>0</v>
      </c>
      <c r="J11" s="62" t="s">
        <v>1</v>
      </c>
      <c r="K11" s="65">
        <f>C6</f>
        <v>1</v>
      </c>
      <c r="L11" s="65">
        <f>L6</f>
        <v>1</v>
      </c>
      <c r="M11" s="65">
        <f>R6</f>
        <v>0</v>
      </c>
      <c r="N11" s="65">
        <f t="shared" si="3"/>
        <v>0.66666666666666663</v>
      </c>
      <c r="O11" s="65">
        <f t="shared" si="4"/>
        <v>0.66666666666666663</v>
      </c>
      <c r="P11" s="1"/>
      <c r="Y11" s="1"/>
      <c r="AH11" s="1"/>
    </row>
    <row r="12" spans="1:82">
      <c r="A12" s="1" t="s">
        <v>7</v>
      </c>
      <c r="B12">
        <f t="shared" ref="B12:I12" si="6">(COUNTIF($F$5:$F$5,B$8)+COUNTIF($M$5:$M$5,B$8)+COUNTIF($T$5:$T$5,B$8))/(3*$A$4)</f>
        <v>0</v>
      </c>
      <c r="C12">
        <f t="shared" si="6"/>
        <v>0</v>
      </c>
      <c r="D12">
        <f t="shared" si="6"/>
        <v>0.66666666666666663</v>
      </c>
      <c r="E12">
        <f t="shared" si="6"/>
        <v>0.33333333333333331</v>
      </c>
      <c r="F12">
        <f t="shared" si="6"/>
        <v>0</v>
      </c>
      <c r="G12">
        <f t="shared" si="6"/>
        <v>0</v>
      </c>
      <c r="H12">
        <f t="shared" si="6"/>
        <v>0</v>
      </c>
      <c r="I12">
        <f t="shared" si="6"/>
        <v>0</v>
      </c>
      <c r="J12" s="62" t="s">
        <v>7</v>
      </c>
      <c r="K12" s="65">
        <f>F6</f>
        <v>0</v>
      </c>
      <c r="L12" s="65">
        <f>M6</f>
        <v>1</v>
      </c>
      <c r="M12" s="65">
        <f>T6</f>
        <v>0</v>
      </c>
      <c r="N12" s="65">
        <f t="shared" si="3"/>
        <v>0.33333333333333331</v>
      </c>
      <c r="O12" s="65">
        <f t="shared" si="4"/>
        <v>0.33333333333333331</v>
      </c>
      <c r="P12" s="1"/>
      <c r="Y12" s="1"/>
      <c r="AH12" s="1"/>
    </row>
    <row r="13" spans="1:82">
      <c r="A13" s="1" t="s">
        <v>3</v>
      </c>
      <c r="B13">
        <f t="shared" ref="B13:I13" si="7">(COUNTIF($D$5:$D$5,B$8)+COUNTIF($Q$5:$Q$5,B$8)+COUNTIF($X$5:$X$5,B$8))/(3*$A$4)</f>
        <v>0</v>
      </c>
      <c r="C13">
        <f t="shared" si="7"/>
        <v>0</v>
      </c>
      <c r="D13">
        <f t="shared" si="7"/>
        <v>0</v>
      </c>
      <c r="E13">
        <f t="shared" si="7"/>
        <v>0</v>
      </c>
      <c r="F13">
        <f t="shared" si="7"/>
        <v>0.33333333333333331</v>
      </c>
      <c r="G13">
        <f t="shared" si="7"/>
        <v>0</v>
      </c>
      <c r="H13">
        <f t="shared" si="7"/>
        <v>0.66666666666666663</v>
      </c>
      <c r="I13">
        <f t="shared" si="7"/>
        <v>0</v>
      </c>
      <c r="J13" s="62" t="s">
        <v>3</v>
      </c>
      <c r="K13" s="65">
        <f>D6</f>
        <v>0</v>
      </c>
      <c r="L13" s="65">
        <f>P6</f>
        <v>0</v>
      </c>
      <c r="M13" s="65">
        <f>X6</f>
        <v>1</v>
      </c>
      <c r="N13" s="65">
        <f t="shared" si="3"/>
        <v>0.33333333333333331</v>
      </c>
      <c r="O13" s="65">
        <f t="shared" si="4"/>
        <v>0.33333333333333331</v>
      </c>
      <c r="P13" s="1"/>
      <c r="Y13" s="1"/>
      <c r="AH13" s="1"/>
    </row>
    <row r="14" spans="1:82">
      <c r="A14" s="1" t="s">
        <v>2</v>
      </c>
      <c r="B14">
        <f t="shared" ref="B14:I14" si="8">(COUNTIF($E$5:$E$5,B$8)+COUNTIF($O$5:$O$5,B$8)+COUNTIF($U$5:$U$5,B$8))/(3*$A$4)</f>
        <v>0</v>
      </c>
      <c r="C14">
        <f t="shared" si="8"/>
        <v>0</v>
      </c>
      <c r="D14">
        <f t="shared" si="8"/>
        <v>0</v>
      </c>
      <c r="E14">
        <f t="shared" si="8"/>
        <v>0</v>
      </c>
      <c r="F14">
        <f t="shared" si="8"/>
        <v>0</v>
      </c>
      <c r="G14">
        <f t="shared" si="8"/>
        <v>1</v>
      </c>
      <c r="H14">
        <f t="shared" si="8"/>
        <v>0</v>
      </c>
      <c r="I14">
        <f t="shared" si="8"/>
        <v>0</v>
      </c>
      <c r="J14" s="62" t="s">
        <v>2</v>
      </c>
      <c r="K14" s="65">
        <f>E6</f>
        <v>1</v>
      </c>
      <c r="L14" s="65">
        <f>O6</f>
        <v>1</v>
      </c>
      <c r="M14" s="65">
        <f>U6</f>
        <v>1</v>
      </c>
      <c r="N14" s="65">
        <f t="shared" si="3"/>
        <v>1</v>
      </c>
      <c r="O14" s="65">
        <f t="shared" si="4"/>
        <v>1</v>
      </c>
      <c r="P14" s="1"/>
      <c r="Y14" s="1"/>
      <c r="AH14" s="1"/>
    </row>
    <row r="15" spans="1:82">
      <c r="A15" s="1" t="s">
        <v>4</v>
      </c>
      <c r="B15">
        <f t="shared" ref="B15:I15" si="9">(COUNTIF($H$5:$H$5,B$8)+COUNTIF($P$5:$P$5,B$8)+COUNTIF($S$5:$S$5,B$8))/(3*$A$4)</f>
        <v>0</v>
      </c>
      <c r="C15">
        <f t="shared" si="9"/>
        <v>0</v>
      </c>
      <c r="D15">
        <f t="shared" si="9"/>
        <v>0</v>
      </c>
      <c r="E15">
        <f t="shared" si="9"/>
        <v>0</v>
      </c>
      <c r="F15">
        <f t="shared" si="9"/>
        <v>0.66666666666666663</v>
      </c>
      <c r="G15">
        <f t="shared" si="9"/>
        <v>0</v>
      </c>
      <c r="H15">
        <f t="shared" si="9"/>
        <v>0.33333333333333331</v>
      </c>
      <c r="I15">
        <f t="shared" si="9"/>
        <v>0</v>
      </c>
      <c r="J15" s="62" t="s">
        <v>4</v>
      </c>
      <c r="K15" s="65">
        <f>H6</f>
        <v>1</v>
      </c>
      <c r="L15" s="65">
        <f>P6</f>
        <v>0</v>
      </c>
      <c r="M15" s="65">
        <f>S6</f>
        <v>0</v>
      </c>
      <c r="N15" s="65">
        <f t="shared" si="3"/>
        <v>0.33333333333333331</v>
      </c>
      <c r="O15" s="65">
        <f t="shared" si="4"/>
        <v>0.33333333333333331</v>
      </c>
      <c r="P15" s="1"/>
      <c r="Y15" s="1"/>
      <c r="AH15" s="1"/>
    </row>
    <row r="16" spans="1:82">
      <c r="A16" s="1" t="s">
        <v>6</v>
      </c>
      <c r="B16">
        <f t="shared" ref="B16:I16" si="10">(COUNTIF($I$5:$I$5,B$8)+COUNTIF($J$5:$J$5,B$8)+COUNTIF($V$5:$V$5,B$8))/(3*$A$4)</f>
        <v>0</v>
      </c>
      <c r="C16">
        <f t="shared" si="10"/>
        <v>0</v>
      </c>
      <c r="D16">
        <f t="shared" si="10"/>
        <v>0</v>
      </c>
      <c r="E16">
        <f t="shared" si="10"/>
        <v>0</v>
      </c>
      <c r="F16">
        <f t="shared" si="10"/>
        <v>0</v>
      </c>
      <c r="G16">
        <f t="shared" si="10"/>
        <v>0</v>
      </c>
      <c r="H16">
        <f t="shared" si="10"/>
        <v>0</v>
      </c>
      <c r="I16">
        <f t="shared" si="10"/>
        <v>1</v>
      </c>
      <c r="J16" s="62" t="s">
        <v>6</v>
      </c>
      <c r="K16" s="65">
        <f>I6</f>
        <v>1</v>
      </c>
      <c r="L16" s="65">
        <f>J6</f>
        <v>1</v>
      </c>
      <c r="M16" s="65">
        <f>V6</f>
        <v>1</v>
      </c>
      <c r="N16" s="65">
        <f t="shared" si="3"/>
        <v>1</v>
      </c>
      <c r="O16" s="65">
        <f t="shared" si="4"/>
        <v>1</v>
      </c>
      <c r="P16" s="1"/>
      <c r="Y16" s="1"/>
      <c r="AH16" s="1"/>
    </row>
    <row r="17" spans="1:34">
      <c r="A17" s="1"/>
      <c r="J17" s="62" t="s">
        <v>44</v>
      </c>
      <c r="K17" s="65">
        <f>SUM(K9:K16)</f>
        <v>5</v>
      </c>
      <c r="L17" s="65">
        <f t="shared" ref="L17:M17" si="11">SUM(L9:L16)</f>
        <v>6</v>
      </c>
      <c r="M17" s="65">
        <f t="shared" si="11"/>
        <v>4</v>
      </c>
      <c r="N17" s="65">
        <f>AVERAGE(K17:M17)</f>
        <v>5</v>
      </c>
      <c r="O17" s="65">
        <f>SUM(K17:M17)/24</f>
        <v>0.625</v>
      </c>
      <c r="P17" s="1"/>
      <c r="Y17" s="1"/>
      <c r="AH17" s="1"/>
    </row>
    <row r="18" spans="1:34">
      <c r="A18"/>
    </row>
    <row r="19" spans="1:34">
      <c r="A19" s="2" t="s">
        <v>19</v>
      </c>
      <c r="S19" t="s">
        <v>56</v>
      </c>
      <c r="T19" t="s">
        <v>19</v>
      </c>
      <c r="U19" t="s">
        <v>24</v>
      </c>
      <c r="V19" t="s">
        <v>54</v>
      </c>
    </row>
    <row r="20" spans="1:34">
      <c r="B20" t="s">
        <v>0</v>
      </c>
      <c r="C20" t="s">
        <v>5</v>
      </c>
      <c r="D20" t="s">
        <v>1</v>
      </c>
      <c r="E20" t="s">
        <v>7</v>
      </c>
      <c r="F20" t="s">
        <v>3</v>
      </c>
      <c r="G20" t="s">
        <v>2</v>
      </c>
      <c r="H20" t="s">
        <v>4</v>
      </c>
      <c r="I20" t="s">
        <v>6</v>
      </c>
      <c r="K20" t="s">
        <v>48</v>
      </c>
      <c r="L20" t="s">
        <v>49</v>
      </c>
      <c r="M20" t="s">
        <v>50</v>
      </c>
      <c r="N20" t="s">
        <v>23</v>
      </c>
      <c r="O20" t="s">
        <v>45</v>
      </c>
      <c r="S20" t="s">
        <v>0</v>
      </c>
      <c r="T20">
        <f>O21</f>
        <v>1</v>
      </c>
      <c r="U20" cm="1">
        <f t="array" ref="U20:U28">O34:O42</f>
        <v>1</v>
      </c>
      <c r="V20" cm="1">
        <f t="array" ref="V20:V28">O46:O54</f>
        <v>1</v>
      </c>
    </row>
    <row r="21" spans="1:34">
      <c r="A21" s="2" t="s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0</v>
      </c>
      <c r="K21">
        <v>1</v>
      </c>
      <c r="L21">
        <v>1</v>
      </c>
      <c r="M21">
        <v>1</v>
      </c>
      <c r="N21">
        <v>1</v>
      </c>
      <c r="O21">
        <v>1</v>
      </c>
      <c r="S21" t="s">
        <v>5</v>
      </c>
      <c r="T21">
        <f t="shared" ref="T21:T27" si="12">O22</f>
        <v>0.66666666666666663</v>
      </c>
      <c r="U21">
        <v>0</v>
      </c>
      <c r="V21">
        <v>0.33333333333333331</v>
      </c>
    </row>
    <row r="22" spans="1:34">
      <c r="A22" s="2" t="s">
        <v>5</v>
      </c>
      <c r="B22">
        <v>0</v>
      </c>
      <c r="C22">
        <v>0.66666666666666663</v>
      </c>
      <c r="D22">
        <v>0</v>
      </c>
      <c r="E22">
        <v>0</v>
      </c>
      <c r="F22">
        <v>0</v>
      </c>
      <c r="G22">
        <v>0</v>
      </c>
      <c r="H22">
        <v>0.33333333333333331</v>
      </c>
      <c r="I22">
        <v>0</v>
      </c>
      <c r="J22" t="s">
        <v>5</v>
      </c>
      <c r="K22">
        <v>1</v>
      </c>
      <c r="L22">
        <v>0</v>
      </c>
      <c r="M22">
        <v>1</v>
      </c>
      <c r="N22">
        <v>0.66666666666666663</v>
      </c>
      <c r="O22">
        <v>0.66666666666666663</v>
      </c>
      <c r="S22" t="s">
        <v>1</v>
      </c>
      <c r="T22">
        <f t="shared" si="12"/>
        <v>1</v>
      </c>
      <c r="U22">
        <v>1</v>
      </c>
      <c r="V22">
        <v>0.66666666666666663</v>
      </c>
    </row>
    <row r="23" spans="1:34">
      <c r="A23" s="2" t="s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</v>
      </c>
      <c r="K23">
        <v>1</v>
      </c>
      <c r="L23">
        <v>1</v>
      </c>
      <c r="M23">
        <v>1</v>
      </c>
      <c r="N23">
        <v>1</v>
      </c>
      <c r="O23">
        <v>1</v>
      </c>
      <c r="S23" t="s">
        <v>7</v>
      </c>
      <c r="T23">
        <f t="shared" si="12"/>
        <v>0.33333333333333331</v>
      </c>
      <c r="U23">
        <v>0.66666666666666663</v>
      </c>
      <c r="V23">
        <v>0.33333333333333331</v>
      </c>
    </row>
    <row r="24" spans="1:34">
      <c r="A24" s="2" t="s">
        <v>7</v>
      </c>
      <c r="B24">
        <v>0</v>
      </c>
      <c r="C24">
        <v>0.33333333333333331</v>
      </c>
      <c r="D24">
        <v>0</v>
      </c>
      <c r="E24">
        <v>0.33333333333333331</v>
      </c>
      <c r="F24">
        <v>0</v>
      </c>
      <c r="G24">
        <v>0.33333333333333331</v>
      </c>
      <c r="H24">
        <v>0</v>
      </c>
      <c r="I24">
        <v>0</v>
      </c>
      <c r="J24" t="s">
        <v>7</v>
      </c>
      <c r="K24">
        <v>1</v>
      </c>
      <c r="L24">
        <v>0</v>
      </c>
      <c r="M24">
        <v>0</v>
      </c>
      <c r="N24">
        <v>0.33333333333333331</v>
      </c>
      <c r="O24">
        <v>0.33333333333333331</v>
      </c>
      <c r="S24" t="s">
        <v>3</v>
      </c>
      <c r="T24">
        <f t="shared" si="12"/>
        <v>0.33333333333333331</v>
      </c>
      <c r="U24">
        <v>0.66666666666666663</v>
      </c>
      <c r="V24">
        <v>0.33333333333333331</v>
      </c>
    </row>
    <row r="25" spans="1:34">
      <c r="A25" s="2" t="s">
        <v>3</v>
      </c>
      <c r="B25">
        <v>0</v>
      </c>
      <c r="C25">
        <v>0</v>
      </c>
      <c r="D25">
        <v>0</v>
      </c>
      <c r="E25">
        <v>0</v>
      </c>
      <c r="F25">
        <v>0.66666666666666663</v>
      </c>
      <c r="G25">
        <v>0</v>
      </c>
      <c r="H25">
        <v>0.33333333333333331</v>
      </c>
      <c r="I25">
        <v>0</v>
      </c>
      <c r="J25" t="s">
        <v>3</v>
      </c>
      <c r="K25">
        <v>0</v>
      </c>
      <c r="L25">
        <v>0</v>
      </c>
      <c r="M25">
        <v>1</v>
      </c>
      <c r="N25">
        <v>0.33333333333333331</v>
      </c>
      <c r="O25">
        <v>0.33333333333333331</v>
      </c>
      <c r="S25" t="s">
        <v>2</v>
      </c>
      <c r="T25">
        <f t="shared" si="12"/>
        <v>0.33333333333333331</v>
      </c>
      <c r="U25">
        <v>1</v>
      </c>
      <c r="V25">
        <v>1</v>
      </c>
    </row>
    <row r="26" spans="1:34">
      <c r="A26" s="2" t="s">
        <v>2</v>
      </c>
      <c r="B26">
        <v>0</v>
      </c>
      <c r="C26">
        <v>0</v>
      </c>
      <c r="D26">
        <v>0</v>
      </c>
      <c r="E26">
        <v>0</v>
      </c>
      <c r="F26">
        <v>0.33333333333333331</v>
      </c>
      <c r="G26">
        <v>0.33333333333333331</v>
      </c>
      <c r="H26">
        <v>0.33333333333333331</v>
      </c>
      <c r="I26">
        <v>0</v>
      </c>
      <c r="J26" t="s">
        <v>2</v>
      </c>
      <c r="K26">
        <v>0</v>
      </c>
      <c r="L26">
        <v>0</v>
      </c>
      <c r="M26">
        <v>1</v>
      </c>
      <c r="N26">
        <v>0.33333333333333331</v>
      </c>
      <c r="O26">
        <v>0.33333333333333331</v>
      </c>
      <c r="S26" t="s">
        <v>4</v>
      </c>
      <c r="T26">
        <f t="shared" si="12"/>
        <v>0.33333333333333331</v>
      </c>
      <c r="U26">
        <v>0.33333333333333331</v>
      </c>
      <c r="V26">
        <v>0.33333333333333331</v>
      </c>
    </row>
    <row r="27" spans="1:34">
      <c r="A27" s="2" t="s">
        <v>4</v>
      </c>
      <c r="B27">
        <v>0</v>
      </c>
      <c r="C27">
        <v>0.33333333333333331</v>
      </c>
      <c r="D27">
        <v>0</v>
      </c>
      <c r="E27">
        <v>0</v>
      </c>
      <c r="F27">
        <v>0.33333333333333331</v>
      </c>
      <c r="G27">
        <v>0</v>
      </c>
      <c r="H27">
        <v>0.33333333333333331</v>
      </c>
      <c r="I27">
        <v>0</v>
      </c>
      <c r="J27" t="s">
        <v>4</v>
      </c>
      <c r="K27">
        <v>0</v>
      </c>
      <c r="L27">
        <v>0</v>
      </c>
      <c r="M27">
        <v>1</v>
      </c>
      <c r="N27">
        <v>0.33333333333333331</v>
      </c>
      <c r="O27">
        <v>0.33333333333333331</v>
      </c>
      <c r="S27" t="s">
        <v>6</v>
      </c>
      <c r="T27">
        <f t="shared" si="12"/>
        <v>0.33333333333333331</v>
      </c>
      <c r="U27">
        <v>1</v>
      </c>
      <c r="V27">
        <v>1</v>
      </c>
    </row>
    <row r="28" spans="1:34">
      <c r="A28" s="2" t="s">
        <v>6</v>
      </c>
      <c r="B28">
        <v>0</v>
      </c>
      <c r="C28">
        <v>0</v>
      </c>
      <c r="D28">
        <v>0</v>
      </c>
      <c r="E28">
        <v>0</v>
      </c>
      <c r="F28">
        <v>0.33333333333333331</v>
      </c>
      <c r="G28">
        <v>0</v>
      </c>
      <c r="H28">
        <v>0.33333333333333331</v>
      </c>
      <c r="I28">
        <v>0.33333333333333331</v>
      </c>
      <c r="J28" t="s">
        <v>6</v>
      </c>
      <c r="K28">
        <v>0</v>
      </c>
      <c r="L28">
        <v>0</v>
      </c>
      <c r="M28">
        <v>1</v>
      </c>
      <c r="N28">
        <v>0.33333333333333331</v>
      </c>
      <c r="O28">
        <v>0.33333333333333331</v>
      </c>
      <c r="S28" t="s">
        <v>57</v>
      </c>
      <c r="T28">
        <f>O29</f>
        <v>0.54166666666666663</v>
      </c>
      <c r="U28">
        <v>0.70833333333333337</v>
      </c>
      <c r="V28">
        <v>0.625</v>
      </c>
    </row>
    <row r="29" spans="1:34">
      <c r="J29" t="s">
        <v>44</v>
      </c>
      <c r="K29">
        <v>4</v>
      </c>
      <c r="L29">
        <v>2</v>
      </c>
      <c r="M29">
        <v>7</v>
      </c>
      <c r="N29">
        <v>4.333333333333333</v>
      </c>
      <c r="O29">
        <v>0.54166666666666663</v>
      </c>
    </row>
    <row r="32" spans="1:34">
      <c r="A32" s="2" t="s">
        <v>24</v>
      </c>
    </row>
    <row r="33" spans="1:15">
      <c r="B33" t="s">
        <v>0</v>
      </c>
      <c r="C33" t="s">
        <v>5</v>
      </c>
      <c r="D33" t="s">
        <v>1</v>
      </c>
      <c r="E33" t="s">
        <v>7</v>
      </c>
      <c r="F33" t="s">
        <v>3</v>
      </c>
      <c r="G33" t="s">
        <v>2</v>
      </c>
      <c r="H33" t="s">
        <v>4</v>
      </c>
      <c r="I33" t="s">
        <v>6</v>
      </c>
      <c r="K33" t="s">
        <v>48</v>
      </c>
      <c r="L33" t="s">
        <v>49</v>
      </c>
      <c r="M33" t="s">
        <v>50</v>
      </c>
      <c r="N33" t="s">
        <v>23</v>
      </c>
      <c r="O33" t="s">
        <v>45</v>
      </c>
    </row>
    <row r="34" spans="1:15">
      <c r="A34" s="2" t="s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0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>
      <c r="A35" s="2" t="s">
        <v>5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 t="s">
        <v>5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2" t="s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>
      <c r="A37" s="2" t="s">
        <v>7</v>
      </c>
      <c r="B37">
        <v>0</v>
      </c>
      <c r="C37">
        <v>0.33333333333333331</v>
      </c>
      <c r="D37">
        <v>0</v>
      </c>
      <c r="E37">
        <v>0.66666666666666663</v>
      </c>
      <c r="F37">
        <v>0</v>
      </c>
      <c r="G37">
        <v>0</v>
      </c>
      <c r="H37">
        <v>0</v>
      </c>
      <c r="I37">
        <v>0</v>
      </c>
      <c r="J37" t="s">
        <v>7</v>
      </c>
      <c r="K37">
        <v>1</v>
      </c>
      <c r="L37">
        <v>1</v>
      </c>
      <c r="M37">
        <v>0</v>
      </c>
      <c r="N37">
        <v>0.66666666666666663</v>
      </c>
      <c r="O37">
        <v>0.66666666666666663</v>
      </c>
    </row>
    <row r="38" spans="1:15">
      <c r="A38" s="2" t="s">
        <v>3</v>
      </c>
      <c r="B38">
        <v>0</v>
      </c>
      <c r="C38">
        <v>0</v>
      </c>
      <c r="D38">
        <v>0</v>
      </c>
      <c r="E38">
        <v>0</v>
      </c>
      <c r="F38">
        <v>0.33333333333333331</v>
      </c>
      <c r="G38">
        <v>0.33333333333333331</v>
      </c>
      <c r="H38">
        <v>0.33333333333333331</v>
      </c>
      <c r="I38">
        <v>0</v>
      </c>
      <c r="J38" t="s">
        <v>3</v>
      </c>
      <c r="K38">
        <v>0</v>
      </c>
      <c r="L38">
        <v>1</v>
      </c>
      <c r="M38">
        <v>1</v>
      </c>
      <c r="N38">
        <v>0.66666666666666663</v>
      </c>
      <c r="O38">
        <v>0.66666666666666663</v>
      </c>
    </row>
    <row r="39" spans="1:15">
      <c r="A39" s="2" t="s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 t="s">
        <v>2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>
      <c r="A40" s="2" t="s">
        <v>4</v>
      </c>
      <c r="B40">
        <v>0</v>
      </c>
      <c r="C40">
        <v>0.33333333333333331</v>
      </c>
      <c r="D40">
        <v>0</v>
      </c>
      <c r="E40">
        <v>0</v>
      </c>
      <c r="F40">
        <v>0.33333333333333331</v>
      </c>
      <c r="G40">
        <v>0</v>
      </c>
      <c r="H40">
        <v>0.33333333333333331</v>
      </c>
      <c r="I40">
        <v>0</v>
      </c>
      <c r="J40" t="s">
        <v>4</v>
      </c>
      <c r="K40">
        <v>0</v>
      </c>
      <c r="L40">
        <v>1</v>
      </c>
      <c r="M40">
        <v>0</v>
      </c>
      <c r="N40">
        <v>0.33333333333333331</v>
      </c>
      <c r="O40">
        <v>0.33333333333333331</v>
      </c>
    </row>
    <row r="41" spans="1:15">
      <c r="A41" s="2" t="s">
        <v>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6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>
      <c r="J42" t="s">
        <v>44</v>
      </c>
      <c r="K42">
        <v>5</v>
      </c>
      <c r="L42">
        <v>7</v>
      </c>
      <c r="M42">
        <v>5</v>
      </c>
      <c r="N42">
        <v>5.666666666666667</v>
      </c>
      <c r="O42">
        <v>0.70833333333333337</v>
      </c>
    </row>
    <row r="44" spans="1:15">
      <c r="A44" s="2" t="s">
        <v>54</v>
      </c>
    </row>
    <row r="45" spans="1:15">
      <c r="B45" t="s">
        <v>0</v>
      </c>
      <c r="C45" t="s">
        <v>5</v>
      </c>
      <c r="D45" t="s">
        <v>1</v>
      </c>
      <c r="E45" t="s">
        <v>7</v>
      </c>
      <c r="F45" t="s">
        <v>3</v>
      </c>
      <c r="G45" t="s">
        <v>2</v>
      </c>
      <c r="H45" t="s">
        <v>4</v>
      </c>
      <c r="I45" t="s">
        <v>6</v>
      </c>
      <c r="K45" t="s">
        <v>48</v>
      </c>
      <c r="L45" t="s">
        <v>49</v>
      </c>
      <c r="M45" t="s">
        <v>50</v>
      </c>
      <c r="N45" t="s">
        <v>23</v>
      </c>
      <c r="O45" t="s">
        <v>45</v>
      </c>
    </row>
    <row r="46" spans="1:15">
      <c r="A46" s="2" t="s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0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>
      <c r="A47" s="2" t="s">
        <v>5</v>
      </c>
      <c r="B47">
        <v>0</v>
      </c>
      <c r="C47">
        <v>0.33333333333333331</v>
      </c>
      <c r="D47">
        <v>0</v>
      </c>
      <c r="E47">
        <v>0</v>
      </c>
      <c r="F47">
        <v>0.33333333333333331</v>
      </c>
      <c r="G47">
        <v>0</v>
      </c>
      <c r="H47">
        <v>0.33333333333333331</v>
      </c>
      <c r="I47">
        <v>0</v>
      </c>
      <c r="J47" t="s">
        <v>5</v>
      </c>
      <c r="K47">
        <v>0</v>
      </c>
      <c r="L47">
        <v>1</v>
      </c>
      <c r="M47">
        <v>0</v>
      </c>
      <c r="N47">
        <v>0.33333333333333331</v>
      </c>
      <c r="O47">
        <v>0.33333333333333331</v>
      </c>
    </row>
    <row r="48" spans="1:15">
      <c r="A48" s="2" t="s">
        <v>1</v>
      </c>
      <c r="B48">
        <v>0</v>
      </c>
      <c r="C48">
        <v>0</v>
      </c>
      <c r="D48">
        <v>0.66666666666666663</v>
      </c>
      <c r="E48">
        <v>0.33333333333333331</v>
      </c>
      <c r="F48">
        <v>0</v>
      </c>
      <c r="G48">
        <v>0</v>
      </c>
      <c r="H48">
        <v>0</v>
      </c>
      <c r="I48">
        <v>0</v>
      </c>
      <c r="J48" t="s">
        <v>1</v>
      </c>
      <c r="K48">
        <v>1</v>
      </c>
      <c r="L48">
        <v>1</v>
      </c>
      <c r="M48">
        <v>0</v>
      </c>
      <c r="N48">
        <v>0.66666666666666663</v>
      </c>
      <c r="O48">
        <v>0.66666666666666663</v>
      </c>
    </row>
    <row r="49" spans="1:15">
      <c r="A49" s="2" t="s">
        <v>7</v>
      </c>
      <c r="B49">
        <v>0</v>
      </c>
      <c r="C49">
        <v>0</v>
      </c>
      <c r="D49">
        <v>0.66666666666666663</v>
      </c>
      <c r="E49">
        <v>0.33333333333333331</v>
      </c>
      <c r="F49">
        <v>0</v>
      </c>
      <c r="G49">
        <v>0</v>
      </c>
      <c r="H49">
        <v>0</v>
      </c>
      <c r="I49">
        <v>0</v>
      </c>
      <c r="J49" t="s">
        <v>7</v>
      </c>
      <c r="K49">
        <v>0</v>
      </c>
      <c r="L49">
        <v>1</v>
      </c>
      <c r="M49">
        <v>0</v>
      </c>
      <c r="N49">
        <v>0.33333333333333331</v>
      </c>
      <c r="O49">
        <v>0.33333333333333331</v>
      </c>
    </row>
    <row r="50" spans="1:15">
      <c r="A50" s="2" t="s">
        <v>3</v>
      </c>
      <c r="B50">
        <v>0</v>
      </c>
      <c r="C50">
        <v>0</v>
      </c>
      <c r="D50">
        <v>0</v>
      </c>
      <c r="E50">
        <v>0</v>
      </c>
      <c r="F50">
        <v>0.33333333333333331</v>
      </c>
      <c r="G50">
        <v>0</v>
      </c>
      <c r="H50">
        <v>0.66666666666666663</v>
      </c>
      <c r="I50">
        <v>0</v>
      </c>
      <c r="J50" t="s">
        <v>3</v>
      </c>
      <c r="K50">
        <v>0</v>
      </c>
      <c r="L50">
        <v>0</v>
      </c>
      <c r="M50">
        <v>1</v>
      </c>
      <c r="N50">
        <v>0.33333333333333331</v>
      </c>
      <c r="O50">
        <v>0.33333333333333331</v>
      </c>
    </row>
    <row r="51" spans="1:15">
      <c r="A51" s="2" t="s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 t="s">
        <v>2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>
      <c r="A52" s="2" t="s">
        <v>4</v>
      </c>
      <c r="B52">
        <v>0</v>
      </c>
      <c r="C52">
        <v>0</v>
      </c>
      <c r="D52">
        <v>0</v>
      </c>
      <c r="E52">
        <v>0</v>
      </c>
      <c r="F52">
        <v>0.66666666666666663</v>
      </c>
      <c r="G52">
        <v>0</v>
      </c>
      <c r="H52">
        <v>0.33333333333333331</v>
      </c>
      <c r="I52">
        <v>0</v>
      </c>
      <c r="J52" t="s">
        <v>4</v>
      </c>
      <c r="K52">
        <v>1</v>
      </c>
      <c r="L52">
        <v>0</v>
      </c>
      <c r="M52">
        <v>0</v>
      </c>
      <c r="N52">
        <v>0.33333333333333331</v>
      </c>
      <c r="O52">
        <v>0.33333333333333331</v>
      </c>
    </row>
    <row r="53" spans="1:15">
      <c r="A53" s="2" t="s">
        <v>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6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>
      <c r="J54" t="s">
        <v>44</v>
      </c>
      <c r="K54">
        <v>5</v>
      </c>
      <c r="L54">
        <v>6</v>
      </c>
      <c r="M54">
        <v>4</v>
      </c>
      <c r="N54">
        <v>5</v>
      </c>
      <c r="O54">
        <v>0.625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6981-F105-E045-A1E3-BA7CCDF0011B}">
  <dimension ref="A1:CD57"/>
  <sheetViews>
    <sheetView topLeftCell="F16" zoomScale="75" zoomScaleNormal="154" workbookViewId="0">
      <selection activeCell="N38" sqref="N38"/>
    </sheetView>
  </sheetViews>
  <sheetFormatPr baseColWidth="10" defaultRowHeight="20"/>
  <cols>
    <col min="1" max="1" width="19.85546875" style="2" customWidth="1"/>
    <col min="2" max="9" width="21.140625" customWidth="1"/>
  </cols>
  <sheetData>
    <row r="1" spans="1:82">
      <c r="A1" s="64">
        <v>44815.767083333332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</v>
      </c>
      <c r="K1" s="1" t="s">
        <v>0</v>
      </c>
      <c r="L1" s="1" t="s">
        <v>1</v>
      </c>
      <c r="M1" s="1" t="s">
        <v>3</v>
      </c>
      <c r="N1" s="1" t="s">
        <v>2</v>
      </c>
      <c r="O1" s="1" t="s">
        <v>2</v>
      </c>
      <c r="P1" s="1" t="s">
        <v>4</v>
      </c>
      <c r="Q1" s="1" t="s">
        <v>3</v>
      </c>
      <c r="R1" s="1" t="s">
        <v>1</v>
      </c>
      <c r="S1" s="1" t="s">
        <v>4</v>
      </c>
      <c r="T1" s="1" t="s">
        <v>1</v>
      </c>
      <c r="U1" s="1" t="s">
        <v>2</v>
      </c>
      <c r="V1" s="1" t="s">
        <v>6</v>
      </c>
      <c r="W1" s="1" t="s">
        <v>0</v>
      </c>
      <c r="X1" s="1" t="s">
        <v>3</v>
      </c>
      <c r="Y1" s="1" t="s">
        <v>7</v>
      </c>
      <c r="Z1" s="1" t="s">
        <v>0</v>
      </c>
      <c r="AA1" s="1" t="s">
        <v>1</v>
      </c>
      <c r="AB1" s="1" t="s">
        <v>3</v>
      </c>
      <c r="AC1" s="1" t="s">
        <v>2</v>
      </c>
      <c r="AD1" s="1" t="s">
        <v>1</v>
      </c>
      <c r="AE1" s="1" t="s">
        <v>3</v>
      </c>
      <c r="AF1" s="1" t="s">
        <v>4</v>
      </c>
      <c r="AG1" s="1" t="s">
        <v>6</v>
      </c>
      <c r="AH1" s="1" t="s">
        <v>6</v>
      </c>
      <c r="AI1" s="1" t="s">
        <v>0</v>
      </c>
      <c r="AJ1" s="1" t="s">
        <v>1</v>
      </c>
      <c r="AK1" s="1" t="s">
        <v>1</v>
      </c>
      <c r="AL1" s="1" t="s">
        <v>3</v>
      </c>
      <c r="AM1" s="1" t="s">
        <v>2</v>
      </c>
      <c r="AN1" s="1" t="s">
        <v>4</v>
      </c>
      <c r="AO1" s="1" t="s">
        <v>3</v>
      </c>
      <c r="AP1" s="1" t="s">
        <v>1</v>
      </c>
      <c r="AQ1" s="1" t="s">
        <v>4</v>
      </c>
      <c r="AR1" s="1" t="s">
        <v>7</v>
      </c>
      <c r="AS1" s="1" t="s">
        <v>2</v>
      </c>
      <c r="AT1" s="1" t="s">
        <v>6</v>
      </c>
      <c r="AU1" s="1" t="s">
        <v>0</v>
      </c>
      <c r="AV1" s="1" t="s">
        <v>3</v>
      </c>
      <c r="AW1" s="1" t="s">
        <v>5</v>
      </c>
      <c r="AX1" s="1" t="s">
        <v>0</v>
      </c>
      <c r="AY1" s="1" t="s">
        <v>1</v>
      </c>
      <c r="AZ1" s="1" t="s">
        <v>3</v>
      </c>
      <c r="BA1" s="1" t="s">
        <v>2</v>
      </c>
      <c r="BB1" s="1" t="s">
        <v>1</v>
      </c>
      <c r="BC1" s="1" t="s">
        <v>4</v>
      </c>
      <c r="BD1" s="1" t="s">
        <v>4</v>
      </c>
      <c r="BE1" s="1" t="s">
        <v>6</v>
      </c>
      <c r="BF1" s="1" t="s">
        <v>6</v>
      </c>
      <c r="BG1" s="1" t="s">
        <v>0</v>
      </c>
      <c r="BH1" s="1" t="s">
        <v>1</v>
      </c>
      <c r="BI1" s="1" t="s">
        <v>1</v>
      </c>
      <c r="BJ1" s="1" t="s">
        <v>5</v>
      </c>
      <c r="BK1" s="1" t="s">
        <v>2</v>
      </c>
      <c r="BL1" s="1" t="s">
        <v>4</v>
      </c>
      <c r="BM1" s="1" t="s">
        <v>3</v>
      </c>
      <c r="BN1" s="1" t="s">
        <v>1</v>
      </c>
      <c r="BO1" s="1" t="s">
        <v>3</v>
      </c>
      <c r="BP1" s="1" t="s">
        <v>7</v>
      </c>
      <c r="BQ1" s="1" t="s">
        <v>2</v>
      </c>
      <c r="BR1" s="1" t="s">
        <v>6</v>
      </c>
      <c r="BS1" s="1" t="s">
        <v>0</v>
      </c>
      <c r="BT1" s="1" t="s">
        <v>3</v>
      </c>
      <c r="BU1" s="1" t="s">
        <v>4</v>
      </c>
      <c r="BV1" s="1" t="s">
        <v>0</v>
      </c>
      <c r="BW1" s="1" t="s">
        <v>8</v>
      </c>
      <c r="BX1" s="1"/>
      <c r="BY1" s="1"/>
      <c r="BZ1" s="1"/>
      <c r="CA1" s="1"/>
      <c r="CB1" s="1"/>
      <c r="CC1" s="1"/>
      <c r="CD1" s="1"/>
    </row>
    <row r="2" spans="1:82">
      <c r="A2" s="64">
        <v>44816.380972222221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7</v>
      </c>
      <c r="G2" s="1" t="s">
        <v>5</v>
      </c>
      <c r="H2" s="1" t="s">
        <v>4</v>
      </c>
      <c r="I2" s="1" t="s">
        <v>4</v>
      </c>
      <c r="J2" s="1" t="s">
        <v>4</v>
      </c>
      <c r="K2" s="1" t="s">
        <v>0</v>
      </c>
      <c r="L2" s="1" t="s">
        <v>1</v>
      </c>
      <c r="M2" s="1" t="s">
        <v>7</v>
      </c>
      <c r="N2" s="1" t="s">
        <v>5</v>
      </c>
      <c r="O2" s="1" t="s">
        <v>2</v>
      </c>
      <c r="P2" s="1" t="s">
        <v>2</v>
      </c>
      <c r="Q2" s="1" t="s">
        <v>3</v>
      </c>
      <c r="R2" s="1" t="s">
        <v>1</v>
      </c>
      <c r="S2" s="1" t="s">
        <v>4</v>
      </c>
      <c r="T2" s="1" t="s">
        <v>4</v>
      </c>
      <c r="U2" s="1" t="s">
        <v>2</v>
      </c>
      <c r="V2" s="1" t="s">
        <v>4</v>
      </c>
      <c r="W2" s="1" t="s">
        <v>0</v>
      </c>
      <c r="X2" s="1" t="s">
        <v>3</v>
      </c>
      <c r="Y2" s="1" t="s">
        <v>5</v>
      </c>
      <c r="Z2" s="1" t="s">
        <v>0</v>
      </c>
      <c r="AA2" s="1" t="s">
        <v>1</v>
      </c>
      <c r="AB2" s="1" t="s">
        <v>2</v>
      </c>
      <c r="AC2" s="1" t="s">
        <v>2</v>
      </c>
      <c r="AD2" s="1" t="s">
        <v>1</v>
      </c>
      <c r="AE2" s="1" t="s">
        <v>3</v>
      </c>
      <c r="AF2" s="1" t="s">
        <v>7</v>
      </c>
      <c r="AG2" s="1" t="s">
        <v>4</v>
      </c>
      <c r="AH2" s="1" t="s">
        <v>6</v>
      </c>
      <c r="AI2" s="1" t="s">
        <v>0</v>
      </c>
      <c r="AJ2" s="1" t="s">
        <v>1</v>
      </c>
      <c r="AK2" s="1" t="s">
        <v>1</v>
      </c>
      <c r="AL2" s="1" t="s">
        <v>3</v>
      </c>
      <c r="AM2" s="1" t="s">
        <v>4</v>
      </c>
      <c r="AN2" s="1" t="s">
        <v>4</v>
      </c>
      <c r="AO2" s="1" t="s">
        <v>2</v>
      </c>
      <c r="AP2" s="1" t="s">
        <v>1</v>
      </c>
      <c r="AQ2" s="1" t="s">
        <v>4</v>
      </c>
      <c r="AR2" s="1" t="s">
        <v>7</v>
      </c>
      <c r="AS2" s="1" t="s">
        <v>2</v>
      </c>
      <c r="AT2" s="1" t="s">
        <v>6</v>
      </c>
      <c r="AU2" s="1" t="s">
        <v>0</v>
      </c>
      <c r="AV2" s="1" t="s">
        <v>3</v>
      </c>
      <c r="AW2" s="1" t="s">
        <v>3</v>
      </c>
      <c r="AX2" s="1" t="s">
        <v>0</v>
      </c>
      <c r="AY2" s="1" t="s">
        <v>1</v>
      </c>
      <c r="AZ2" s="1" t="s">
        <v>4</v>
      </c>
      <c r="BA2" s="1" t="s">
        <v>2</v>
      </c>
      <c r="BB2" s="1" t="s">
        <v>1</v>
      </c>
      <c r="BC2" s="1" t="s">
        <v>2</v>
      </c>
      <c r="BD2" s="1" t="s">
        <v>7</v>
      </c>
      <c r="BE2" s="1" t="s">
        <v>3</v>
      </c>
      <c r="BF2" s="1" t="s">
        <v>3</v>
      </c>
      <c r="BG2" s="1" t="s">
        <v>0</v>
      </c>
      <c r="BH2" s="1" t="s">
        <v>1</v>
      </c>
      <c r="BI2" s="1" t="s">
        <v>7</v>
      </c>
      <c r="BJ2" s="1" t="s">
        <v>2</v>
      </c>
      <c r="BK2" s="1" t="s">
        <v>2</v>
      </c>
      <c r="BL2" s="1" t="s">
        <v>7</v>
      </c>
      <c r="BM2" s="1" t="s">
        <v>4</v>
      </c>
      <c r="BN2" s="1" t="s">
        <v>1</v>
      </c>
      <c r="BO2" s="1" t="s">
        <v>3</v>
      </c>
      <c r="BP2" s="1" t="s">
        <v>1</v>
      </c>
      <c r="BQ2" s="1" t="s">
        <v>2</v>
      </c>
      <c r="BR2" s="1" t="s">
        <v>3</v>
      </c>
      <c r="BS2" s="1" t="s">
        <v>0</v>
      </c>
      <c r="BT2" s="1" t="s">
        <v>4</v>
      </c>
      <c r="BU2" s="1" t="s">
        <v>3</v>
      </c>
      <c r="BV2" s="1" t="s">
        <v>0</v>
      </c>
      <c r="BW2" s="1" t="s">
        <v>8</v>
      </c>
      <c r="BX2" s="1"/>
      <c r="BY2" s="1"/>
      <c r="BZ2" s="1"/>
      <c r="CA2" s="1"/>
      <c r="CB2" s="1"/>
      <c r="CC2" s="1"/>
      <c r="CD2" s="1"/>
    </row>
    <row r="3" spans="1:82">
      <c r="B3" s="6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 s="63">
        <v>1</v>
      </c>
      <c r="AA3">
        <v>2</v>
      </c>
      <c r="AB3">
        <v>3</v>
      </c>
      <c r="AC3">
        <v>4</v>
      </c>
      <c r="AD3">
        <v>5</v>
      </c>
      <c r="AE3">
        <v>6</v>
      </c>
      <c r="AF3">
        <v>7</v>
      </c>
      <c r="AG3">
        <v>8</v>
      </c>
      <c r="AH3">
        <v>9</v>
      </c>
      <c r="AI3">
        <v>10</v>
      </c>
      <c r="AJ3">
        <v>11</v>
      </c>
      <c r="AK3">
        <v>12</v>
      </c>
      <c r="AL3">
        <v>13</v>
      </c>
      <c r="AM3">
        <v>14</v>
      </c>
      <c r="AN3">
        <v>15</v>
      </c>
      <c r="AO3">
        <v>16</v>
      </c>
      <c r="AP3">
        <v>17</v>
      </c>
      <c r="AQ3">
        <v>18</v>
      </c>
      <c r="AR3">
        <v>19</v>
      </c>
      <c r="AS3">
        <v>20</v>
      </c>
      <c r="AT3">
        <v>21</v>
      </c>
      <c r="AU3">
        <v>22</v>
      </c>
      <c r="AV3">
        <v>23</v>
      </c>
      <c r="AW3">
        <v>24</v>
      </c>
      <c r="AX3" s="63">
        <v>1</v>
      </c>
      <c r="AY3">
        <v>2</v>
      </c>
      <c r="AZ3">
        <v>3</v>
      </c>
      <c r="BA3">
        <v>4</v>
      </c>
      <c r="BB3">
        <v>5</v>
      </c>
      <c r="BC3">
        <v>6</v>
      </c>
      <c r="BD3">
        <v>7</v>
      </c>
      <c r="BE3">
        <v>8</v>
      </c>
      <c r="BF3">
        <v>9</v>
      </c>
      <c r="BG3">
        <v>10</v>
      </c>
      <c r="BH3">
        <v>11</v>
      </c>
      <c r="BI3">
        <v>12</v>
      </c>
      <c r="BJ3">
        <v>13</v>
      </c>
      <c r="BK3">
        <v>14</v>
      </c>
      <c r="BL3">
        <v>15</v>
      </c>
      <c r="BM3">
        <v>16</v>
      </c>
      <c r="BN3">
        <v>17</v>
      </c>
      <c r="BO3">
        <v>18</v>
      </c>
      <c r="BP3">
        <v>19</v>
      </c>
      <c r="BQ3">
        <v>20</v>
      </c>
      <c r="BR3">
        <v>21</v>
      </c>
      <c r="BS3">
        <v>22</v>
      </c>
      <c r="BT3">
        <v>23</v>
      </c>
      <c r="BU3">
        <v>24</v>
      </c>
      <c r="BW3">
        <f>COUNTIF(BW$5:BW$5,BW$4)/$A$4</f>
        <v>0</v>
      </c>
    </row>
    <row r="4" spans="1:82" s="6" customFormat="1" ht="32" thickBot="1">
      <c r="A4" s="3">
        <v>2</v>
      </c>
      <c r="B4" s="1" t="s">
        <v>0</v>
      </c>
      <c r="C4" s="1" t="s">
        <v>1</v>
      </c>
      <c r="D4" s="1" t="s">
        <v>3</v>
      </c>
      <c r="E4" s="1" t="s">
        <v>2</v>
      </c>
      <c r="F4" s="1" t="s">
        <v>7</v>
      </c>
      <c r="G4" s="1" t="s">
        <v>5</v>
      </c>
      <c r="H4" s="1" t="s">
        <v>4</v>
      </c>
      <c r="I4" s="1" t="s">
        <v>6</v>
      </c>
      <c r="J4" s="1" t="s">
        <v>6</v>
      </c>
      <c r="K4" s="1" t="s">
        <v>0</v>
      </c>
      <c r="L4" s="1" t="s">
        <v>1</v>
      </c>
      <c r="M4" s="1" t="s">
        <v>7</v>
      </c>
      <c r="N4" s="1" t="s">
        <v>5</v>
      </c>
      <c r="O4" s="1" t="s">
        <v>2</v>
      </c>
      <c r="P4" s="1" t="s">
        <v>4</v>
      </c>
      <c r="Q4" s="1" t="s">
        <v>3</v>
      </c>
      <c r="R4" s="1" t="s">
        <v>1</v>
      </c>
      <c r="S4" s="1" t="s">
        <v>4</v>
      </c>
      <c r="T4" s="1" t="s">
        <v>7</v>
      </c>
      <c r="U4" s="1" t="s">
        <v>2</v>
      </c>
      <c r="V4" s="1" t="s">
        <v>6</v>
      </c>
      <c r="W4" s="1" t="s">
        <v>0</v>
      </c>
      <c r="X4" s="1" t="s">
        <v>3</v>
      </c>
      <c r="Y4" s="1" t="s">
        <v>5</v>
      </c>
      <c r="Z4" s="1" t="s">
        <v>0</v>
      </c>
      <c r="AA4" s="1" t="s">
        <v>1</v>
      </c>
      <c r="AB4" s="1" t="s">
        <v>3</v>
      </c>
      <c r="AC4" s="1" t="s">
        <v>2</v>
      </c>
      <c r="AD4" s="1" t="s">
        <v>7</v>
      </c>
      <c r="AE4" s="1" t="s">
        <v>5</v>
      </c>
      <c r="AF4" s="1" t="s">
        <v>4</v>
      </c>
      <c r="AG4" s="1" t="s">
        <v>6</v>
      </c>
      <c r="AH4" s="1" t="s">
        <v>6</v>
      </c>
      <c r="AI4" s="1" t="s">
        <v>0</v>
      </c>
      <c r="AJ4" s="1" t="s">
        <v>1</v>
      </c>
      <c r="AK4" s="1" t="s">
        <v>7</v>
      </c>
      <c r="AL4" s="1" t="s">
        <v>5</v>
      </c>
      <c r="AM4" s="1" t="s">
        <v>2</v>
      </c>
      <c r="AN4" s="1" t="s">
        <v>4</v>
      </c>
      <c r="AO4" s="1" t="s">
        <v>3</v>
      </c>
      <c r="AP4" s="1" t="s">
        <v>1</v>
      </c>
      <c r="AQ4" s="1" t="s">
        <v>4</v>
      </c>
      <c r="AR4" s="1" t="s">
        <v>7</v>
      </c>
      <c r="AS4" s="1" t="s">
        <v>2</v>
      </c>
      <c r="AT4" s="1" t="s">
        <v>6</v>
      </c>
      <c r="AU4" s="1" t="s">
        <v>0</v>
      </c>
      <c r="AV4" s="1" t="s">
        <v>3</v>
      </c>
      <c r="AW4" s="1" t="s">
        <v>5</v>
      </c>
      <c r="AX4" s="1" t="s">
        <v>0</v>
      </c>
      <c r="AY4" s="1" t="s">
        <v>1</v>
      </c>
      <c r="AZ4" s="1" t="s">
        <v>3</v>
      </c>
      <c r="BA4" s="1" t="s">
        <v>2</v>
      </c>
      <c r="BB4" s="1" t="s">
        <v>7</v>
      </c>
      <c r="BC4" s="1" t="s">
        <v>5</v>
      </c>
      <c r="BD4" s="1" t="s">
        <v>4</v>
      </c>
      <c r="BE4" s="1" t="s">
        <v>6</v>
      </c>
      <c r="BF4" s="1" t="s">
        <v>6</v>
      </c>
      <c r="BG4" s="1" t="s">
        <v>0</v>
      </c>
      <c r="BH4" s="1" t="s">
        <v>1</v>
      </c>
      <c r="BI4" s="1" t="s">
        <v>7</v>
      </c>
      <c r="BJ4" s="1" t="s">
        <v>5</v>
      </c>
      <c r="BK4" s="1" t="s">
        <v>2</v>
      </c>
      <c r="BL4" s="1" t="s">
        <v>4</v>
      </c>
      <c r="BM4" s="1" t="s">
        <v>3</v>
      </c>
      <c r="BN4" s="1" t="s">
        <v>1</v>
      </c>
      <c r="BO4" s="1" t="s">
        <v>4</v>
      </c>
      <c r="BP4" s="1" t="s">
        <v>7</v>
      </c>
      <c r="BQ4" s="1" t="s">
        <v>2</v>
      </c>
      <c r="BR4" s="1" t="s">
        <v>6</v>
      </c>
      <c r="BS4" s="1" t="s">
        <v>0</v>
      </c>
      <c r="BT4" s="1" t="s">
        <v>3</v>
      </c>
      <c r="BU4" s="1" t="s">
        <v>5</v>
      </c>
    </row>
    <row r="5" spans="1:82" ht="21" thickTop="1">
      <c r="A5" s="64">
        <v>44815.767083333332</v>
      </c>
      <c r="B5" s="1" t="s">
        <v>0</v>
      </c>
      <c r="C5" s="1" t="s">
        <v>1</v>
      </c>
      <c r="D5" s="1" t="s">
        <v>3</v>
      </c>
      <c r="E5" s="1" t="s">
        <v>2</v>
      </c>
      <c r="F5" s="1" t="s">
        <v>1</v>
      </c>
      <c r="G5" s="1" t="s">
        <v>4</v>
      </c>
      <c r="H5" s="1" t="s">
        <v>4</v>
      </c>
      <c r="I5" s="1" t="s">
        <v>6</v>
      </c>
      <c r="J5" s="1" t="s">
        <v>6</v>
      </c>
      <c r="K5" s="1" t="s">
        <v>0</v>
      </c>
      <c r="L5" s="1" t="s">
        <v>1</v>
      </c>
      <c r="M5" s="1" t="s">
        <v>1</v>
      </c>
      <c r="N5" s="1" t="s">
        <v>5</v>
      </c>
      <c r="O5" s="1" t="s">
        <v>2</v>
      </c>
      <c r="P5" s="1" t="s">
        <v>4</v>
      </c>
      <c r="Q5" s="1" t="s">
        <v>3</v>
      </c>
      <c r="R5" s="1" t="s">
        <v>1</v>
      </c>
      <c r="S5" s="1" t="s">
        <v>3</v>
      </c>
      <c r="T5" s="1" t="s">
        <v>7</v>
      </c>
      <c r="U5" s="1" t="s">
        <v>2</v>
      </c>
      <c r="V5" s="1" t="s">
        <v>6</v>
      </c>
      <c r="W5" s="1" t="s">
        <v>0</v>
      </c>
      <c r="X5" s="1" t="s">
        <v>3</v>
      </c>
      <c r="Y5" s="1" t="s">
        <v>4</v>
      </c>
      <c r="Z5" s="1" t="s">
        <v>0</v>
      </c>
      <c r="AA5" s="1" t="s">
        <v>1</v>
      </c>
      <c r="AB5" s="1" t="s">
        <v>3</v>
      </c>
      <c r="AC5" s="1" t="s">
        <v>2</v>
      </c>
      <c r="AD5" s="1" t="s">
        <v>1</v>
      </c>
      <c r="AE5" s="1" t="s">
        <v>3</v>
      </c>
      <c r="AF5" s="1" t="s">
        <v>4</v>
      </c>
      <c r="AG5" s="1" t="s">
        <v>6</v>
      </c>
      <c r="AH5" s="1" t="s">
        <v>6</v>
      </c>
      <c r="AI5" s="1" t="s">
        <v>0</v>
      </c>
      <c r="AJ5" s="1" t="s">
        <v>1</v>
      </c>
      <c r="AK5" s="1" t="s">
        <v>1</v>
      </c>
      <c r="AL5" s="1" t="s">
        <v>3</v>
      </c>
      <c r="AM5" s="1" t="s">
        <v>2</v>
      </c>
      <c r="AN5" s="1" t="s">
        <v>4</v>
      </c>
      <c r="AO5" s="1" t="s">
        <v>3</v>
      </c>
      <c r="AP5" s="1" t="s">
        <v>1</v>
      </c>
      <c r="AQ5" s="1" t="s">
        <v>4</v>
      </c>
      <c r="AR5" s="1" t="s">
        <v>7</v>
      </c>
      <c r="AS5" s="1" t="s">
        <v>2</v>
      </c>
      <c r="AT5" s="1" t="s">
        <v>6</v>
      </c>
      <c r="AU5" s="1" t="s">
        <v>0</v>
      </c>
      <c r="AV5" s="1" t="s">
        <v>3</v>
      </c>
      <c r="AW5" s="1" t="s">
        <v>5</v>
      </c>
      <c r="AX5" s="1" t="s">
        <v>0</v>
      </c>
      <c r="AY5" s="1" t="s">
        <v>1</v>
      </c>
      <c r="AZ5" s="1" t="s">
        <v>3</v>
      </c>
      <c r="BA5" s="1" t="s">
        <v>2</v>
      </c>
      <c r="BB5" s="1" t="s">
        <v>1</v>
      </c>
      <c r="BC5" s="1" t="s">
        <v>4</v>
      </c>
      <c r="BD5" s="1" t="s">
        <v>4</v>
      </c>
      <c r="BE5" s="1" t="s">
        <v>6</v>
      </c>
      <c r="BF5" s="1" t="s">
        <v>6</v>
      </c>
      <c r="BG5" s="1" t="s">
        <v>0</v>
      </c>
      <c r="BH5" s="1" t="s">
        <v>1</v>
      </c>
      <c r="BI5" s="1" t="s">
        <v>1</v>
      </c>
      <c r="BJ5" s="1" t="s">
        <v>5</v>
      </c>
      <c r="BK5" s="1" t="s">
        <v>2</v>
      </c>
      <c r="BL5" s="1" t="s">
        <v>4</v>
      </c>
      <c r="BM5" s="1" t="s">
        <v>3</v>
      </c>
      <c r="BN5" s="1" t="s">
        <v>1</v>
      </c>
      <c r="BO5" s="1" t="s">
        <v>3</v>
      </c>
      <c r="BP5" s="1" t="s">
        <v>7</v>
      </c>
      <c r="BQ5" s="1" t="s">
        <v>2</v>
      </c>
      <c r="BR5" s="1" t="s">
        <v>6</v>
      </c>
      <c r="BS5" s="1" t="s">
        <v>0</v>
      </c>
      <c r="BT5" s="1" t="s">
        <v>3</v>
      </c>
      <c r="BU5" s="1" t="s">
        <v>4</v>
      </c>
      <c r="BV5" s="1" t="s">
        <v>0</v>
      </c>
      <c r="BW5" s="1" t="s">
        <v>8</v>
      </c>
      <c r="BX5" s="1"/>
      <c r="BY5" s="1"/>
      <c r="BZ5" s="1"/>
      <c r="CA5" s="1"/>
      <c r="CB5" s="1"/>
      <c r="CC5" s="1"/>
      <c r="CD5" s="1"/>
    </row>
    <row r="6" spans="1:82">
      <c r="A6" s="64">
        <v>44816.380972222221</v>
      </c>
      <c r="B6" s="1" t="s">
        <v>0</v>
      </c>
      <c r="C6" s="1" t="s">
        <v>1</v>
      </c>
      <c r="D6" s="1" t="s">
        <v>4</v>
      </c>
      <c r="E6" s="1" t="s">
        <v>2</v>
      </c>
      <c r="F6" s="1" t="s">
        <v>1</v>
      </c>
      <c r="G6" s="1" t="s">
        <v>2</v>
      </c>
      <c r="H6" s="1" t="s">
        <v>7</v>
      </c>
      <c r="I6" s="1" t="s">
        <v>3</v>
      </c>
      <c r="J6" s="1" t="s">
        <v>3</v>
      </c>
      <c r="K6" s="1" t="s">
        <v>0</v>
      </c>
      <c r="L6" s="1" t="s">
        <v>1</v>
      </c>
      <c r="M6" s="1" t="s">
        <v>7</v>
      </c>
      <c r="N6" s="1" t="s">
        <v>2</v>
      </c>
      <c r="O6" s="1" t="s">
        <v>2</v>
      </c>
      <c r="P6" s="1" t="s">
        <v>7</v>
      </c>
      <c r="Q6" s="1" t="s">
        <v>4</v>
      </c>
      <c r="R6" s="1" t="s">
        <v>1</v>
      </c>
      <c r="S6" s="1" t="s">
        <v>3</v>
      </c>
      <c r="T6" s="1" t="s">
        <v>1</v>
      </c>
      <c r="U6" s="1" t="s">
        <v>2</v>
      </c>
      <c r="V6" s="1" t="s">
        <v>3</v>
      </c>
      <c r="W6" s="1" t="s">
        <v>0</v>
      </c>
      <c r="X6" s="1" t="s">
        <v>4</v>
      </c>
      <c r="Y6" s="1" t="s">
        <v>3</v>
      </c>
      <c r="Z6" s="1" t="s">
        <v>0</v>
      </c>
      <c r="AA6" s="1" t="s">
        <v>1</v>
      </c>
      <c r="AB6" s="1" t="s">
        <v>2</v>
      </c>
      <c r="AC6" s="1" t="s">
        <v>2</v>
      </c>
      <c r="AD6" s="1" t="s">
        <v>1</v>
      </c>
      <c r="AE6" s="1" t="s">
        <v>3</v>
      </c>
      <c r="AF6" s="1" t="s">
        <v>7</v>
      </c>
      <c r="AG6" s="1" t="s">
        <v>4</v>
      </c>
      <c r="AH6" s="1" t="s">
        <v>6</v>
      </c>
      <c r="AI6" s="1" t="s">
        <v>0</v>
      </c>
      <c r="AJ6" s="1" t="s">
        <v>1</v>
      </c>
      <c r="AK6" s="1" t="s">
        <v>1</v>
      </c>
      <c r="AL6" s="1" t="s">
        <v>3</v>
      </c>
      <c r="AM6" s="1" t="s">
        <v>4</v>
      </c>
      <c r="AN6" s="1" t="s">
        <v>4</v>
      </c>
      <c r="AO6" s="1" t="s">
        <v>2</v>
      </c>
      <c r="AP6" s="1" t="s">
        <v>1</v>
      </c>
      <c r="AQ6" s="1" t="s">
        <v>4</v>
      </c>
      <c r="AR6" s="1" t="s">
        <v>7</v>
      </c>
      <c r="AS6" s="1" t="s">
        <v>2</v>
      </c>
      <c r="AT6" s="1" t="s">
        <v>6</v>
      </c>
      <c r="AU6" s="1" t="s">
        <v>0</v>
      </c>
      <c r="AV6" s="1" t="s">
        <v>3</v>
      </c>
      <c r="AW6" s="1" t="s">
        <v>3</v>
      </c>
      <c r="AX6" s="1" t="s">
        <v>0</v>
      </c>
      <c r="AY6" s="1" t="s">
        <v>1</v>
      </c>
      <c r="AZ6" s="1" t="s">
        <v>4</v>
      </c>
      <c r="BA6" s="1" t="s">
        <v>2</v>
      </c>
      <c r="BB6" s="1" t="s">
        <v>1</v>
      </c>
      <c r="BC6" s="1" t="s">
        <v>2</v>
      </c>
      <c r="BD6" s="1" t="s">
        <v>7</v>
      </c>
      <c r="BE6" s="1" t="s">
        <v>3</v>
      </c>
      <c r="BF6" s="1" t="s">
        <v>3</v>
      </c>
      <c r="BG6" s="1" t="s">
        <v>0</v>
      </c>
      <c r="BH6" s="1" t="s">
        <v>1</v>
      </c>
      <c r="BI6" s="1" t="s">
        <v>7</v>
      </c>
      <c r="BJ6" s="1" t="s">
        <v>2</v>
      </c>
      <c r="BK6" s="1" t="s">
        <v>2</v>
      </c>
      <c r="BL6" s="1" t="s">
        <v>7</v>
      </c>
      <c r="BM6" s="1" t="s">
        <v>4</v>
      </c>
      <c r="BN6" s="1" t="s">
        <v>1</v>
      </c>
      <c r="BO6" s="1" t="s">
        <v>3</v>
      </c>
      <c r="BP6" s="1" t="s">
        <v>1</v>
      </c>
      <c r="BQ6" s="1" t="s">
        <v>2</v>
      </c>
      <c r="BR6" s="1" t="s">
        <v>3</v>
      </c>
      <c r="BS6" s="1" t="s">
        <v>0</v>
      </c>
      <c r="BT6" s="1" t="s">
        <v>4</v>
      </c>
      <c r="BU6" s="1" t="s">
        <v>3</v>
      </c>
      <c r="BV6" s="1" t="s">
        <v>0</v>
      </c>
      <c r="BW6" s="1" t="s">
        <v>8</v>
      </c>
      <c r="BX6" s="1"/>
      <c r="BY6" s="1"/>
      <c r="BZ6" s="1"/>
      <c r="CA6" s="1"/>
      <c r="CB6" s="1"/>
      <c r="CC6" s="1"/>
      <c r="CD6" s="1"/>
    </row>
    <row r="7" spans="1:82">
      <c r="B7">
        <f>COUNTIF(B$5:B$6,B$4)/$A$4</f>
        <v>1</v>
      </c>
      <c r="C7">
        <f>COUNTIF(C$5:C$6,C$4)/$A$4</f>
        <v>1</v>
      </c>
      <c r="D7">
        <f t="shared" ref="D7:BO7" si="0">COUNTIF(D$5:D$6,D$4)/$A$4</f>
        <v>0.5</v>
      </c>
      <c r="E7">
        <f t="shared" si="0"/>
        <v>1</v>
      </c>
      <c r="F7">
        <f t="shared" si="0"/>
        <v>0</v>
      </c>
      <c r="G7">
        <f t="shared" si="0"/>
        <v>0</v>
      </c>
      <c r="H7">
        <f t="shared" si="0"/>
        <v>0.5</v>
      </c>
      <c r="I7">
        <f t="shared" si="0"/>
        <v>0.5</v>
      </c>
      <c r="J7">
        <f t="shared" si="0"/>
        <v>0.5</v>
      </c>
      <c r="K7">
        <f t="shared" si="0"/>
        <v>1</v>
      </c>
      <c r="L7">
        <f t="shared" si="0"/>
        <v>1</v>
      </c>
      <c r="M7">
        <f t="shared" si="0"/>
        <v>0.5</v>
      </c>
      <c r="N7">
        <f t="shared" si="0"/>
        <v>0.5</v>
      </c>
      <c r="O7">
        <f t="shared" si="0"/>
        <v>1</v>
      </c>
      <c r="P7">
        <f t="shared" si="0"/>
        <v>0.5</v>
      </c>
      <c r="Q7">
        <f t="shared" si="0"/>
        <v>0.5</v>
      </c>
      <c r="R7">
        <f t="shared" si="0"/>
        <v>1</v>
      </c>
      <c r="S7">
        <f t="shared" si="0"/>
        <v>0</v>
      </c>
      <c r="T7">
        <f t="shared" si="0"/>
        <v>0.5</v>
      </c>
      <c r="U7">
        <f t="shared" si="0"/>
        <v>1</v>
      </c>
      <c r="V7">
        <f t="shared" si="0"/>
        <v>0.5</v>
      </c>
      <c r="W7">
        <f t="shared" si="0"/>
        <v>1</v>
      </c>
      <c r="X7">
        <f t="shared" si="0"/>
        <v>0.5</v>
      </c>
      <c r="Y7">
        <f t="shared" si="0"/>
        <v>0</v>
      </c>
      <c r="Z7">
        <f t="shared" si="0"/>
        <v>1</v>
      </c>
      <c r="AA7">
        <f t="shared" si="0"/>
        <v>1</v>
      </c>
      <c r="AB7">
        <f t="shared" si="0"/>
        <v>0.5</v>
      </c>
      <c r="AC7">
        <f t="shared" si="0"/>
        <v>1</v>
      </c>
      <c r="AD7">
        <f t="shared" si="0"/>
        <v>0</v>
      </c>
      <c r="AE7">
        <f t="shared" si="0"/>
        <v>0</v>
      </c>
      <c r="AF7">
        <f t="shared" si="0"/>
        <v>0.5</v>
      </c>
      <c r="AG7">
        <f t="shared" si="0"/>
        <v>0.5</v>
      </c>
      <c r="AH7">
        <f t="shared" si="0"/>
        <v>1</v>
      </c>
      <c r="AI7">
        <f t="shared" si="0"/>
        <v>1</v>
      </c>
      <c r="AJ7">
        <f t="shared" si="0"/>
        <v>1</v>
      </c>
      <c r="AK7">
        <f t="shared" si="0"/>
        <v>0</v>
      </c>
      <c r="AL7">
        <f t="shared" si="0"/>
        <v>0</v>
      </c>
      <c r="AM7">
        <f t="shared" si="0"/>
        <v>0.5</v>
      </c>
      <c r="AN7">
        <f t="shared" si="0"/>
        <v>1</v>
      </c>
      <c r="AO7">
        <f t="shared" si="0"/>
        <v>0.5</v>
      </c>
      <c r="AP7">
        <f t="shared" si="0"/>
        <v>1</v>
      </c>
      <c r="AQ7">
        <f t="shared" si="0"/>
        <v>1</v>
      </c>
      <c r="AR7">
        <f t="shared" si="0"/>
        <v>1</v>
      </c>
      <c r="AS7">
        <f t="shared" si="0"/>
        <v>1</v>
      </c>
      <c r="AT7">
        <f t="shared" si="0"/>
        <v>1</v>
      </c>
      <c r="AU7">
        <f t="shared" si="0"/>
        <v>1</v>
      </c>
      <c r="AV7">
        <f t="shared" si="0"/>
        <v>1</v>
      </c>
      <c r="AW7">
        <f t="shared" si="0"/>
        <v>0.5</v>
      </c>
      <c r="AX7">
        <f t="shared" si="0"/>
        <v>1</v>
      </c>
      <c r="AY7">
        <f t="shared" si="0"/>
        <v>1</v>
      </c>
      <c r="AZ7">
        <f t="shared" si="0"/>
        <v>0.5</v>
      </c>
      <c r="BA7">
        <f t="shared" si="0"/>
        <v>1</v>
      </c>
      <c r="BB7">
        <f t="shared" si="0"/>
        <v>0</v>
      </c>
      <c r="BC7">
        <f t="shared" si="0"/>
        <v>0</v>
      </c>
      <c r="BD7">
        <f t="shared" si="0"/>
        <v>0.5</v>
      </c>
      <c r="BE7">
        <f t="shared" si="0"/>
        <v>0.5</v>
      </c>
      <c r="BF7">
        <f t="shared" si="0"/>
        <v>0.5</v>
      </c>
      <c r="BG7">
        <f t="shared" si="0"/>
        <v>1</v>
      </c>
      <c r="BH7">
        <f t="shared" si="0"/>
        <v>1</v>
      </c>
      <c r="BI7">
        <f t="shared" si="0"/>
        <v>0.5</v>
      </c>
      <c r="BJ7">
        <f t="shared" si="0"/>
        <v>0.5</v>
      </c>
      <c r="BK7">
        <f t="shared" si="0"/>
        <v>1</v>
      </c>
      <c r="BL7">
        <f t="shared" si="0"/>
        <v>0.5</v>
      </c>
      <c r="BM7">
        <f t="shared" si="0"/>
        <v>0.5</v>
      </c>
      <c r="BN7">
        <f t="shared" si="0"/>
        <v>1</v>
      </c>
      <c r="BO7">
        <f t="shared" si="0"/>
        <v>0</v>
      </c>
      <c r="BP7">
        <f t="shared" ref="BP7:BU7" si="1">COUNTIF(BP$5:BP$6,BP$4)/$A$4</f>
        <v>0.5</v>
      </c>
      <c r="BQ7">
        <f t="shared" si="1"/>
        <v>1</v>
      </c>
      <c r="BR7">
        <f t="shared" si="1"/>
        <v>0.5</v>
      </c>
      <c r="BS7">
        <f t="shared" si="1"/>
        <v>1</v>
      </c>
      <c r="BT7">
        <f t="shared" si="1"/>
        <v>0.5</v>
      </c>
      <c r="BU7">
        <f t="shared" si="1"/>
        <v>0</v>
      </c>
    </row>
    <row r="9" spans="1:82">
      <c r="A9" s="2" t="s">
        <v>47</v>
      </c>
      <c r="Y9" s="2"/>
    </row>
    <row r="10" spans="1:82">
      <c r="A10" s="7"/>
      <c r="B10" s="1" t="s">
        <v>0</v>
      </c>
      <c r="C10" s="1" t="s">
        <v>5</v>
      </c>
      <c r="D10" s="1" t="s">
        <v>1</v>
      </c>
      <c r="E10" s="1" t="s">
        <v>7</v>
      </c>
      <c r="F10" s="1" t="s">
        <v>3</v>
      </c>
      <c r="G10" s="1" t="s">
        <v>2</v>
      </c>
      <c r="H10" s="1" t="s">
        <v>4</v>
      </c>
      <c r="I10" s="1" t="s">
        <v>6</v>
      </c>
      <c r="J10" s="8"/>
      <c r="K10" s="61" t="s">
        <v>21</v>
      </c>
      <c r="L10" s="62" t="s">
        <v>20</v>
      </c>
      <c r="M10" s="62" t="s">
        <v>22</v>
      </c>
      <c r="N10" s="62" t="s">
        <v>23</v>
      </c>
      <c r="O10" s="62" t="s">
        <v>45</v>
      </c>
      <c r="P10" s="7"/>
      <c r="Q10" s="1"/>
      <c r="R10" s="1"/>
      <c r="S10" s="1"/>
      <c r="T10" s="1"/>
      <c r="U10" s="1"/>
      <c r="V10" s="1"/>
      <c r="W10" s="1"/>
      <c r="X10" s="1"/>
      <c r="Y10" s="7"/>
      <c r="Z10" s="1"/>
      <c r="AA10" s="1"/>
      <c r="AB10" s="1"/>
      <c r="AC10" s="1"/>
      <c r="AD10" s="1"/>
      <c r="AE10" s="1"/>
      <c r="AF10" s="1"/>
      <c r="AG10" s="1"/>
      <c r="AI10" s="7"/>
      <c r="AJ10" s="1"/>
      <c r="AK10" s="1"/>
      <c r="AL10" s="1"/>
    </row>
    <row r="11" spans="1:82">
      <c r="A11" s="1" t="s">
        <v>0</v>
      </c>
      <c r="B11">
        <f>(COUNTIF($B$5:$B$6,B$10)+COUNTIF($K$5:$K$6,B$10)+COUNTIF($W$5:$W$6,B$10))/(3*$A$4)</f>
        <v>1</v>
      </c>
      <c r="C11">
        <f t="shared" ref="C11:I11" si="2">(COUNTIF($B$5:$B$6,C$10)+COUNTIF($K$5:$K$6,C$10)+COUNTIF($W$5:$W$6,C$10))/(3*$A$4)</f>
        <v>0</v>
      </c>
      <c r="D11">
        <f t="shared" si="2"/>
        <v>0</v>
      </c>
      <c r="E11">
        <f t="shared" si="2"/>
        <v>0</v>
      </c>
      <c r="F11">
        <f t="shared" si="2"/>
        <v>0</v>
      </c>
      <c r="G11">
        <f t="shared" si="2"/>
        <v>0</v>
      </c>
      <c r="H11">
        <f t="shared" si="2"/>
        <v>0</v>
      </c>
      <c r="I11">
        <f t="shared" si="2"/>
        <v>0</v>
      </c>
      <c r="J11" s="62" t="s">
        <v>0</v>
      </c>
      <c r="K11" s="65">
        <f>B7</f>
        <v>1</v>
      </c>
      <c r="L11" s="65">
        <f>K7</f>
        <v>1</v>
      </c>
      <c r="M11" s="65">
        <f>W7</f>
        <v>1</v>
      </c>
      <c r="N11" s="8">
        <f>AVERAGE(K11:M11)</f>
        <v>1</v>
      </c>
      <c r="O11" s="8">
        <f>SUM(K11:M11)/3</f>
        <v>1</v>
      </c>
      <c r="P11" s="1"/>
      <c r="Y11" s="1"/>
      <c r="AH11" s="1"/>
    </row>
    <row r="12" spans="1:82">
      <c r="A12" s="1" t="s">
        <v>5</v>
      </c>
      <c r="B12">
        <f>(COUNTIF($G$5:$G$6,B$10)+COUNTIF($N$5:$N$6,B$10)+COUNTIF($Y$5:$Y$6,B$10))/(3*$A$4)</f>
        <v>0</v>
      </c>
      <c r="C12">
        <f t="shared" ref="C12:I12" si="3">(COUNTIF($G$5:$G$6,C$10)+COUNTIF($N$5:$N$6,C$10)+COUNTIF($Y$5:$Y$6,C$10))/(3*$A$4)</f>
        <v>0.16666666666666666</v>
      </c>
      <c r="D12">
        <f t="shared" si="3"/>
        <v>0</v>
      </c>
      <c r="E12">
        <f t="shared" si="3"/>
        <v>0</v>
      </c>
      <c r="F12">
        <f t="shared" si="3"/>
        <v>0.16666666666666666</v>
      </c>
      <c r="G12">
        <f t="shared" si="3"/>
        <v>0.33333333333333331</v>
      </c>
      <c r="H12">
        <f t="shared" si="3"/>
        <v>0.33333333333333331</v>
      </c>
      <c r="I12">
        <f t="shared" si="3"/>
        <v>0</v>
      </c>
      <c r="J12" s="62" t="s">
        <v>5</v>
      </c>
      <c r="K12" s="65">
        <f>G7</f>
        <v>0</v>
      </c>
      <c r="L12" s="65">
        <f>N7</f>
        <v>0.5</v>
      </c>
      <c r="M12" s="65">
        <f>Y7</f>
        <v>0</v>
      </c>
      <c r="N12" s="8">
        <f t="shared" ref="N12:N18" si="4">AVERAGE(K12:M12)</f>
        <v>0.16666666666666666</v>
      </c>
      <c r="O12" s="8">
        <f t="shared" ref="O12:O18" si="5">SUM(K12:M12)/3</f>
        <v>0.16666666666666666</v>
      </c>
      <c r="P12" s="1"/>
      <c r="Y12" s="1"/>
      <c r="AH12" s="1"/>
    </row>
    <row r="13" spans="1:82">
      <c r="A13" s="1" t="s">
        <v>1</v>
      </c>
      <c r="B13">
        <f>(COUNTIF($C$5:$C$6,B$10)+COUNTIF($L$5:$L$6,B$10)+COUNTIF($R$5:$R$6,B$10))/(3*$A$4)</f>
        <v>0</v>
      </c>
      <c r="C13">
        <f t="shared" ref="C13:I13" si="6">(COUNTIF($C$5:$C$6,C$10)+COUNTIF($L$5:$L$6,C$10)+COUNTIF($R$5:$R$6,C$10))/(3*$A$4)</f>
        <v>0</v>
      </c>
      <c r="D13">
        <f t="shared" si="6"/>
        <v>1</v>
      </c>
      <c r="E13">
        <f t="shared" si="6"/>
        <v>0</v>
      </c>
      <c r="F13">
        <f t="shared" si="6"/>
        <v>0</v>
      </c>
      <c r="G13">
        <f t="shared" si="6"/>
        <v>0</v>
      </c>
      <c r="H13">
        <f t="shared" si="6"/>
        <v>0</v>
      </c>
      <c r="I13">
        <f t="shared" si="6"/>
        <v>0</v>
      </c>
      <c r="J13" s="62" t="s">
        <v>1</v>
      </c>
      <c r="K13" s="65">
        <f>C7</f>
        <v>1</v>
      </c>
      <c r="L13" s="65">
        <f>L7</f>
        <v>1</v>
      </c>
      <c r="M13" s="65">
        <f>R7</f>
        <v>1</v>
      </c>
      <c r="N13" s="8">
        <f t="shared" si="4"/>
        <v>1</v>
      </c>
      <c r="O13" s="8">
        <f t="shared" si="5"/>
        <v>1</v>
      </c>
      <c r="P13" s="1"/>
      <c r="Y13" s="1"/>
      <c r="AH13" s="1"/>
    </row>
    <row r="14" spans="1:82">
      <c r="A14" s="1" t="s">
        <v>7</v>
      </c>
      <c r="B14">
        <f>(COUNTIF($F$5:$F$6,B$10)+COUNTIF($M$5:$M$6,B$10)+COUNTIF($T$5:$T$6,B$10))/(3*$A$4)</f>
        <v>0</v>
      </c>
      <c r="C14">
        <f t="shared" ref="C14:I14" si="7">(COUNTIF($F$5:$F$6,C$10)+COUNTIF($M$5:$M$6,C$10)+COUNTIF($T$5:$T$6,C$10))/(3*$A$4)</f>
        <v>0</v>
      </c>
      <c r="D14">
        <f t="shared" si="7"/>
        <v>0.66666666666666663</v>
      </c>
      <c r="E14">
        <f t="shared" si="7"/>
        <v>0.33333333333333331</v>
      </c>
      <c r="F14">
        <f t="shared" si="7"/>
        <v>0</v>
      </c>
      <c r="G14">
        <f t="shared" si="7"/>
        <v>0</v>
      </c>
      <c r="H14">
        <f t="shared" si="7"/>
        <v>0</v>
      </c>
      <c r="I14">
        <f t="shared" si="7"/>
        <v>0</v>
      </c>
      <c r="J14" s="62" t="s">
        <v>7</v>
      </c>
      <c r="K14" s="65">
        <f>F7</f>
        <v>0</v>
      </c>
      <c r="L14" s="65">
        <f>M7</f>
        <v>0.5</v>
      </c>
      <c r="M14" s="65">
        <f>T7</f>
        <v>0.5</v>
      </c>
      <c r="N14" s="8">
        <f t="shared" si="4"/>
        <v>0.33333333333333331</v>
      </c>
      <c r="O14" s="8">
        <f t="shared" si="5"/>
        <v>0.33333333333333331</v>
      </c>
      <c r="P14" s="1"/>
      <c r="Y14" s="1"/>
      <c r="AH14" s="1"/>
    </row>
    <row r="15" spans="1:82">
      <c r="A15" s="1" t="s">
        <v>3</v>
      </c>
      <c r="B15">
        <f>(COUNTIF($D$5:$D$6,B$10)+COUNTIF($Q$5:$Q$6,B$10)+COUNTIF($X$5:$X$6,B$10))/(3*$A$4)</f>
        <v>0</v>
      </c>
      <c r="C15">
        <f t="shared" ref="C15:I15" si="8">(COUNTIF($D$5:$D$6,C$10)+COUNTIF($Q$5:$Q$6,C$10)+COUNTIF($X$5:$X$6,C$10))/(3*$A$4)</f>
        <v>0</v>
      </c>
      <c r="D15">
        <f t="shared" si="8"/>
        <v>0</v>
      </c>
      <c r="E15">
        <f t="shared" si="8"/>
        <v>0</v>
      </c>
      <c r="F15">
        <f>(COUNTIF($D$5:$D$6,F$10)+COUNTIF($Q$5:$Q$6,F$10)+COUNTIF($X$5:$X$6,F$10))/(3*$A$4)</f>
        <v>0.5</v>
      </c>
      <c r="G15">
        <f t="shared" si="8"/>
        <v>0</v>
      </c>
      <c r="H15">
        <f t="shared" si="8"/>
        <v>0.5</v>
      </c>
      <c r="I15">
        <f t="shared" si="8"/>
        <v>0</v>
      </c>
      <c r="J15" s="62" t="s">
        <v>3</v>
      </c>
      <c r="K15" s="65">
        <f>D7</f>
        <v>0.5</v>
      </c>
      <c r="L15" s="65">
        <f>Q7</f>
        <v>0.5</v>
      </c>
      <c r="M15" s="65">
        <f>X7</f>
        <v>0.5</v>
      </c>
      <c r="N15" s="8">
        <f>AVERAGE(K15:M15)</f>
        <v>0.5</v>
      </c>
      <c r="O15" s="8">
        <f>F15</f>
        <v>0.5</v>
      </c>
      <c r="P15" s="1"/>
      <c r="Y15" s="1"/>
      <c r="AH15" s="1"/>
    </row>
    <row r="16" spans="1:82">
      <c r="A16" s="1" t="s">
        <v>2</v>
      </c>
      <c r="B16">
        <f>(COUNTIF($E$5:$E$6,B$10)+COUNTIF($O$5:$O$6,B$10)+COUNTIF($U$5:$U$6,B$10))/(3*$A$4)</f>
        <v>0</v>
      </c>
      <c r="C16">
        <f t="shared" ref="C16:I16" si="9">(COUNTIF($E$5:$E$6,C$10)+COUNTIF($O$5:$O$6,C$10)+COUNTIF($U$5:$U$6,C$10))/(3*$A$4)</f>
        <v>0</v>
      </c>
      <c r="D16">
        <f t="shared" si="9"/>
        <v>0</v>
      </c>
      <c r="E16">
        <f t="shared" si="9"/>
        <v>0</v>
      </c>
      <c r="F16">
        <f t="shared" si="9"/>
        <v>0</v>
      </c>
      <c r="G16">
        <f t="shared" si="9"/>
        <v>1</v>
      </c>
      <c r="H16">
        <f t="shared" si="9"/>
        <v>0</v>
      </c>
      <c r="I16">
        <f t="shared" si="9"/>
        <v>0</v>
      </c>
      <c r="J16" s="62" t="s">
        <v>2</v>
      </c>
      <c r="K16" s="65">
        <f>E7</f>
        <v>1</v>
      </c>
      <c r="L16" s="65">
        <f>O7</f>
        <v>1</v>
      </c>
      <c r="M16" s="65">
        <f>U7</f>
        <v>1</v>
      </c>
      <c r="N16" s="8">
        <f t="shared" si="4"/>
        <v>1</v>
      </c>
      <c r="O16" s="8">
        <f t="shared" si="5"/>
        <v>1</v>
      </c>
      <c r="P16" s="1"/>
      <c r="Y16" s="1"/>
      <c r="AH16" s="1"/>
    </row>
    <row r="17" spans="1:34">
      <c r="A17" s="1" t="s">
        <v>4</v>
      </c>
      <c r="B17">
        <f>(COUNTIF($H$5:$H$6,B$10)+COUNTIF($P$5:$P$6,B$10)+COUNTIF($S$5:$S$6,B$10))/(3*$A$4)</f>
        <v>0</v>
      </c>
      <c r="C17">
        <f t="shared" ref="C17:I17" si="10">(COUNTIF($H$5:$H$6,C$10)+COUNTIF($P$5:$P$6,C$10)+COUNTIF($S$5:$S$6,C$10))/(3*$A$4)</f>
        <v>0</v>
      </c>
      <c r="D17">
        <f t="shared" si="10"/>
        <v>0</v>
      </c>
      <c r="E17">
        <f t="shared" si="10"/>
        <v>0.33333333333333331</v>
      </c>
      <c r="F17">
        <f t="shared" si="10"/>
        <v>0.33333333333333331</v>
      </c>
      <c r="G17">
        <f t="shared" si="10"/>
        <v>0</v>
      </c>
      <c r="H17">
        <f t="shared" si="10"/>
        <v>0.33333333333333331</v>
      </c>
      <c r="I17">
        <f t="shared" si="10"/>
        <v>0</v>
      </c>
      <c r="J17" s="62" t="s">
        <v>4</v>
      </c>
      <c r="K17" s="65">
        <f>H7</f>
        <v>0.5</v>
      </c>
      <c r="L17" s="65">
        <f>P7</f>
        <v>0.5</v>
      </c>
      <c r="M17" s="65">
        <f>S7</f>
        <v>0</v>
      </c>
      <c r="N17" s="8">
        <f t="shared" si="4"/>
        <v>0.33333333333333331</v>
      </c>
      <c r="O17" s="8">
        <f t="shared" si="5"/>
        <v>0.33333333333333331</v>
      </c>
      <c r="P17" s="1"/>
      <c r="Y17" s="1"/>
      <c r="AH17" s="1"/>
    </row>
    <row r="18" spans="1:34">
      <c r="A18" s="1" t="s">
        <v>6</v>
      </c>
      <c r="B18">
        <f>(COUNTIF($I$5:$I$6,B$10)+COUNTIF($J$5:$J$6,B$10)+COUNTIF($V$5:$V$6,B$10))/(3*$A$4)</f>
        <v>0</v>
      </c>
      <c r="C18">
        <f t="shared" ref="C18:I18" si="11">(COUNTIF($I$5:$I$6,C$10)+COUNTIF($J$5:$J$6,C$10)+COUNTIF($V$5:$V$6,C$10))/(3*$A$4)</f>
        <v>0</v>
      </c>
      <c r="D18">
        <f t="shared" si="11"/>
        <v>0</v>
      </c>
      <c r="E18">
        <f t="shared" si="11"/>
        <v>0</v>
      </c>
      <c r="F18">
        <f t="shared" si="11"/>
        <v>0.5</v>
      </c>
      <c r="G18">
        <f t="shared" si="11"/>
        <v>0</v>
      </c>
      <c r="H18">
        <f t="shared" si="11"/>
        <v>0</v>
      </c>
      <c r="I18">
        <f t="shared" si="11"/>
        <v>0.5</v>
      </c>
      <c r="J18" s="62" t="s">
        <v>6</v>
      </c>
      <c r="K18" s="65">
        <f>I7</f>
        <v>0.5</v>
      </c>
      <c r="L18" s="65">
        <f>J7</f>
        <v>0.5</v>
      </c>
      <c r="M18" s="65">
        <f>V7</f>
        <v>0.5</v>
      </c>
      <c r="N18" s="8">
        <f t="shared" si="4"/>
        <v>0.5</v>
      </c>
      <c r="O18" s="8">
        <f t="shared" si="5"/>
        <v>0.5</v>
      </c>
      <c r="P18" s="1"/>
      <c r="Y18" s="1"/>
      <c r="AH18" s="1"/>
    </row>
    <row r="19" spans="1:34">
      <c r="A19" s="1"/>
      <c r="J19" s="62" t="s">
        <v>44</v>
      </c>
      <c r="K19" s="65">
        <f>SUM(K11:K18)</f>
        <v>4.5</v>
      </c>
      <c r="L19" s="65">
        <f t="shared" ref="L19:M19" si="12">SUM(L11:L18)</f>
        <v>5.5</v>
      </c>
      <c r="M19" s="65">
        <f t="shared" si="12"/>
        <v>4.5</v>
      </c>
      <c r="N19" s="8">
        <f>AVERAGE(K19:M19)</f>
        <v>4.833333333333333</v>
      </c>
      <c r="O19" s="8">
        <f>SUM(K19:M19)/24</f>
        <v>0.60416666666666663</v>
      </c>
      <c r="P19" s="1"/>
      <c r="S19" t="s">
        <v>55</v>
      </c>
      <c r="T19" t="s">
        <v>46</v>
      </c>
      <c r="U19" t="s">
        <v>52</v>
      </c>
      <c r="V19" t="s">
        <v>53</v>
      </c>
      <c r="Y19" s="1"/>
      <c r="AH19" s="1"/>
    </row>
    <row r="20" spans="1:34">
      <c r="A20"/>
      <c r="S20" t="s">
        <v>0</v>
      </c>
      <c r="T20" cm="1">
        <f t="array" ref="T20:T28">O23:O31</f>
        <v>1</v>
      </c>
      <c r="U20" cm="1">
        <f t="array" ref="U20:U28">O36:O44</f>
        <v>1</v>
      </c>
      <c r="V20" cm="1">
        <f t="array" ref="V20:V28">O48:O56</f>
        <v>1</v>
      </c>
    </row>
    <row r="21" spans="1:34">
      <c r="A21" s="2" t="s">
        <v>19</v>
      </c>
      <c r="S21" t="s">
        <v>5</v>
      </c>
      <c r="T21">
        <v>0.5</v>
      </c>
      <c r="U21">
        <v>0.16666666666666666</v>
      </c>
      <c r="V21">
        <v>0.16666666666666666</v>
      </c>
    </row>
    <row r="22" spans="1:34">
      <c r="B22" t="s">
        <v>0</v>
      </c>
      <c r="C22" t="s">
        <v>5</v>
      </c>
      <c r="D22" t="s">
        <v>1</v>
      </c>
      <c r="E22" t="s">
        <v>7</v>
      </c>
      <c r="F22" t="s">
        <v>3</v>
      </c>
      <c r="G22" t="s">
        <v>2</v>
      </c>
      <c r="H22" t="s">
        <v>4</v>
      </c>
      <c r="I22" t="s">
        <v>6</v>
      </c>
      <c r="K22" t="s">
        <v>48</v>
      </c>
      <c r="L22" t="s">
        <v>49</v>
      </c>
      <c r="M22" t="s">
        <v>50</v>
      </c>
      <c r="N22" t="s">
        <v>23</v>
      </c>
      <c r="O22" t="s">
        <v>45</v>
      </c>
      <c r="S22" t="s">
        <v>1</v>
      </c>
      <c r="T22">
        <v>1</v>
      </c>
      <c r="U22">
        <v>1</v>
      </c>
      <c r="V22">
        <v>1</v>
      </c>
    </row>
    <row r="23" spans="1:34">
      <c r="A23" s="2" t="s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0</v>
      </c>
      <c r="K23">
        <v>1</v>
      </c>
      <c r="L23">
        <v>1</v>
      </c>
      <c r="M23">
        <v>1</v>
      </c>
      <c r="N23">
        <v>1</v>
      </c>
      <c r="O23">
        <v>1</v>
      </c>
      <c r="S23" t="s">
        <v>7</v>
      </c>
      <c r="T23">
        <v>0.33333333333333331</v>
      </c>
      <c r="U23">
        <v>0.33333333333333331</v>
      </c>
      <c r="V23">
        <v>0.33333333333333331</v>
      </c>
    </row>
    <row r="24" spans="1:34">
      <c r="A24" s="2" t="s">
        <v>5</v>
      </c>
      <c r="B24">
        <v>0</v>
      </c>
      <c r="C24">
        <v>0.5</v>
      </c>
      <c r="D24">
        <v>0</v>
      </c>
      <c r="E24">
        <v>0.16666666666666666</v>
      </c>
      <c r="F24">
        <v>0</v>
      </c>
      <c r="G24">
        <v>0.16666666666666666</v>
      </c>
      <c r="H24">
        <v>0.16666666666666666</v>
      </c>
      <c r="I24">
        <v>0</v>
      </c>
      <c r="J24" t="s">
        <v>5</v>
      </c>
      <c r="K24">
        <v>0.5</v>
      </c>
      <c r="L24">
        <v>0.5</v>
      </c>
      <c r="M24">
        <v>0.5</v>
      </c>
      <c r="N24">
        <v>0.5</v>
      </c>
      <c r="O24">
        <v>0.5</v>
      </c>
      <c r="S24" t="s">
        <v>3</v>
      </c>
      <c r="T24">
        <v>0.66666666666666663</v>
      </c>
      <c r="U24">
        <v>0.66666666666666663</v>
      </c>
      <c r="V24">
        <v>0.5</v>
      </c>
    </row>
    <row r="25" spans="1:34">
      <c r="A25" s="2" t="s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</v>
      </c>
      <c r="K25">
        <v>1</v>
      </c>
      <c r="L25">
        <v>1</v>
      </c>
      <c r="M25">
        <v>1</v>
      </c>
      <c r="N25">
        <v>1</v>
      </c>
      <c r="O25">
        <v>1</v>
      </c>
      <c r="S25" t="s">
        <v>2</v>
      </c>
      <c r="T25">
        <v>0.66666666666666663</v>
      </c>
      <c r="U25">
        <v>0.83333333333333337</v>
      </c>
      <c r="V25">
        <v>1</v>
      </c>
    </row>
    <row r="26" spans="1:34">
      <c r="A26" s="2" t="s">
        <v>7</v>
      </c>
      <c r="B26">
        <v>0</v>
      </c>
      <c r="C26">
        <v>0</v>
      </c>
      <c r="D26">
        <v>0.16666666666666666</v>
      </c>
      <c r="E26">
        <v>0.33333333333333331</v>
      </c>
      <c r="F26">
        <v>0.33333333333333331</v>
      </c>
      <c r="G26">
        <v>0</v>
      </c>
      <c r="H26">
        <v>0.16666666666666666</v>
      </c>
      <c r="I26">
        <v>0</v>
      </c>
      <c r="J26" t="s">
        <v>7</v>
      </c>
      <c r="K26">
        <v>0.5</v>
      </c>
      <c r="L26">
        <v>0.5</v>
      </c>
      <c r="M26">
        <v>0</v>
      </c>
      <c r="N26">
        <v>0.33333333333333331</v>
      </c>
      <c r="O26">
        <v>0.33333333333333331</v>
      </c>
      <c r="S26" t="s">
        <v>4</v>
      </c>
      <c r="T26">
        <v>0.66666666666666663</v>
      </c>
      <c r="U26">
        <v>0.83333333333333337</v>
      </c>
      <c r="V26">
        <v>0.33333333333333331</v>
      </c>
    </row>
    <row r="27" spans="1:34">
      <c r="A27" s="2" t="s">
        <v>3</v>
      </c>
      <c r="B27">
        <v>0</v>
      </c>
      <c r="C27">
        <v>0</v>
      </c>
      <c r="D27">
        <v>0</v>
      </c>
      <c r="E27">
        <v>0</v>
      </c>
      <c r="F27">
        <v>0.66666666666666663</v>
      </c>
      <c r="G27">
        <v>0.33333333333333331</v>
      </c>
      <c r="H27">
        <v>0</v>
      </c>
      <c r="I27">
        <v>0</v>
      </c>
      <c r="J27" t="s">
        <v>3</v>
      </c>
      <c r="K27">
        <v>0</v>
      </c>
      <c r="L27">
        <v>1</v>
      </c>
      <c r="M27">
        <v>1</v>
      </c>
      <c r="N27">
        <v>0.66666666666666663</v>
      </c>
      <c r="O27">
        <v>0.66666666666666663</v>
      </c>
      <c r="S27" t="s">
        <v>6</v>
      </c>
      <c r="T27">
        <v>0.33333333333333331</v>
      </c>
      <c r="U27">
        <v>0.83333333333333337</v>
      </c>
      <c r="V27">
        <v>0.5</v>
      </c>
    </row>
    <row r="28" spans="1:34">
      <c r="A28" s="2" t="s">
        <v>2</v>
      </c>
      <c r="B28">
        <v>0</v>
      </c>
      <c r="C28">
        <v>0</v>
      </c>
      <c r="D28">
        <v>0</v>
      </c>
      <c r="E28">
        <v>0</v>
      </c>
      <c r="F28">
        <v>0.33333333333333331</v>
      </c>
      <c r="G28">
        <v>0.66666666666666663</v>
      </c>
      <c r="H28">
        <v>0</v>
      </c>
      <c r="I28">
        <v>0</v>
      </c>
      <c r="J28" t="s">
        <v>2</v>
      </c>
      <c r="K28">
        <v>0</v>
      </c>
      <c r="L28">
        <v>1</v>
      </c>
      <c r="M28">
        <v>1</v>
      </c>
      <c r="N28">
        <v>0.66666666666666663</v>
      </c>
      <c r="O28">
        <v>0.66666666666666663</v>
      </c>
      <c r="S28" t="s">
        <v>51</v>
      </c>
      <c r="T28">
        <v>0.64583333333333337</v>
      </c>
      <c r="U28">
        <v>0.70833333333333337</v>
      </c>
      <c r="V28">
        <v>0.60416666666666663</v>
      </c>
    </row>
    <row r="29" spans="1:34">
      <c r="A29" s="2" t="s">
        <v>4</v>
      </c>
      <c r="B29">
        <v>0</v>
      </c>
      <c r="C29">
        <v>0.16666666666666666</v>
      </c>
      <c r="D29">
        <v>0</v>
      </c>
      <c r="E29">
        <v>0</v>
      </c>
      <c r="F29">
        <v>0</v>
      </c>
      <c r="G29">
        <v>0.16666666666666666</v>
      </c>
      <c r="H29">
        <v>0.66666666666666663</v>
      </c>
      <c r="I29">
        <v>0</v>
      </c>
      <c r="J29" t="s">
        <v>4</v>
      </c>
      <c r="K29">
        <v>0.5</v>
      </c>
      <c r="L29">
        <v>0.5</v>
      </c>
      <c r="M29">
        <v>1</v>
      </c>
      <c r="N29">
        <v>0.66666666666666663</v>
      </c>
      <c r="O29">
        <v>0.66666666666666663</v>
      </c>
    </row>
    <row r="30" spans="1:34">
      <c r="A30" s="2" t="s">
        <v>6</v>
      </c>
      <c r="B30">
        <v>0</v>
      </c>
      <c r="C30">
        <v>0</v>
      </c>
      <c r="D30">
        <v>0</v>
      </c>
      <c r="E30">
        <v>0</v>
      </c>
      <c r="F30">
        <v>0</v>
      </c>
      <c r="G30">
        <v>0.16666666666666666</v>
      </c>
      <c r="H30">
        <v>0.5</v>
      </c>
      <c r="I30">
        <v>0.33333333333333331</v>
      </c>
      <c r="J30" t="s">
        <v>6</v>
      </c>
      <c r="K30">
        <v>0.5</v>
      </c>
      <c r="L30">
        <v>0</v>
      </c>
      <c r="M30">
        <v>0.5</v>
      </c>
      <c r="N30">
        <v>0.33333333333333331</v>
      </c>
      <c r="O30">
        <v>0.33333333333333331</v>
      </c>
    </row>
    <row r="31" spans="1:34">
      <c r="J31" t="s">
        <v>44</v>
      </c>
      <c r="K31">
        <v>4</v>
      </c>
      <c r="L31">
        <v>5.5</v>
      </c>
      <c r="M31">
        <v>6</v>
      </c>
      <c r="N31">
        <v>5.166666666666667</v>
      </c>
      <c r="O31">
        <v>0.64583333333333337</v>
      </c>
    </row>
    <row r="34" spans="1:15">
      <c r="A34" s="2" t="s">
        <v>24</v>
      </c>
    </row>
    <row r="35" spans="1:15">
      <c r="B35" t="s">
        <v>0</v>
      </c>
      <c r="C35" t="s">
        <v>5</v>
      </c>
      <c r="D35" t="s">
        <v>1</v>
      </c>
      <c r="E35" t="s">
        <v>7</v>
      </c>
      <c r="F35" t="s">
        <v>3</v>
      </c>
      <c r="G35" t="s">
        <v>2</v>
      </c>
      <c r="H35" t="s">
        <v>4</v>
      </c>
      <c r="I35" t="s">
        <v>6</v>
      </c>
      <c r="K35" t="s">
        <v>48</v>
      </c>
      <c r="L35" t="s">
        <v>49</v>
      </c>
      <c r="M35" t="s">
        <v>50</v>
      </c>
      <c r="N35" t="s">
        <v>23</v>
      </c>
      <c r="O35" t="s">
        <v>45</v>
      </c>
    </row>
    <row r="36" spans="1:15">
      <c r="A36" s="2" t="s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0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>
      <c r="A37" s="2" t="s">
        <v>5</v>
      </c>
      <c r="B37">
        <v>0</v>
      </c>
      <c r="C37">
        <v>0.16666666666666666</v>
      </c>
      <c r="D37">
        <v>0</v>
      </c>
      <c r="E37">
        <v>0</v>
      </c>
      <c r="F37">
        <v>0.83333333333333337</v>
      </c>
      <c r="G37">
        <v>0</v>
      </c>
      <c r="H37">
        <v>0</v>
      </c>
      <c r="I37">
        <v>0</v>
      </c>
      <c r="J37" t="s">
        <v>5</v>
      </c>
      <c r="K37">
        <v>0</v>
      </c>
      <c r="L37">
        <v>0</v>
      </c>
      <c r="M37">
        <v>0.5</v>
      </c>
      <c r="N37">
        <v>0.16666666666666666</v>
      </c>
      <c r="O37">
        <v>0.16666666666666666</v>
      </c>
    </row>
    <row r="38" spans="1:15">
      <c r="A38" s="2" t="s">
        <v>1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>
      <c r="A39" s="2" t="s">
        <v>7</v>
      </c>
      <c r="B39">
        <v>0</v>
      </c>
      <c r="C39">
        <v>0</v>
      </c>
      <c r="D39">
        <v>0.66666666666666663</v>
      </c>
      <c r="E39">
        <v>0.33333333333333331</v>
      </c>
      <c r="F39">
        <v>0</v>
      </c>
      <c r="G39">
        <v>0</v>
      </c>
      <c r="H39">
        <v>0</v>
      </c>
      <c r="I39">
        <v>0</v>
      </c>
      <c r="J39" t="s">
        <v>7</v>
      </c>
      <c r="K39">
        <v>0</v>
      </c>
      <c r="L39">
        <v>0</v>
      </c>
      <c r="M39">
        <v>1</v>
      </c>
      <c r="N39">
        <v>0.33333333333333331</v>
      </c>
      <c r="O39">
        <v>0.33333333333333331</v>
      </c>
    </row>
    <row r="40" spans="1:15">
      <c r="A40" s="2" t="s">
        <v>3</v>
      </c>
      <c r="B40">
        <v>0</v>
      </c>
      <c r="C40">
        <v>0</v>
      </c>
      <c r="D40">
        <v>0</v>
      </c>
      <c r="E40">
        <v>0</v>
      </c>
      <c r="F40">
        <v>0.66666666666666663</v>
      </c>
      <c r="G40">
        <v>0.33333333333333331</v>
      </c>
      <c r="H40">
        <v>0</v>
      </c>
      <c r="I40">
        <v>0</v>
      </c>
      <c r="J40" t="s">
        <v>3</v>
      </c>
      <c r="K40">
        <v>0.5</v>
      </c>
      <c r="L40">
        <v>0.5</v>
      </c>
      <c r="M40">
        <v>1</v>
      </c>
      <c r="N40">
        <v>0.66666666666666663</v>
      </c>
      <c r="O40">
        <v>0.66666666666666663</v>
      </c>
    </row>
    <row r="41" spans="1:15">
      <c r="A41" s="2" t="s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0.83333333333333337</v>
      </c>
      <c r="H41">
        <v>0.16666666666666666</v>
      </c>
      <c r="I41">
        <v>0</v>
      </c>
      <c r="J41" t="s">
        <v>2</v>
      </c>
      <c r="K41">
        <v>1</v>
      </c>
      <c r="L41">
        <v>0.5</v>
      </c>
      <c r="M41">
        <v>1</v>
      </c>
      <c r="N41">
        <v>0.83333333333333337</v>
      </c>
      <c r="O41">
        <v>0.83333333333333337</v>
      </c>
    </row>
    <row r="42" spans="1:15">
      <c r="A42" s="2" t="s">
        <v>4</v>
      </c>
      <c r="B42">
        <v>0</v>
      </c>
      <c r="C42">
        <v>0</v>
      </c>
      <c r="D42">
        <v>0</v>
      </c>
      <c r="E42">
        <v>0.16666666666666666</v>
      </c>
      <c r="F42">
        <v>0</v>
      </c>
      <c r="G42">
        <v>0</v>
      </c>
      <c r="H42">
        <v>0.83333333333333337</v>
      </c>
      <c r="I42">
        <v>0</v>
      </c>
      <c r="J42" t="s">
        <v>4</v>
      </c>
      <c r="K42">
        <v>0.5</v>
      </c>
      <c r="L42">
        <v>1</v>
      </c>
      <c r="M42">
        <v>1</v>
      </c>
      <c r="N42">
        <v>0.83333333333333337</v>
      </c>
      <c r="O42">
        <v>0.83333333333333337</v>
      </c>
    </row>
    <row r="43" spans="1:15">
      <c r="A43" s="2" t="s">
        <v>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0.16666666666666666</v>
      </c>
      <c r="I43">
        <v>0.83333333333333337</v>
      </c>
      <c r="J43" t="s">
        <v>6</v>
      </c>
      <c r="K43">
        <v>0.5</v>
      </c>
      <c r="L43">
        <v>1</v>
      </c>
      <c r="M43">
        <v>1</v>
      </c>
      <c r="N43">
        <v>0.83333333333333337</v>
      </c>
      <c r="O43">
        <v>0.83333333333333337</v>
      </c>
    </row>
    <row r="44" spans="1:15">
      <c r="J44" t="s">
        <v>44</v>
      </c>
      <c r="K44">
        <v>4.5</v>
      </c>
      <c r="L44">
        <v>5</v>
      </c>
      <c r="M44">
        <v>7.5</v>
      </c>
      <c r="N44">
        <v>5.666666666666667</v>
      </c>
      <c r="O44">
        <v>0.70833333333333337</v>
      </c>
    </row>
    <row r="46" spans="1:15">
      <c r="A46" s="2" t="s">
        <v>54</v>
      </c>
    </row>
    <row r="47" spans="1:15">
      <c r="A47" s="2" t="s">
        <v>47</v>
      </c>
    </row>
    <row r="48" spans="1:15">
      <c r="A48" s="2" t="s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0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>
      <c r="A49" s="2" t="s">
        <v>5</v>
      </c>
      <c r="B49">
        <v>0</v>
      </c>
      <c r="C49">
        <v>0.16666666666666666</v>
      </c>
      <c r="D49">
        <v>0</v>
      </c>
      <c r="E49">
        <v>0</v>
      </c>
      <c r="F49">
        <v>0.16666666666666666</v>
      </c>
      <c r="G49">
        <v>0.33333333333333331</v>
      </c>
      <c r="H49">
        <v>0.33333333333333331</v>
      </c>
      <c r="I49">
        <v>0</v>
      </c>
      <c r="J49" t="s">
        <v>5</v>
      </c>
      <c r="K49">
        <v>0</v>
      </c>
      <c r="L49">
        <v>0.5</v>
      </c>
      <c r="M49">
        <v>0</v>
      </c>
      <c r="N49">
        <v>0.16666666666666666</v>
      </c>
      <c r="O49">
        <v>0.16666666666666666</v>
      </c>
    </row>
    <row r="50" spans="1:15">
      <c r="A50" s="2" t="s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>
      <c r="A51" s="2" t="s">
        <v>7</v>
      </c>
      <c r="B51">
        <v>0</v>
      </c>
      <c r="C51">
        <v>0</v>
      </c>
      <c r="D51">
        <v>0.66666666666666663</v>
      </c>
      <c r="E51">
        <v>0.33333333333333331</v>
      </c>
      <c r="F51">
        <v>0</v>
      </c>
      <c r="G51">
        <v>0</v>
      </c>
      <c r="H51">
        <v>0</v>
      </c>
      <c r="I51">
        <v>0</v>
      </c>
      <c r="J51" t="s">
        <v>7</v>
      </c>
      <c r="K51">
        <v>0</v>
      </c>
      <c r="L51">
        <v>0.5</v>
      </c>
      <c r="M51">
        <v>0.5</v>
      </c>
      <c r="N51">
        <v>0.33333333333333331</v>
      </c>
      <c r="O51">
        <v>0.33333333333333331</v>
      </c>
    </row>
    <row r="52" spans="1:15">
      <c r="A52" s="2" t="s">
        <v>3</v>
      </c>
      <c r="B52">
        <v>0</v>
      </c>
      <c r="C52">
        <v>0</v>
      </c>
      <c r="D52">
        <v>0</v>
      </c>
      <c r="E52">
        <v>0</v>
      </c>
      <c r="F52">
        <v>0.5</v>
      </c>
      <c r="G52">
        <v>0</v>
      </c>
      <c r="H52">
        <v>0.5</v>
      </c>
      <c r="I52">
        <v>0</v>
      </c>
      <c r="J52" t="s">
        <v>3</v>
      </c>
      <c r="K52">
        <v>0.5</v>
      </c>
      <c r="L52">
        <v>0.5</v>
      </c>
      <c r="M52">
        <v>0.5</v>
      </c>
      <c r="N52">
        <v>0.5</v>
      </c>
      <c r="O52">
        <v>0.5</v>
      </c>
    </row>
    <row r="53" spans="1:15">
      <c r="A53" s="2" t="s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 t="s">
        <v>2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>
      <c r="A54" s="2" t="s">
        <v>4</v>
      </c>
      <c r="B54">
        <v>0</v>
      </c>
      <c r="C54">
        <v>0</v>
      </c>
      <c r="D54">
        <v>0</v>
      </c>
      <c r="E54">
        <v>0.33333333333333331</v>
      </c>
      <c r="F54">
        <v>0.33333333333333331</v>
      </c>
      <c r="G54">
        <v>0</v>
      </c>
      <c r="H54">
        <v>0.33333333333333331</v>
      </c>
      <c r="I54">
        <v>0</v>
      </c>
      <c r="J54" t="s">
        <v>4</v>
      </c>
      <c r="K54">
        <v>0.5</v>
      </c>
      <c r="L54">
        <v>0.5</v>
      </c>
      <c r="M54">
        <v>0</v>
      </c>
      <c r="N54">
        <v>0.33333333333333331</v>
      </c>
      <c r="O54">
        <v>0.33333333333333331</v>
      </c>
    </row>
    <row r="55" spans="1:15">
      <c r="A55" s="2" t="s">
        <v>6</v>
      </c>
      <c r="B55">
        <v>0</v>
      </c>
      <c r="C55">
        <v>0</v>
      </c>
      <c r="D55">
        <v>0</v>
      </c>
      <c r="E55">
        <v>0</v>
      </c>
      <c r="F55">
        <v>0.5</v>
      </c>
      <c r="G55">
        <v>0</v>
      </c>
      <c r="H55">
        <v>0</v>
      </c>
      <c r="I55">
        <v>0.5</v>
      </c>
      <c r="J55" t="s">
        <v>6</v>
      </c>
      <c r="K55">
        <v>0.5</v>
      </c>
      <c r="L55">
        <v>0.5</v>
      </c>
      <c r="M55">
        <v>0.5</v>
      </c>
      <c r="N55">
        <v>0.5</v>
      </c>
      <c r="O55">
        <v>0.5</v>
      </c>
    </row>
    <row r="56" spans="1:15">
      <c r="J56" t="s">
        <v>44</v>
      </c>
      <c r="K56">
        <v>4.5</v>
      </c>
      <c r="L56">
        <v>5.5</v>
      </c>
      <c r="M56">
        <v>4.5</v>
      </c>
      <c r="N56">
        <v>4.833333333333333</v>
      </c>
      <c r="O56">
        <v>0.60416666666666663</v>
      </c>
    </row>
    <row r="57" spans="1:15">
      <c r="J57" t="s">
        <v>44</v>
      </c>
      <c r="K57">
        <v>4.5</v>
      </c>
      <c r="L57">
        <v>5.5</v>
      </c>
      <c r="M57">
        <v>4.5</v>
      </c>
      <c r="N57">
        <v>4.833333333333333</v>
      </c>
      <c r="O57">
        <v>0.60416666666666663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17F9-025C-6845-A458-49639EB580E0}">
  <dimension ref="A1:P33"/>
  <sheetViews>
    <sheetView topLeftCell="A5" zoomScale="50" workbookViewId="0">
      <selection activeCell="N38" sqref="N38"/>
    </sheetView>
  </sheetViews>
  <sheetFormatPr baseColWidth="10" defaultRowHeight="20"/>
  <cols>
    <col min="1" max="1" width="23.28515625" style="16" customWidth="1"/>
    <col min="2" max="2" width="16.42578125" style="16" bestFit="1" customWidth="1"/>
    <col min="3" max="4" width="21" style="16" bestFit="1" customWidth="1"/>
    <col min="5" max="5" width="13.85546875" style="16" bestFit="1" customWidth="1"/>
    <col min="6" max="6" width="15.5703125" style="16" bestFit="1" customWidth="1"/>
    <col min="7" max="7" width="16" style="16" bestFit="1" customWidth="1"/>
    <col min="8" max="8" width="21.5703125" style="16" bestFit="1" customWidth="1"/>
    <col min="9" max="9" width="20.85546875" style="16" bestFit="1" customWidth="1"/>
    <col min="15" max="15" width="12.7109375" customWidth="1"/>
    <col min="16" max="16" width="13.5703125" bestFit="1" customWidth="1"/>
  </cols>
  <sheetData>
    <row r="1" spans="1:16" ht="55" customHeight="1" thickBot="1">
      <c r="A1" s="17" t="s">
        <v>19</v>
      </c>
      <c r="B1" s="17"/>
      <c r="C1" s="17"/>
      <c r="D1" s="17"/>
      <c r="E1" s="17"/>
      <c r="F1" s="17"/>
      <c r="G1" s="17"/>
      <c r="H1" s="17"/>
      <c r="I1" s="17"/>
    </row>
    <row r="2" spans="1:16" ht="55" customHeight="1" thickBot="1">
      <c r="A2" s="18"/>
      <c r="B2" s="19" t="s">
        <v>31</v>
      </c>
      <c r="C2" s="20" t="s">
        <v>5</v>
      </c>
      <c r="D2" s="20" t="s">
        <v>32</v>
      </c>
      <c r="E2" s="20" t="s">
        <v>7</v>
      </c>
      <c r="F2" s="20" t="s">
        <v>28</v>
      </c>
      <c r="G2" s="20" t="s">
        <v>29</v>
      </c>
      <c r="H2" s="20" t="s">
        <v>30</v>
      </c>
      <c r="I2" s="21" t="s">
        <v>33</v>
      </c>
    </row>
    <row r="3" spans="1:16" ht="55" customHeight="1">
      <c r="A3" s="53" t="s">
        <v>31</v>
      </c>
      <c r="B3" s="22">
        <v>1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4">
        <v>0</v>
      </c>
      <c r="K3" s="58">
        <f>B3</f>
        <v>1</v>
      </c>
    </row>
    <row r="4" spans="1:16" ht="55" customHeight="1">
      <c r="A4" s="54" t="s">
        <v>26</v>
      </c>
      <c r="B4" s="25">
        <v>0</v>
      </c>
      <c r="C4" s="26">
        <v>0.55555555555555558</v>
      </c>
      <c r="D4" s="27">
        <v>0</v>
      </c>
      <c r="E4" s="27">
        <v>0.1111111111111111</v>
      </c>
      <c r="F4" s="27">
        <v>0</v>
      </c>
      <c r="G4" s="27">
        <v>0.1111111111111111</v>
      </c>
      <c r="H4" s="27">
        <v>0.22222222222222221</v>
      </c>
      <c r="I4" s="28">
        <v>0</v>
      </c>
      <c r="K4" s="58">
        <f>C4</f>
        <v>0.55555555555555558</v>
      </c>
      <c r="O4" s="59" t="s">
        <v>19</v>
      </c>
      <c r="P4" s="60">
        <f>K11</f>
        <v>0.62499999999999989</v>
      </c>
    </row>
    <row r="5" spans="1:16" ht="55" customHeight="1">
      <c r="A5" s="54" t="s">
        <v>32</v>
      </c>
      <c r="B5" s="25">
        <v>0</v>
      </c>
      <c r="C5" s="27">
        <v>0</v>
      </c>
      <c r="D5" s="29">
        <v>1</v>
      </c>
      <c r="E5" s="27">
        <v>0</v>
      </c>
      <c r="F5" s="30">
        <v>0</v>
      </c>
      <c r="G5" s="27">
        <v>0</v>
      </c>
      <c r="H5" s="27">
        <v>0</v>
      </c>
      <c r="I5" s="28">
        <v>0</v>
      </c>
      <c r="K5" s="58">
        <f>D5</f>
        <v>1</v>
      </c>
      <c r="O5" s="59" t="s">
        <v>24</v>
      </c>
      <c r="P5" s="60">
        <f>K22</f>
        <v>0.69444444444444442</v>
      </c>
    </row>
    <row r="6" spans="1:16" ht="55" customHeight="1">
      <c r="A6" s="54" t="s">
        <v>27</v>
      </c>
      <c r="B6" s="25">
        <v>0</v>
      </c>
      <c r="C6" s="27">
        <v>0.1111111111111111</v>
      </c>
      <c r="D6" s="27">
        <v>0.1111111111111111</v>
      </c>
      <c r="E6" s="27">
        <v>0.33333333333333331</v>
      </c>
      <c r="F6" s="27">
        <v>0.22222222222222221</v>
      </c>
      <c r="G6" s="27">
        <v>0.1111111111111111</v>
      </c>
      <c r="H6" s="27">
        <v>0.1111111111111111</v>
      </c>
      <c r="I6" s="28">
        <v>0</v>
      </c>
      <c r="K6" s="58">
        <f>E6</f>
        <v>0.33333333333333331</v>
      </c>
      <c r="O6" s="59" t="s">
        <v>25</v>
      </c>
      <c r="P6" s="60">
        <f>K33</f>
        <v>0.80555555555555558</v>
      </c>
    </row>
    <row r="7" spans="1:16" ht="55" customHeight="1">
      <c r="A7" s="54" t="s">
        <v>28</v>
      </c>
      <c r="B7" s="25">
        <v>0</v>
      </c>
      <c r="C7" s="27">
        <v>0</v>
      </c>
      <c r="D7" s="27">
        <v>0</v>
      </c>
      <c r="E7" s="27">
        <v>0</v>
      </c>
      <c r="F7" s="27">
        <v>0.66666666666666663</v>
      </c>
      <c r="G7" s="27">
        <v>0.22222222222222221</v>
      </c>
      <c r="H7" s="27">
        <v>0.1111111111111111</v>
      </c>
      <c r="I7" s="28">
        <v>0</v>
      </c>
      <c r="K7" s="58">
        <f>F7</f>
        <v>0.66666666666666663</v>
      </c>
    </row>
    <row r="8" spans="1:16" ht="55" customHeight="1">
      <c r="A8" s="54" t="s">
        <v>29</v>
      </c>
      <c r="B8" s="25">
        <v>0</v>
      </c>
      <c r="C8" s="27">
        <v>0</v>
      </c>
      <c r="D8" s="27">
        <v>0</v>
      </c>
      <c r="E8" s="27">
        <v>0</v>
      </c>
      <c r="F8" s="27">
        <v>0.33333333333333331</v>
      </c>
      <c r="G8" s="26">
        <v>0.55555555555555558</v>
      </c>
      <c r="H8" s="27">
        <v>0.1111111111111111</v>
      </c>
      <c r="I8" s="28">
        <v>0</v>
      </c>
      <c r="K8" s="58">
        <f>G8</f>
        <v>0.55555555555555558</v>
      </c>
    </row>
    <row r="9" spans="1:16" ht="55" customHeight="1">
      <c r="A9" s="54" t="s">
        <v>30</v>
      </c>
      <c r="B9" s="25">
        <v>0</v>
      </c>
      <c r="C9" s="27">
        <v>0.22222222222222221</v>
      </c>
      <c r="D9" s="27">
        <v>0</v>
      </c>
      <c r="E9" s="27">
        <v>0</v>
      </c>
      <c r="F9" s="27">
        <v>0.1111111111111111</v>
      </c>
      <c r="G9" s="27">
        <v>0.1111111111111111</v>
      </c>
      <c r="H9" s="26">
        <v>0.55555555555555558</v>
      </c>
      <c r="I9" s="28">
        <v>0</v>
      </c>
      <c r="K9" s="58">
        <f>H9</f>
        <v>0.55555555555555558</v>
      </c>
    </row>
    <row r="10" spans="1:16" ht="55" customHeight="1" thickBot="1">
      <c r="A10" s="55" t="s">
        <v>33</v>
      </c>
      <c r="B10" s="31">
        <v>0</v>
      </c>
      <c r="C10" s="32">
        <v>0</v>
      </c>
      <c r="D10" s="32">
        <v>0</v>
      </c>
      <c r="E10" s="32">
        <v>0</v>
      </c>
      <c r="F10" s="32">
        <v>0.1111111111111111</v>
      </c>
      <c r="G10" s="32">
        <v>0.1111111111111111</v>
      </c>
      <c r="H10" s="32">
        <v>0.44444444444444442</v>
      </c>
      <c r="I10" s="33">
        <v>0.33333333333333331</v>
      </c>
      <c r="K10" s="58">
        <f>I10</f>
        <v>0.33333333333333331</v>
      </c>
    </row>
    <row r="11" spans="1:16" ht="55" customHeight="1">
      <c r="A11" s="56"/>
      <c r="B11" s="17"/>
      <c r="C11" s="17"/>
      <c r="D11" s="17"/>
      <c r="E11" s="17"/>
      <c r="F11" s="17"/>
      <c r="G11" s="17"/>
      <c r="H11" s="17"/>
      <c r="I11" s="17"/>
      <c r="K11" s="58">
        <f>AVERAGE(K3:K10)</f>
        <v>0.62499999999999989</v>
      </c>
    </row>
    <row r="12" spans="1:16" ht="55" customHeight="1" thickBot="1">
      <c r="A12" s="56" t="s">
        <v>24</v>
      </c>
      <c r="B12" s="17"/>
      <c r="C12" s="17"/>
      <c r="D12" s="17"/>
      <c r="E12" s="17"/>
      <c r="F12" s="17"/>
      <c r="G12" s="17"/>
      <c r="H12" s="17"/>
      <c r="I12" s="17"/>
    </row>
    <row r="13" spans="1:16" ht="55" customHeight="1" thickBot="1">
      <c r="A13" s="57"/>
      <c r="B13" s="19" t="s">
        <v>31</v>
      </c>
      <c r="C13" s="20" t="s">
        <v>5</v>
      </c>
      <c r="D13" s="20" t="s">
        <v>32</v>
      </c>
      <c r="E13" s="20" t="s">
        <v>7</v>
      </c>
      <c r="F13" s="20" t="s">
        <v>28</v>
      </c>
      <c r="G13" s="20" t="s">
        <v>29</v>
      </c>
      <c r="H13" s="20" t="s">
        <v>30</v>
      </c>
      <c r="I13" s="21" t="s">
        <v>33</v>
      </c>
    </row>
    <row r="14" spans="1:16" ht="55" customHeight="1">
      <c r="A14" s="53" t="s">
        <v>31</v>
      </c>
      <c r="B14" s="22">
        <v>1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4">
        <v>0</v>
      </c>
      <c r="K14" s="58">
        <f>B14</f>
        <v>1</v>
      </c>
    </row>
    <row r="15" spans="1:16" ht="55" customHeight="1">
      <c r="A15" s="54" t="s">
        <v>26</v>
      </c>
      <c r="B15" s="25">
        <v>0</v>
      </c>
      <c r="C15" s="26">
        <v>0.1111111111111111</v>
      </c>
      <c r="D15" s="27">
        <v>0</v>
      </c>
      <c r="E15" s="27">
        <v>0</v>
      </c>
      <c r="F15" s="27">
        <v>0.88888888888888884</v>
      </c>
      <c r="G15" s="27">
        <v>0</v>
      </c>
      <c r="H15" s="27">
        <v>0</v>
      </c>
      <c r="I15" s="28">
        <v>0</v>
      </c>
      <c r="K15" s="58">
        <f>C15</f>
        <v>0.1111111111111111</v>
      </c>
    </row>
    <row r="16" spans="1:16" ht="55" customHeight="1">
      <c r="A16" s="54" t="s">
        <v>32</v>
      </c>
      <c r="B16" s="25">
        <v>0</v>
      </c>
      <c r="C16" s="27">
        <v>0</v>
      </c>
      <c r="D16" s="29">
        <v>1</v>
      </c>
      <c r="E16" s="27">
        <v>0</v>
      </c>
      <c r="F16" s="30">
        <v>0</v>
      </c>
      <c r="G16" s="27">
        <v>0</v>
      </c>
      <c r="H16" s="27">
        <v>0</v>
      </c>
      <c r="I16" s="28">
        <v>0</v>
      </c>
      <c r="K16" s="58">
        <f>D16</f>
        <v>1</v>
      </c>
    </row>
    <row r="17" spans="1:11" ht="55" customHeight="1">
      <c r="A17" s="54" t="s">
        <v>27</v>
      </c>
      <c r="B17" s="25">
        <v>0</v>
      </c>
      <c r="C17" s="27">
        <v>0.1111111111111111</v>
      </c>
      <c r="D17" s="27">
        <v>0.44444444444444442</v>
      </c>
      <c r="E17" s="27">
        <v>0.44444444444444442</v>
      </c>
      <c r="F17" s="27">
        <v>0</v>
      </c>
      <c r="G17" s="27">
        <v>0</v>
      </c>
      <c r="H17" s="27">
        <v>0</v>
      </c>
      <c r="I17" s="28">
        <v>0</v>
      </c>
      <c r="K17" s="58">
        <f>E17</f>
        <v>0.44444444444444442</v>
      </c>
    </row>
    <row r="18" spans="1:11" ht="55" customHeight="1">
      <c r="A18" s="54" t="s">
        <v>28</v>
      </c>
      <c r="B18" s="25">
        <v>0</v>
      </c>
      <c r="C18" s="27">
        <v>0</v>
      </c>
      <c r="D18" s="27">
        <v>0</v>
      </c>
      <c r="E18" s="27">
        <v>0</v>
      </c>
      <c r="F18" s="27">
        <v>0.55555555555555558</v>
      </c>
      <c r="G18" s="27">
        <v>0.33333333333333331</v>
      </c>
      <c r="H18" s="27">
        <v>0.1111111111111111</v>
      </c>
      <c r="I18" s="28">
        <v>0</v>
      </c>
      <c r="K18" s="58">
        <f>F18</f>
        <v>0.55555555555555558</v>
      </c>
    </row>
    <row r="19" spans="1:11" ht="55" customHeight="1">
      <c r="A19" s="54" t="s">
        <v>29</v>
      </c>
      <c r="B19" s="25">
        <v>0</v>
      </c>
      <c r="C19" s="27">
        <v>0</v>
      </c>
      <c r="D19" s="27">
        <v>0</v>
      </c>
      <c r="E19" s="27">
        <v>0</v>
      </c>
      <c r="F19" s="27">
        <v>0</v>
      </c>
      <c r="G19" s="26">
        <v>0.88888888888888884</v>
      </c>
      <c r="H19" s="27">
        <v>0.1111111111111111</v>
      </c>
      <c r="I19" s="28">
        <v>0</v>
      </c>
      <c r="K19" s="58">
        <f>G19</f>
        <v>0.88888888888888884</v>
      </c>
    </row>
    <row r="20" spans="1:11" ht="55" customHeight="1">
      <c r="A20" s="54" t="s">
        <v>30</v>
      </c>
      <c r="B20" s="25">
        <v>0</v>
      </c>
      <c r="C20" s="27">
        <v>0.1111111111111111</v>
      </c>
      <c r="D20" s="27">
        <v>0</v>
      </c>
      <c r="E20" s="27">
        <v>0.1111111111111111</v>
      </c>
      <c r="F20" s="27">
        <v>0.1111111111111111</v>
      </c>
      <c r="G20" s="27">
        <v>0</v>
      </c>
      <c r="H20" s="26">
        <v>0.66666666666666663</v>
      </c>
      <c r="I20" s="28">
        <v>0</v>
      </c>
      <c r="K20" s="58">
        <f>H20</f>
        <v>0.66666666666666663</v>
      </c>
    </row>
    <row r="21" spans="1:11" ht="55" customHeight="1" thickBot="1">
      <c r="A21" s="55" t="s">
        <v>33</v>
      </c>
      <c r="B21" s="31">
        <v>0</v>
      </c>
      <c r="C21" s="32">
        <v>0</v>
      </c>
      <c r="D21" s="32">
        <v>0</v>
      </c>
      <c r="E21" s="32">
        <v>0</v>
      </c>
      <c r="F21" s="32">
        <v>0</v>
      </c>
      <c r="G21" s="32">
        <v>0</v>
      </c>
      <c r="H21" s="32">
        <v>0.1111111111111111</v>
      </c>
      <c r="I21" s="33">
        <v>0.88888888888888884</v>
      </c>
      <c r="K21" s="58">
        <f>I21</f>
        <v>0.88888888888888884</v>
      </c>
    </row>
    <row r="22" spans="1:11" ht="55" customHeight="1">
      <c r="A22" s="56"/>
      <c r="B22" s="17"/>
      <c r="C22" s="17"/>
      <c r="D22" s="17"/>
      <c r="E22" s="17"/>
      <c r="F22" s="17"/>
      <c r="G22" s="17"/>
      <c r="H22" s="17"/>
      <c r="I22" s="17"/>
      <c r="K22" s="58">
        <f>AVERAGE(K14:K21)</f>
        <v>0.69444444444444442</v>
      </c>
    </row>
    <row r="23" spans="1:11" ht="55" customHeight="1" thickBot="1">
      <c r="A23" s="56" t="s">
        <v>25</v>
      </c>
      <c r="B23" s="17"/>
      <c r="C23" s="17"/>
      <c r="D23" s="17"/>
      <c r="E23" s="17"/>
      <c r="F23" s="17"/>
      <c r="G23" s="17"/>
      <c r="H23" s="17"/>
      <c r="I23" s="17"/>
    </row>
    <row r="24" spans="1:11" ht="55" customHeight="1" thickBot="1">
      <c r="A24" s="57"/>
      <c r="B24" s="19" t="s">
        <v>31</v>
      </c>
      <c r="C24" s="20" t="s">
        <v>5</v>
      </c>
      <c r="D24" s="20" t="s">
        <v>32</v>
      </c>
      <c r="E24" s="20" t="s">
        <v>7</v>
      </c>
      <c r="F24" s="20" t="s">
        <v>28</v>
      </c>
      <c r="G24" s="20" t="s">
        <v>29</v>
      </c>
      <c r="H24" s="20" t="s">
        <v>30</v>
      </c>
      <c r="I24" s="21" t="s">
        <v>33</v>
      </c>
    </row>
    <row r="25" spans="1:11" ht="55" customHeight="1">
      <c r="A25" s="53" t="s">
        <v>31</v>
      </c>
      <c r="B25" s="22">
        <v>1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4">
        <v>0</v>
      </c>
      <c r="K25" s="58">
        <f>B25</f>
        <v>1</v>
      </c>
    </row>
    <row r="26" spans="1:11" ht="55" customHeight="1">
      <c r="A26" s="54" t="s">
        <v>26</v>
      </c>
      <c r="B26" s="25">
        <v>0</v>
      </c>
      <c r="C26" s="26">
        <v>0.55555555555555558</v>
      </c>
      <c r="D26" s="27">
        <v>0</v>
      </c>
      <c r="E26" s="27">
        <v>0</v>
      </c>
      <c r="F26" s="27">
        <v>0.1111111111111111</v>
      </c>
      <c r="G26" s="27">
        <v>0</v>
      </c>
      <c r="H26" s="27">
        <v>0.33333333333333331</v>
      </c>
      <c r="I26" s="28">
        <v>0</v>
      </c>
      <c r="K26" s="58">
        <f>C26</f>
        <v>0.55555555555555558</v>
      </c>
    </row>
    <row r="27" spans="1:11" ht="55" customHeight="1">
      <c r="A27" s="54" t="s">
        <v>32</v>
      </c>
      <c r="B27" s="25">
        <v>0</v>
      </c>
      <c r="C27" s="27">
        <v>0</v>
      </c>
      <c r="D27" s="29">
        <v>0.88888888888888884</v>
      </c>
      <c r="E27" s="27">
        <v>0.1111111111111111</v>
      </c>
      <c r="F27" s="30">
        <v>0</v>
      </c>
      <c r="G27" s="27">
        <v>0</v>
      </c>
      <c r="H27" s="27">
        <v>0</v>
      </c>
      <c r="I27" s="28">
        <v>0</v>
      </c>
      <c r="K27" s="58">
        <f>D27</f>
        <v>0.88888888888888884</v>
      </c>
    </row>
    <row r="28" spans="1:11" ht="55" customHeight="1">
      <c r="A28" s="54" t="s">
        <v>27</v>
      </c>
      <c r="B28" s="25">
        <v>0</v>
      </c>
      <c r="C28" s="27">
        <v>0</v>
      </c>
      <c r="D28" s="27">
        <v>0.44444444444444442</v>
      </c>
      <c r="E28" s="27">
        <v>0.55555555555555558</v>
      </c>
      <c r="F28" s="27">
        <v>0</v>
      </c>
      <c r="G28" s="27">
        <v>0</v>
      </c>
      <c r="H28" s="27">
        <v>0</v>
      </c>
      <c r="I28" s="28">
        <v>0</v>
      </c>
      <c r="K28" s="58">
        <f>E28</f>
        <v>0.55555555555555558</v>
      </c>
    </row>
    <row r="29" spans="1:11" ht="55" customHeight="1">
      <c r="A29" s="54" t="s">
        <v>28</v>
      </c>
      <c r="B29" s="25">
        <v>0</v>
      </c>
      <c r="C29" s="27">
        <v>0</v>
      </c>
      <c r="D29" s="27">
        <v>0</v>
      </c>
      <c r="E29" s="27">
        <v>0</v>
      </c>
      <c r="F29" s="27">
        <v>0.77777777777777779</v>
      </c>
      <c r="G29" s="27">
        <v>0</v>
      </c>
      <c r="H29" s="27">
        <v>0.22222222222222221</v>
      </c>
      <c r="I29" s="28">
        <v>0</v>
      </c>
      <c r="K29" s="58">
        <f>F29</f>
        <v>0.77777777777777779</v>
      </c>
    </row>
    <row r="30" spans="1:11" ht="55" customHeight="1">
      <c r="A30" s="54" t="s">
        <v>29</v>
      </c>
      <c r="B30" s="25">
        <v>0</v>
      </c>
      <c r="C30" s="27">
        <v>0</v>
      </c>
      <c r="D30" s="27">
        <v>0</v>
      </c>
      <c r="E30" s="27">
        <v>0</v>
      </c>
      <c r="F30" s="27">
        <v>0</v>
      </c>
      <c r="G30" s="26">
        <v>1</v>
      </c>
      <c r="H30" s="27">
        <v>0</v>
      </c>
      <c r="I30" s="28">
        <v>0</v>
      </c>
      <c r="K30" s="58">
        <f>G30</f>
        <v>1</v>
      </c>
    </row>
    <row r="31" spans="1:11" ht="55" customHeight="1">
      <c r="A31" s="54" t="s">
        <v>30</v>
      </c>
      <c r="B31" s="25">
        <v>0</v>
      </c>
      <c r="C31" s="27">
        <v>0</v>
      </c>
      <c r="D31" s="27">
        <v>0</v>
      </c>
      <c r="E31" s="27">
        <v>0</v>
      </c>
      <c r="F31" s="27">
        <v>0.33333333333333331</v>
      </c>
      <c r="G31" s="27">
        <v>0</v>
      </c>
      <c r="H31" s="26">
        <v>0.66666666666666663</v>
      </c>
      <c r="I31" s="28">
        <v>0</v>
      </c>
      <c r="K31" s="58">
        <f>H31</f>
        <v>0.66666666666666663</v>
      </c>
    </row>
    <row r="32" spans="1:11" ht="55" customHeight="1" thickBot="1">
      <c r="A32" s="55" t="s">
        <v>33</v>
      </c>
      <c r="B32" s="31">
        <v>0</v>
      </c>
      <c r="C32" s="32">
        <v>0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3">
        <v>1</v>
      </c>
      <c r="K32" s="58">
        <f>I32</f>
        <v>1</v>
      </c>
    </row>
    <row r="33" spans="11:11">
      <c r="K33" s="58">
        <f>AVERAGE(K25:K32)</f>
        <v>0.80555555555555558</v>
      </c>
    </row>
  </sheetData>
  <phoneticPr fontId="2"/>
  <conditionalFormatting sqref="B8:I8">
    <cfRule type="colorScale" priority="25">
      <colorScale>
        <cfvo type="min"/>
        <cfvo type="max"/>
        <color theme="0"/>
        <color theme="4"/>
      </colorScale>
    </cfRule>
  </conditionalFormatting>
  <conditionalFormatting sqref="B4:I4">
    <cfRule type="colorScale" priority="29">
      <colorScale>
        <cfvo type="min"/>
        <cfvo type="max"/>
        <color theme="0"/>
        <color theme="4"/>
      </colorScale>
    </cfRule>
    <cfRule type="colorScale" priority="30">
      <colorScale>
        <cfvo type="min"/>
        <cfvo type="max"/>
        <color rgb="FFFCFCFF"/>
        <color rgb="FF63BE7B"/>
      </colorScale>
    </cfRule>
    <cfRule type="top10" dxfId="13" priority="33" rank="1"/>
  </conditionalFormatting>
  <conditionalFormatting sqref="B3:I3">
    <cfRule type="colorScale" priority="31">
      <colorScale>
        <cfvo type="min"/>
        <cfvo type="max"/>
        <color theme="0"/>
        <color theme="4"/>
      </colorScale>
    </cfRule>
    <cfRule type="top10" dxfId="12" priority="32" rank="1"/>
  </conditionalFormatting>
  <conditionalFormatting sqref="B7:I7">
    <cfRule type="colorScale" priority="26">
      <colorScale>
        <cfvo type="min"/>
        <cfvo type="max"/>
        <color theme="0"/>
        <color theme="4"/>
      </colorScale>
    </cfRule>
  </conditionalFormatting>
  <conditionalFormatting sqref="B5:I5">
    <cfRule type="colorScale" priority="28">
      <colorScale>
        <cfvo type="min"/>
        <cfvo type="max"/>
        <color theme="0"/>
        <color theme="4"/>
      </colorScale>
    </cfRule>
  </conditionalFormatting>
  <conditionalFormatting sqref="B6:I6">
    <cfRule type="colorScale" priority="27">
      <colorScale>
        <cfvo type="min"/>
        <cfvo type="max"/>
        <color theme="0"/>
        <color theme="4"/>
      </colorScale>
    </cfRule>
  </conditionalFormatting>
  <conditionalFormatting sqref="B9:I9">
    <cfRule type="colorScale" priority="24">
      <colorScale>
        <cfvo type="min"/>
        <cfvo type="max"/>
        <color theme="0"/>
        <color theme="4"/>
      </colorScale>
    </cfRule>
  </conditionalFormatting>
  <conditionalFormatting sqref="B10:I10">
    <cfRule type="colorScale" priority="23">
      <colorScale>
        <cfvo type="min"/>
        <cfvo type="max"/>
        <color theme="0"/>
        <color theme="4"/>
      </colorScale>
    </cfRule>
  </conditionalFormatting>
  <conditionalFormatting sqref="B19:I19">
    <cfRule type="colorScale" priority="14">
      <colorScale>
        <cfvo type="min"/>
        <cfvo type="max"/>
        <color theme="0"/>
        <color theme="4"/>
      </colorScale>
    </cfRule>
  </conditionalFormatting>
  <conditionalFormatting sqref="B15:I15">
    <cfRule type="colorScale" priority="18">
      <colorScale>
        <cfvo type="min"/>
        <cfvo type="max"/>
        <color theme="0"/>
        <color theme="4"/>
      </colorScale>
    </cfRule>
    <cfRule type="colorScale" priority="19">
      <colorScale>
        <cfvo type="min"/>
        <cfvo type="max"/>
        <color rgb="FFFCFCFF"/>
        <color rgb="FF63BE7B"/>
      </colorScale>
    </cfRule>
    <cfRule type="top10" dxfId="11" priority="22" rank="1"/>
  </conditionalFormatting>
  <conditionalFormatting sqref="B14:I14">
    <cfRule type="colorScale" priority="20">
      <colorScale>
        <cfvo type="min"/>
        <cfvo type="max"/>
        <color theme="0"/>
        <color theme="4"/>
      </colorScale>
    </cfRule>
    <cfRule type="top10" dxfId="10" priority="21" rank="1"/>
  </conditionalFormatting>
  <conditionalFormatting sqref="B18:I18">
    <cfRule type="colorScale" priority="15">
      <colorScale>
        <cfvo type="min"/>
        <cfvo type="max"/>
        <color theme="0"/>
        <color theme="4"/>
      </colorScale>
    </cfRule>
  </conditionalFormatting>
  <conditionalFormatting sqref="B16:I16">
    <cfRule type="colorScale" priority="17">
      <colorScale>
        <cfvo type="min"/>
        <cfvo type="max"/>
        <color theme="0"/>
        <color theme="4"/>
      </colorScale>
    </cfRule>
  </conditionalFormatting>
  <conditionalFormatting sqref="B17:I17">
    <cfRule type="colorScale" priority="16">
      <colorScale>
        <cfvo type="min"/>
        <cfvo type="max"/>
        <color theme="0"/>
        <color theme="4"/>
      </colorScale>
    </cfRule>
  </conditionalFormatting>
  <conditionalFormatting sqref="B20:I20">
    <cfRule type="colorScale" priority="13">
      <colorScale>
        <cfvo type="min"/>
        <cfvo type="max"/>
        <color theme="0"/>
        <color theme="4"/>
      </colorScale>
    </cfRule>
  </conditionalFormatting>
  <conditionalFormatting sqref="B21:I21">
    <cfRule type="colorScale" priority="12">
      <colorScale>
        <cfvo type="min"/>
        <cfvo type="max"/>
        <color theme="0"/>
        <color theme="4"/>
      </colorScale>
    </cfRule>
  </conditionalFormatting>
  <conditionalFormatting sqref="B30:I30">
    <cfRule type="colorScale" priority="3">
      <colorScale>
        <cfvo type="min"/>
        <cfvo type="max"/>
        <color theme="0"/>
        <color theme="4"/>
      </colorScale>
    </cfRule>
  </conditionalFormatting>
  <conditionalFormatting sqref="B26:I26">
    <cfRule type="colorScale" priority="7">
      <colorScale>
        <cfvo type="min"/>
        <cfvo type="max"/>
        <color theme="0"/>
        <color theme="4"/>
      </colorScale>
    </cfRule>
    <cfRule type="colorScale" priority="8">
      <colorScale>
        <cfvo type="min"/>
        <cfvo type="max"/>
        <color rgb="FFFCFCFF"/>
        <color rgb="FF63BE7B"/>
      </colorScale>
    </cfRule>
    <cfRule type="top10" dxfId="9" priority="11" rank="1"/>
  </conditionalFormatting>
  <conditionalFormatting sqref="B25:I25">
    <cfRule type="colorScale" priority="9">
      <colorScale>
        <cfvo type="min"/>
        <cfvo type="max"/>
        <color theme="0"/>
        <color theme="4"/>
      </colorScale>
    </cfRule>
    <cfRule type="top10" dxfId="8" priority="10" rank="1"/>
  </conditionalFormatting>
  <conditionalFormatting sqref="B29:I29">
    <cfRule type="colorScale" priority="4">
      <colorScale>
        <cfvo type="min"/>
        <cfvo type="max"/>
        <color theme="0"/>
        <color theme="4"/>
      </colorScale>
    </cfRule>
  </conditionalFormatting>
  <conditionalFormatting sqref="B27:I27">
    <cfRule type="colorScale" priority="6">
      <colorScale>
        <cfvo type="min"/>
        <cfvo type="max"/>
        <color theme="0"/>
        <color theme="4"/>
      </colorScale>
    </cfRule>
  </conditionalFormatting>
  <conditionalFormatting sqref="B28:I28">
    <cfRule type="colorScale" priority="5">
      <colorScale>
        <cfvo type="min"/>
        <cfvo type="max"/>
        <color theme="0"/>
        <color theme="4"/>
      </colorScale>
    </cfRule>
  </conditionalFormatting>
  <conditionalFormatting sqref="B31:I31">
    <cfRule type="colorScale" priority="2">
      <colorScale>
        <cfvo type="min"/>
        <cfvo type="max"/>
        <color theme="0"/>
        <color theme="4"/>
      </colorScale>
    </cfRule>
  </conditionalFormatting>
  <conditionalFormatting sqref="B32:I32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EFB4-D231-1942-9FF9-B05D7E9E13B6}">
  <dimension ref="A1:L10"/>
  <sheetViews>
    <sheetView zoomScale="61" workbookViewId="0">
      <selection activeCell="N38" sqref="N38"/>
    </sheetView>
  </sheetViews>
  <sheetFormatPr baseColWidth="10" defaultRowHeight="20"/>
  <cols>
    <col min="1" max="9" width="20.42578125" style="8" customWidth="1"/>
    <col min="11" max="11" width="22.5703125" bestFit="1" customWidth="1"/>
  </cols>
  <sheetData>
    <row r="1" spans="1:12" ht="141" customHeight="1" thickBot="1">
      <c r="A1" s="51" t="s">
        <v>58</v>
      </c>
      <c r="B1" s="44" t="s">
        <v>34</v>
      </c>
      <c r="C1" s="45" t="s">
        <v>36</v>
      </c>
      <c r="D1" s="45" t="s">
        <v>39</v>
      </c>
      <c r="E1" s="45" t="s">
        <v>35</v>
      </c>
      <c r="F1" s="45" t="s">
        <v>41</v>
      </c>
      <c r="G1" s="45" t="s">
        <v>38</v>
      </c>
      <c r="H1" s="45" t="s">
        <v>40</v>
      </c>
      <c r="I1" s="46" t="s">
        <v>37</v>
      </c>
    </row>
    <row r="2" spans="1:12" ht="141" customHeight="1">
      <c r="A2" s="47" t="s">
        <v>34</v>
      </c>
      <c r="B2" s="67">
        <v>1</v>
      </c>
      <c r="C2" s="68">
        <v>0</v>
      </c>
      <c r="D2" s="68">
        <v>0</v>
      </c>
      <c r="E2" s="68">
        <v>0</v>
      </c>
      <c r="F2" s="68">
        <v>0</v>
      </c>
      <c r="G2" s="68">
        <v>0</v>
      </c>
      <c r="H2" s="68">
        <v>0</v>
      </c>
      <c r="I2" s="69">
        <v>0</v>
      </c>
      <c r="K2" s="47" t="s">
        <v>34</v>
      </c>
      <c r="L2">
        <f>B2</f>
        <v>1</v>
      </c>
    </row>
    <row r="3" spans="1:12" ht="141" customHeight="1">
      <c r="A3" s="48" t="s">
        <v>36</v>
      </c>
      <c r="B3" s="70">
        <v>0</v>
      </c>
      <c r="C3" s="71">
        <v>0.55555555555555558</v>
      </c>
      <c r="D3" s="72">
        <v>0</v>
      </c>
      <c r="E3" s="72">
        <v>0.1111111111111111</v>
      </c>
      <c r="F3" s="72">
        <v>0</v>
      </c>
      <c r="G3" s="72">
        <v>0.1111111111111111</v>
      </c>
      <c r="H3" s="72">
        <v>0.22222222222222221</v>
      </c>
      <c r="I3" s="73">
        <v>0</v>
      </c>
      <c r="K3" s="48" t="s">
        <v>36</v>
      </c>
      <c r="L3">
        <f>C3</f>
        <v>0.55555555555555558</v>
      </c>
    </row>
    <row r="4" spans="1:12" ht="141" customHeight="1">
      <c r="A4" s="48" t="s">
        <v>39</v>
      </c>
      <c r="B4" s="70">
        <v>0</v>
      </c>
      <c r="C4" s="72">
        <v>0</v>
      </c>
      <c r="D4" s="74">
        <v>1</v>
      </c>
      <c r="E4" s="72">
        <v>0</v>
      </c>
      <c r="F4" s="75">
        <v>0</v>
      </c>
      <c r="G4" s="72">
        <v>0</v>
      </c>
      <c r="H4" s="72">
        <v>0</v>
      </c>
      <c r="I4" s="73">
        <v>0</v>
      </c>
      <c r="K4" s="48" t="s">
        <v>39</v>
      </c>
      <c r="L4">
        <f>D4</f>
        <v>1</v>
      </c>
    </row>
    <row r="5" spans="1:12" ht="141" customHeight="1">
      <c r="A5" s="49" t="s">
        <v>35</v>
      </c>
      <c r="B5" s="70">
        <v>0</v>
      </c>
      <c r="C5" s="72">
        <v>0.1111111111111111</v>
      </c>
      <c r="D5" s="72">
        <v>0.1111111111111111</v>
      </c>
      <c r="E5" s="72">
        <v>0.33333333333333331</v>
      </c>
      <c r="F5" s="72">
        <v>0.22222222222222221</v>
      </c>
      <c r="G5" s="72">
        <v>0.1111111111111111</v>
      </c>
      <c r="H5" s="72">
        <v>0.1111111111111111</v>
      </c>
      <c r="I5" s="73">
        <v>0</v>
      </c>
      <c r="K5" s="49" t="s">
        <v>35</v>
      </c>
      <c r="L5">
        <f>E5</f>
        <v>0.33333333333333331</v>
      </c>
    </row>
    <row r="6" spans="1:12" ht="141" customHeight="1">
      <c r="A6" s="49" t="s">
        <v>41</v>
      </c>
      <c r="B6" s="70">
        <v>0</v>
      </c>
      <c r="C6" s="72">
        <v>0</v>
      </c>
      <c r="D6" s="72">
        <v>0</v>
      </c>
      <c r="E6" s="72">
        <v>0</v>
      </c>
      <c r="F6" s="72">
        <v>0.66666666666666663</v>
      </c>
      <c r="G6" s="72">
        <v>0.22222222222222221</v>
      </c>
      <c r="H6" s="72">
        <v>0.1111111111111111</v>
      </c>
      <c r="I6" s="73">
        <v>0</v>
      </c>
      <c r="K6" s="49" t="s">
        <v>41</v>
      </c>
      <c r="L6">
        <f>F6</f>
        <v>0.66666666666666663</v>
      </c>
    </row>
    <row r="7" spans="1:12" ht="141" customHeight="1">
      <c r="A7" s="48" t="s">
        <v>38</v>
      </c>
      <c r="B7" s="70">
        <v>0</v>
      </c>
      <c r="C7" s="72">
        <v>0</v>
      </c>
      <c r="D7" s="72">
        <v>0</v>
      </c>
      <c r="E7" s="72">
        <v>0</v>
      </c>
      <c r="F7" s="72">
        <v>0.33333333333333331</v>
      </c>
      <c r="G7" s="71">
        <v>0.55555555555555558</v>
      </c>
      <c r="H7" s="72">
        <v>0.1111111111111111</v>
      </c>
      <c r="I7" s="73">
        <v>0</v>
      </c>
      <c r="K7" s="48" t="s">
        <v>38</v>
      </c>
      <c r="L7">
        <f>G7</f>
        <v>0.55555555555555558</v>
      </c>
    </row>
    <row r="8" spans="1:12" ht="141" customHeight="1">
      <c r="A8" s="49" t="s">
        <v>40</v>
      </c>
      <c r="B8" s="70">
        <v>0</v>
      </c>
      <c r="C8" s="72">
        <v>0.22222222222222221</v>
      </c>
      <c r="D8" s="72">
        <v>0</v>
      </c>
      <c r="E8" s="72">
        <v>0</v>
      </c>
      <c r="F8" s="72">
        <v>0.1111111111111111</v>
      </c>
      <c r="G8" s="72">
        <v>0.1111111111111111</v>
      </c>
      <c r="H8" s="71">
        <v>0.55555555555555558</v>
      </c>
      <c r="I8" s="73">
        <v>0</v>
      </c>
      <c r="K8" s="49" t="s">
        <v>40</v>
      </c>
      <c r="L8">
        <f>H8</f>
        <v>0.55555555555555558</v>
      </c>
    </row>
    <row r="9" spans="1:12" ht="141" customHeight="1" thickBot="1">
      <c r="A9" s="50" t="s">
        <v>37</v>
      </c>
      <c r="B9" s="76">
        <v>0</v>
      </c>
      <c r="C9" s="77">
        <v>0</v>
      </c>
      <c r="D9" s="77">
        <v>0</v>
      </c>
      <c r="E9" s="77">
        <v>0</v>
      </c>
      <c r="F9" s="77">
        <v>0.1111111111111111</v>
      </c>
      <c r="G9" s="77">
        <v>0.1111111111111111</v>
      </c>
      <c r="H9" s="77">
        <v>0.44444444444444442</v>
      </c>
      <c r="I9" s="78">
        <v>0.33333333333333331</v>
      </c>
      <c r="K9" s="50" t="s">
        <v>37</v>
      </c>
      <c r="L9">
        <f>I9</f>
        <v>0.33333333333333331</v>
      </c>
    </row>
    <row r="10" spans="1:12" ht="38">
      <c r="K10" s="52" t="s">
        <v>43</v>
      </c>
      <c r="L10">
        <f>AVERAGE(L2:L9)</f>
        <v>0.62499999999999989</v>
      </c>
    </row>
  </sheetData>
  <phoneticPr fontId="2"/>
  <conditionalFormatting sqref="B7:I7">
    <cfRule type="colorScale" priority="3">
      <colorScale>
        <cfvo type="min"/>
        <cfvo type="max"/>
        <color theme="0"/>
        <color theme="4"/>
      </colorScale>
    </cfRule>
  </conditionalFormatting>
  <conditionalFormatting sqref="B3:I3">
    <cfRule type="colorScale" priority="7">
      <colorScale>
        <cfvo type="min"/>
        <cfvo type="max"/>
        <color theme="0"/>
        <color theme="4"/>
      </colorScale>
    </cfRule>
    <cfRule type="colorScale" priority="8">
      <colorScale>
        <cfvo type="min"/>
        <cfvo type="max"/>
        <color rgb="FFFCFCFF"/>
        <color rgb="FF63BE7B"/>
      </colorScale>
    </cfRule>
    <cfRule type="top10" dxfId="7" priority="11" rank="1"/>
  </conditionalFormatting>
  <conditionalFormatting sqref="B2:I2">
    <cfRule type="colorScale" priority="9">
      <colorScale>
        <cfvo type="min"/>
        <cfvo type="max"/>
        <color theme="0"/>
        <color theme="4"/>
      </colorScale>
    </cfRule>
    <cfRule type="top10" dxfId="6" priority="10" rank="1"/>
  </conditionalFormatting>
  <conditionalFormatting sqref="B6:I6">
    <cfRule type="colorScale" priority="4">
      <colorScale>
        <cfvo type="min"/>
        <cfvo type="max"/>
        <color theme="0"/>
        <color theme="4"/>
      </colorScale>
    </cfRule>
  </conditionalFormatting>
  <conditionalFormatting sqref="B4:I4">
    <cfRule type="colorScale" priority="6">
      <colorScale>
        <cfvo type="min"/>
        <cfvo type="max"/>
        <color theme="0"/>
        <color theme="4"/>
      </colorScale>
    </cfRule>
  </conditionalFormatting>
  <conditionalFormatting sqref="B5:I5">
    <cfRule type="colorScale" priority="5">
      <colorScale>
        <cfvo type="min"/>
        <cfvo type="max"/>
        <color theme="0"/>
        <color theme="4"/>
      </colorScale>
    </cfRule>
  </conditionalFormatting>
  <conditionalFormatting sqref="B8:I8">
    <cfRule type="colorScale" priority="2">
      <colorScale>
        <cfvo type="min"/>
        <cfvo type="max"/>
        <color theme="0"/>
        <color theme="4"/>
      </colorScale>
    </cfRule>
  </conditionalFormatting>
  <conditionalFormatting sqref="B9:I9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7494-E3DA-BE46-B594-8F5F5720757D}">
  <dimension ref="A1:L10"/>
  <sheetViews>
    <sheetView zoomScale="42" workbookViewId="0">
      <selection activeCell="N38" sqref="N38"/>
    </sheetView>
  </sheetViews>
  <sheetFormatPr baseColWidth="10" defaultRowHeight="20"/>
  <cols>
    <col min="1" max="9" width="20.42578125" style="8" customWidth="1"/>
  </cols>
  <sheetData>
    <row r="1" spans="1:12" ht="141" customHeight="1" thickBot="1">
      <c r="A1" s="51" t="s">
        <v>58</v>
      </c>
      <c r="B1" s="36" t="s">
        <v>34</v>
      </c>
      <c r="C1" s="37" t="s">
        <v>36</v>
      </c>
      <c r="D1" s="37" t="s">
        <v>39</v>
      </c>
      <c r="E1" s="37" t="s">
        <v>35</v>
      </c>
      <c r="F1" s="37" t="s">
        <v>41</v>
      </c>
      <c r="G1" s="37" t="s">
        <v>38</v>
      </c>
      <c r="H1" s="37" t="s">
        <v>40</v>
      </c>
      <c r="I1" s="38" t="s">
        <v>37</v>
      </c>
    </row>
    <row r="2" spans="1:12" ht="141" customHeight="1">
      <c r="A2" s="39" t="s">
        <v>34</v>
      </c>
      <c r="B2" s="67">
        <v>1</v>
      </c>
      <c r="C2" s="68">
        <v>0</v>
      </c>
      <c r="D2" s="68">
        <v>0</v>
      </c>
      <c r="E2" s="68">
        <v>0</v>
      </c>
      <c r="F2" s="68">
        <v>0</v>
      </c>
      <c r="G2" s="68">
        <v>0</v>
      </c>
      <c r="H2" s="68">
        <v>0</v>
      </c>
      <c r="I2" s="69">
        <v>0</v>
      </c>
      <c r="K2" t="s">
        <v>34</v>
      </c>
      <c r="L2">
        <f>B2</f>
        <v>1</v>
      </c>
    </row>
    <row r="3" spans="1:12" ht="141" customHeight="1">
      <c r="A3" s="40" t="s">
        <v>36</v>
      </c>
      <c r="B3" s="70">
        <v>0</v>
      </c>
      <c r="C3" s="71">
        <v>0.1111111111111111</v>
      </c>
      <c r="D3" s="72">
        <v>0</v>
      </c>
      <c r="E3" s="72">
        <v>0</v>
      </c>
      <c r="F3" s="72">
        <v>0.88888888888888884</v>
      </c>
      <c r="G3" s="72">
        <v>0</v>
      </c>
      <c r="H3" s="72">
        <v>0</v>
      </c>
      <c r="I3" s="73">
        <v>0</v>
      </c>
      <c r="K3" t="s">
        <v>36</v>
      </c>
      <c r="L3">
        <f>C3</f>
        <v>0.1111111111111111</v>
      </c>
    </row>
    <row r="4" spans="1:12" ht="141" customHeight="1">
      <c r="A4" s="40" t="s">
        <v>39</v>
      </c>
      <c r="B4" s="70">
        <v>0</v>
      </c>
      <c r="C4" s="72">
        <v>0</v>
      </c>
      <c r="D4" s="74">
        <v>1</v>
      </c>
      <c r="E4" s="72">
        <v>0</v>
      </c>
      <c r="F4" s="75">
        <v>0</v>
      </c>
      <c r="G4" s="72">
        <v>0</v>
      </c>
      <c r="H4" s="72">
        <v>0</v>
      </c>
      <c r="I4" s="73">
        <v>0</v>
      </c>
      <c r="K4" t="s">
        <v>39</v>
      </c>
      <c r="L4">
        <f>D4</f>
        <v>1</v>
      </c>
    </row>
    <row r="5" spans="1:12" ht="141" customHeight="1">
      <c r="A5" s="41" t="s">
        <v>35</v>
      </c>
      <c r="B5" s="70">
        <v>0</v>
      </c>
      <c r="C5" s="72">
        <v>0.1111111111111111</v>
      </c>
      <c r="D5" s="72">
        <v>0.44444444444444442</v>
      </c>
      <c r="E5" s="72">
        <v>0.44444444444444442</v>
      </c>
      <c r="F5" s="72">
        <v>0</v>
      </c>
      <c r="G5" s="72">
        <v>0</v>
      </c>
      <c r="H5" s="72">
        <v>0</v>
      </c>
      <c r="I5" s="73">
        <v>0</v>
      </c>
      <c r="K5" t="s">
        <v>35</v>
      </c>
      <c r="L5">
        <f>E5</f>
        <v>0.44444444444444442</v>
      </c>
    </row>
    <row r="6" spans="1:12" ht="141" customHeight="1">
      <c r="A6" s="41" t="s">
        <v>41</v>
      </c>
      <c r="B6" s="70">
        <v>0</v>
      </c>
      <c r="C6" s="72">
        <v>0</v>
      </c>
      <c r="D6" s="72">
        <v>0</v>
      </c>
      <c r="E6" s="72">
        <v>0</v>
      </c>
      <c r="F6" s="72">
        <v>0.55555555555555558</v>
      </c>
      <c r="G6" s="72">
        <v>0.33333333333333331</v>
      </c>
      <c r="H6" s="72">
        <v>0.1111111111111111</v>
      </c>
      <c r="I6" s="73">
        <v>0</v>
      </c>
      <c r="K6" t="s">
        <v>41</v>
      </c>
      <c r="L6">
        <f>F6</f>
        <v>0.55555555555555558</v>
      </c>
    </row>
    <row r="7" spans="1:12" ht="141" customHeight="1">
      <c r="A7" s="40" t="s">
        <v>38</v>
      </c>
      <c r="B7" s="70">
        <v>0</v>
      </c>
      <c r="C7" s="72">
        <v>0</v>
      </c>
      <c r="D7" s="72">
        <v>0</v>
      </c>
      <c r="E7" s="72">
        <v>0</v>
      </c>
      <c r="F7" s="72">
        <v>0</v>
      </c>
      <c r="G7" s="71">
        <v>0.88888888888888884</v>
      </c>
      <c r="H7" s="72">
        <v>0.1111111111111111</v>
      </c>
      <c r="I7" s="73">
        <v>0</v>
      </c>
      <c r="K7" t="s">
        <v>38</v>
      </c>
      <c r="L7">
        <f>G7</f>
        <v>0.88888888888888884</v>
      </c>
    </row>
    <row r="8" spans="1:12" ht="141" customHeight="1">
      <c r="A8" s="41" t="s">
        <v>40</v>
      </c>
      <c r="B8" s="70">
        <v>0</v>
      </c>
      <c r="C8" s="72">
        <v>0.1111111111111111</v>
      </c>
      <c r="D8" s="72">
        <v>0</v>
      </c>
      <c r="E8" s="72">
        <v>0.1111111111111111</v>
      </c>
      <c r="F8" s="72">
        <v>0.1111111111111111</v>
      </c>
      <c r="G8" s="72">
        <v>0</v>
      </c>
      <c r="H8" s="71">
        <v>0.66666666666666663</v>
      </c>
      <c r="I8" s="73">
        <v>0</v>
      </c>
      <c r="K8" t="s">
        <v>40</v>
      </c>
      <c r="L8">
        <f>H8</f>
        <v>0.66666666666666663</v>
      </c>
    </row>
    <row r="9" spans="1:12" ht="141" customHeight="1" thickBot="1">
      <c r="A9" s="42" t="s">
        <v>37</v>
      </c>
      <c r="B9" s="76">
        <v>0</v>
      </c>
      <c r="C9" s="77">
        <v>0</v>
      </c>
      <c r="D9" s="77">
        <v>0</v>
      </c>
      <c r="E9" s="77">
        <v>0</v>
      </c>
      <c r="F9" s="77">
        <v>0</v>
      </c>
      <c r="G9" s="77">
        <v>0</v>
      </c>
      <c r="H9" s="77">
        <v>0.1111111111111111</v>
      </c>
      <c r="I9" s="78">
        <v>0.88888888888888884</v>
      </c>
      <c r="K9" t="s">
        <v>37</v>
      </c>
      <c r="L9">
        <f>I9</f>
        <v>0.88888888888888884</v>
      </c>
    </row>
    <row r="10" spans="1:12">
      <c r="K10" t="s">
        <v>42</v>
      </c>
      <c r="L10">
        <f>AVERAGE(L2:L9)</f>
        <v>0.69444444444444442</v>
      </c>
    </row>
  </sheetData>
  <phoneticPr fontId="2"/>
  <conditionalFormatting sqref="B7:I7">
    <cfRule type="colorScale" priority="3">
      <colorScale>
        <cfvo type="min"/>
        <cfvo type="max"/>
        <color theme="0"/>
        <color theme="4"/>
      </colorScale>
    </cfRule>
  </conditionalFormatting>
  <conditionalFormatting sqref="B3:I3">
    <cfRule type="colorScale" priority="7">
      <colorScale>
        <cfvo type="min"/>
        <cfvo type="max"/>
        <color theme="0"/>
        <color theme="4"/>
      </colorScale>
    </cfRule>
    <cfRule type="colorScale" priority="8">
      <colorScale>
        <cfvo type="min"/>
        <cfvo type="max"/>
        <color rgb="FFFCFCFF"/>
        <color rgb="FF63BE7B"/>
      </colorScale>
    </cfRule>
    <cfRule type="top10" dxfId="5" priority="11" rank="1"/>
  </conditionalFormatting>
  <conditionalFormatting sqref="B2:I2">
    <cfRule type="colorScale" priority="9">
      <colorScale>
        <cfvo type="min"/>
        <cfvo type="max"/>
        <color theme="0"/>
        <color theme="4"/>
      </colorScale>
    </cfRule>
    <cfRule type="top10" dxfId="4" priority="10" rank="1"/>
  </conditionalFormatting>
  <conditionalFormatting sqref="B6:I6">
    <cfRule type="colorScale" priority="4">
      <colorScale>
        <cfvo type="min"/>
        <cfvo type="max"/>
        <color theme="0"/>
        <color theme="4"/>
      </colorScale>
    </cfRule>
  </conditionalFormatting>
  <conditionalFormatting sqref="B4:I4">
    <cfRule type="colorScale" priority="6">
      <colorScale>
        <cfvo type="min"/>
        <cfvo type="max"/>
        <color theme="0"/>
        <color theme="4"/>
      </colorScale>
    </cfRule>
  </conditionalFormatting>
  <conditionalFormatting sqref="B5:I5">
    <cfRule type="colorScale" priority="5">
      <colorScale>
        <cfvo type="min"/>
        <cfvo type="max"/>
        <color theme="0"/>
        <color theme="4"/>
      </colorScale>
    </cfRule>
  </conditionalFormatting>
  <conditionalFormatting sqref="B8:I8">
    <cfRule type="colorScale" priority="2">
      <colorScale>
        <cfvo type="min"/>
        <cfvo type="max"/>
        <color theme="0"/>
        <color theme="4"/>
      </colorScale>
    </cfRule>
  </conditionalFormatting>
  <conditionalFormatting sqref="B9:I9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6A95-B1E8-2B4C-9290-E449364379A0}">
  <dimension ref="A1:L10"/>
  <sheetViews>
    <sheetView zoomScale="42" workbookViewId="0">
      <selection activeCell="N38" sqref="N38"/>
    </sheetView>
  </sheetViews>
  <sheetFormatPr baseColWidth="10" defaultRowHeight="20"/>
  <cols>
    <col min="1" max="9" width="20.42578125" style="8" customWidth="1"/>
  </cols>
  <sheetData>
    <row r="1" spans="1:12" ht="141" customHeight="1" thickBot="1">
      <c r="A1" s="51" t="s">
        <v>58</v>
      </c>
      <c r="B1" s="36" t="s">
        <v>34</v>
      </c>
      <c r="C1" s="37" t="s">
        <v>36</v>
      </c>
      <c r="D1" s="37" t="s">
        <v>39</v>
      </c>
      <c r="E1" s="37" t="s">
        <v>35</v>
      </c>
      <c r="F1" s="37" t="s">
        <v>41</v>
      </c>
      <c r="G1" s="37" t="s">
        <v>38</v>
      </c>
      <c r="H1" s="37" t="s">
        <v>40</v>
      </c>
      <c r="I1" s="38" t="s">
        <v>37</v>
      </c>
    </row>
    <row r="2" spans="1:12" ht="141" customHeight="1">
      <c r="A2" s="39" t="s">
        <v>34</v>
      </c>
      <c r="B2" s="67">
        <v>1</v>
      </c>
      <c r="C2" s="68">
        <v>0</v>
      </c>
      <c r="D2" s="68">
        <v>0</v>
      </c>
      <c r="E2" s="68">
        <v>0</v>
      </c>
      <c r="F2" s="68">
        <v>0</v>
      </c>
      <c r="G2" s="68">
        <v>0</v>
      </c>
      <c r="H2" s="68">
        <v>0</v>
      </c>
      <c r="I2" s="69">
        <v>0</v>
      </c>
      <c r="K2" t="s">
        <v>34</v>
      </c>
      <c r="L2">
        <f>B2</f>
        <v>1</v>
      </c>
    </row>
    <row r="3" spans="1:12" ht="141" customHeight="1">
      <c r="A3" s="40" t="s">
        <v>36</v>
      </c>
      <c r="B3" s="70">
        <v>0</v>
      </c>
      <c r="C3" s="71">
        <v>0.22222222222222221</v>
      </c>
      <c r="D3" s="72">
        <v>0</v>
      </c>
      <c r="E3" s="72">
        <v>0</v>
      </c>
      <c r="F3" s="72">
        <v>0.22222222222222221</v>
      </c>
      <c r="G3" s="72">
        <v>0.22222222222222221</v>
      </c>
      <c r="H3" s="72">
        <v>0.33333333333333331</v>
      </c>
      <c r="I3" s="73">
        <v>0</v>
      </c>
      <c r="K3" t="s">
        <v>36</v>
      </c>
      <c r="L3">
        <f>C3</f>
        <v>0.22222222222222221</v>
      </c>
    </row>
    <row r="4" spans="1:12" ht="141" customHeight="1">
      <c r="A4" s="40" t="s">
        <v>39</v>
      </c>
      <c r="B4" s="70">
        <v>0</v>
      </c>
      <c r="C4" s="72">
        <v>0</v>
      </c>
      <c r="D4" s="74">
        <v>0.88888888888888884</v>
      </c>
      <c r="E4" s="72">
        <v>0.1111111111111111</v>
      </c>
      <c r="F4" s="75">
        <v>0</v>
      </c>
      <c r="G4" s="72">
        <v>0</v>
      </c>
      <c r="H4" s="72">
        <v>0</v>
      </c>
      <c r="I4" s="73">
        <v>0</v>
      </c>
      <c r="K4" t="s">
        <v>39</v>
      </c>
      <c r="L4">
        <f>D4</f>
        <v>0.88888888888888884</v>
      </c>
    </row>
    <row r="5" spans="1:12" ht="141" customHeight="1">
      <c r="A5" s="41" t="s">
        <v>35</v>
      </c>
      <c r="B5" s="70">
        <v>0</v>
      </c>
      <c r="C5" s="72">
        <v>0</v>
      </c>
      <c r="D5" s="72">
        <v>0.66666666666666663</v>
      </c>
      <c r="E5" s="72">
        <v>0.33333333333333331</v>
      </c>
      <c r="F5" s="72">
        <v>0</v>
      </c>
      <c r="G5" s="72">
        <v>0</v>
      </c>
      <c r="H5" s="72">
        <v>0</v>
      </c>
      <c r="I5" s="73">
        <v>0</v>
      </c>
      <c r="K5" t="s">
        <v>35</v>
      </c>
      <c r="L5">
        <f>E5</f>
        <v>0.33333333333333331</v>
      </c>
    </row>
    <row r="6" spans="1:12" ht="141" customHeight="1">
      <c r="A6" s="41" t="s">
        <v>41</v>
      </c>
      <c r="B6" s="70">
        <v>0</v>
      </c>
      <c r="C6" s="72">
        <v>0</v>
      </c>
      <c r="D6" s="72">
        <v>0</v>
      </c>
      <c r="E6" s="72">
        <v>0</v>
      </c>
      <c r="F6" s="72">
        <v>0.44444444444444442</v>
      </c>
      <c r="G6" s="72">
        <v>0</v>
      </c>
      <c r="H6" s="72">
        <v>0.55555555555555558</v>
      </c>
      <c r="I6" s="73">
        <v>0</v>
      </c>
      <c r="K6" t="s">
        <v>41</v>
      </c>
      <c r="L6">
        <f>F6</f>
        <v>0.44444444444444442</v>
      </c>
    </row>
    <row r="7" spans="1:12" ht="141" customHeight="1">
      <c r="A7" s="40" t="s">
        <v>38</v>
      </c>
      <c r="B7" s="70">
        <v>0</v>
      </c>
      <c r="C7" s="72">
        <v>0</v>
      </c>
      <c r="D7" s="72">
        <v>0</v>
      </c>
      <c r="E7" s="72">
        <v>0</v>
      </c>
      <c r="F7" s="72">
        <v>0</v>
      </c>
      <c r="G7" s="71">
        <v>1</v>
      </c>
      <c r="H7" s="72">
        <v>0</v>
      </c>
      <c r="I7" s="73">
        <v>0</v>
      </c>
      <c r="K7" t="s">
        <v>38</v>
      </c>
      <c r="L7">
        <f>G7</f>
        <v>1</v>
      </c>
    </row>
    <row r="8" spans="1:12" ht="141" customHeight="1">
      <c r="A8" s="41" t="s">
        <v>40</v>
      </c>
      <c r="B8" s="70">
        <v>0</v>
      </c>
      <c r="C8" s="72">
        <v>0</v>
      </c>
      <c r="D8" s="72">
        <v>0</v>
      </c>
      <c r="E8" s="72">
        <v>0.22222222222222221</v>
      </c>
      <c r="F8" s="72">
        <v>0.44444444444444442</v>
      </c>
      <c r="G8" s="72">
        <v>0</v>
      </c>
      <c r="H8" s="71">
        <v>0.33333333333333331</v>
      </c>
      <c r="I8" s="73">
        <v>0</v>
      </c>
      <c r="K8" t="s">
        <v>40</v>
      </c>
      <c r="L8">
        <f>H8</f>
        <v>0.33333333333333331</v>
      </c>
    </row>
    <row r="9" spans="1:12" ht="141" customHeight="1" thickBot="1">
      <c r="A9" s="42" t="s">
        <v>37</v>
      </c>
      <c r="B9" s="76">
        <v>0</v>
      </c>
      <c r="C9" s="77">
        <v>0</v>
      </c>
      <c r="D9" s="77">
        <v>0</v>
      </c>
      <c r="E9" s="77">
        <v>0</v>
      </c>
      <c r="F9" s="77">
        <v>0.33333333333333331</v>
      </c>
      <c r="G9" s="77">
        <v>0</v>
      </c>
      <c r="H9" s="77">
        <v>0</v>
      </c>
      <c r="I9" s="78">
        <v>0.66666666666666663</v>
      </c>
      <c r="K9" t="s">
        <v>37</v>
      </c>
      <c r="L9">
        <f>I9</f>
        <v>0.66666666666666663</v>
      </c>
    </row>
    <row r="10" spans="1:12">
      <c r="K10" t="s">
        <v>42</v>
      </c>
      <c r="L10">
        <f>AVERAGE(L2:L9)</f>
        <v>0.61111111111111116</v>
      </c>
    </row>
  </sheetData>
  <phoneticPr fontId="2"/>
  <conditionalFormatting sqref="B7:I7">
    <cfRule type="colorScale" priority="3">
      <colorScale>
        <cfvo type="min"/>
        <cfvo type="max"/>
        <color theme="0"/>
        <color theme="4"/>
      </colorScale>
    </cfRule>
  </conditionalFormatting>
  <conditionalFormatting sqref="B3:I3">
    <cfRule type="colorScale" priority="7">
      <colorScale>
        <cfvo type="min"/>
        <cfvo type="max"/>
        <color theme="0"/>
        <color theme="4"/>
      </colorScale>
    </cfRule>
    <cfRule type="colorScale" priority="8">
      <colorScale>
        <cfvo type="min"/>
        <cfvo type="max"/>
        <color rgb="FFFCFCFF"/>
        <color rgb="FF63BE7B"/>
      </colorScale>
    </cfRule>
    <cfRule type="top10" dxfId="3" priority="11" rank="1"/>
  </conditionalFormatting>
  <conditionalFormatting sqref="B2:I2">
    <cfRule type="colorScale" priority="9">
      <colorScale>
        <cfvo type="min"/>
        <cfvo type="max"/>
        <color theme="0"/>
        <color theme="4"/>
      </colorScale>
    </cfRule>
    <cfRule type="top10" dxfId="2" priority="10" rank="1"/>
  </conditionalFormatting>
  <conditionalFormatting sqref="B6:I6">
    <cfRule type="colorScale" priority="4">
      <colorScale>
        <cfvo type="min"/>
        <cfvo type="max"/>
        <color theme="0"/>
        <color theme="4"/>
      </colorScale>
    </cfRule>
  </conditionalFormatting>
  <conditionalFormatting sqref="B4:I4">
    <cfRule type="colorScale" priority="6">
      <colorScale>
        <cfvo type="min"/>
        <cfvo type="max"/>
        <color theme="0"/>
        <color theme="4"/>
      </colorScale>
    </cfRule>
  </conditionalFormatting>
  <conditionalFormatting sqref="B5:I5">
    <cfRule type="colorScale" priority="5">
      <colorScale>
        <cfvo type="min"/>
        <cfvo type="max"/>
        <color theme="0"/>
        <color theme="4"/>
      </colorScale>
    </cfRule>
  </conditionalFormatting>
  <conditionalFormatting sqref="B8:I8">
    <cfRule type="colorScale" priority="2">
      <colorScale>
        <cfvo type="min"/>
        <cfvo type="max"/>
        <color theme="0"/>
        <color theme="4"/>
      </colorScale>
    </cfRule>
  </conditionalFormatting>
  <conditionalFormatting sqref="B9:I9">
    <cfRule type="colorScale" priority="1">
      <colorScale>
        <cfvo type="min"/>
        <cfvo type="max"/>
        <color theme="0"/>
        <color theme="4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AWS 練習 (2)</vt:lpstr>
      <vt:lpstr>AWS 鏡 (2)</vt:lpstr>
      <vt:lpstr>AWS なし (2)</vt:lpstr>
      <vt:lpstr>女性</vt:lpstr>
      <vt:lpstr>男性</vt:lpstr>
      <vt:lpstr>Sheet2</vt:lpstr>
      <vt:lpstr>なし</vt:lpstr>
      <vt:lpstr>鏡</vt:lpstr>
      <vt:lpstr>練習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2022-09-12T04:16:32Z</dcterms:created>
  <dcterms:modified xsi:type="dcterms:W3CDTF">2022-11-13T10:39:56Z</dcterms:modified>
</cp:coreProperties>
</file>