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１石津/"/>
    </mc:Choice>
  </mc:AlternateContent>
  <xr:revisionPtr revIDLastSave="0" documentId="13_ncr:1_{95AE3A28-6E29-8744-B81E-8F988D30BAC4}" xr6:coauthVersionLast="47" xr6:coauthVersionMax="47" xr10:uidLastSave="{00000000-0000-0000-0000-000000000000}"/>
  <bookViews>
    <workbookView xWindow="11040" yWindow="680" windowWidth="17760" windowHeight="1652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<sst xmlns="http://schemas.openxmlformats.org/spreadsheetml/2006/main" count="188" uniqueCount="32">
  <si>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</si>
  <si>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</si>
  <si>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</si>
  <si>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</si>
  <si>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</si>
  <si>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</si>
  <si>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</si>
  <si>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</si>
  <si>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</si>
  <si>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</si>
  <si>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</si>
  <si>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</si>
  <si>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</si>
  <si>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</si>
  <si>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</si>
  <si>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</si>
  <si>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</si>
  <si>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</si>
  <si>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</si>
  <si>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</si>
  <si>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</si>
  <si>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</si>
  <si>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</si>
  <si>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</si>
  <si>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</si>
  <si>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</si>
  <si>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</si>
  <si>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</si>
  <si>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</si>
  <si>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</si>
  <si>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SAD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</si>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</sst>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77" zoomScale="61" workbookViewId="0">
      <pane xSplit="1" topLeftCell="B1" activePane="topRight" state="frozen"/>
      <selection activeCell="A9" sqref="A9"/>
      <selection pane="topRight" activeCell="B25" sqref="B25:C10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86.097765882917003</v>
      </c>
      <c r="C4" s="46">
        <v>4.0986782420038802E-2</v>
      </c>
      <c r="D4" s="46">
        <v>0.11528493160655499</v>
      </c>
      <c r="E4" s="46">
        <v>0.12917191411724299</v>
      </c>
      <c r="F4" s="46">
        <v>2.2447546608724799E-2</v>
      </c>
      <c r="G4" s="46">
        <v>2.97320968952418E-2</v>
      </c>
      <c r="H4" s="46">
        <v>82.810815970213</v>
      </c>
      <c r="I4" s="46">
        <v>0.24980911095636399</v>
      </c>
      <c r="J4" s="46">
        <v>0.17445273546892001</v>
      </c>
      <c r="K4" s="46">
        <v>0.18048575938202799</v>
      </c>
    </row>
    <row r="5" spans="1:17" ht="31">
      <c r="A5" s="6" t="s">
        <v>3</v>
      </c>
      <c r="B5" s="45">
        <v>0.17683047916958899</v>
      </c>
      <c r="C5" s="46">
        <v>6.9331500968038501E-2</v>
      </c>
      <c r="D5" s="46">
        <v>4.9059474702275798</v>
      </c>
      <c r="E5" s="46">
        <v>0.39830877835738498</v>
      </c>
      <c r="F5" s="46">
        <v>8.5260833273920006E-2</v>
      </c>
      <c r="G5" s="46">
        <v>7.3681909817505595E-2</v>
      </c>
      <c r="H5" s="46">
        <v>0.44157064842268701</v>
      </c>
      <c r="I5" s="46">
        <v>0.44950142198214099</v>
      </c>
      <c r="J5" s="46">
        <v>1.3235887995265101</v>
      </c>
      <c r="K5" s="46">
        <v>0.151255459859511</v>
      </c>
    </row>
    <row r="6" spans="1:17" ht="31">
      <c r="A6" s="6" t="s">
        <v>4</v>
      </c>
      <c r="B6" s="45">
        <v>5.6661039839115199</v>
      </c>
      <c r="C6" s="46">
        <v>72.893674265337395</v>
      </c>
      <c r="D6" s="46">
        <v>5.0749326201749696</v>
      </c>
      <c r="E6" s="46">
        <v>5.3645140692389797</v>
      </c>
      <c r="F6" s="46">
        <v>5.62790109689925</v>
      </c>
      <c r="G6" s="46">
        <v>5.5342503160326997</v>
      </c>
      <c r="H6" s="46">
        <v>6.0298375630371099</v>
      </c>
      <c r="I6" s="46">
        <v>50.530888441025603</v>
      </c>
      <c r="J6" s="46">
        <v>4.6266762357700504</v>
      </c>
      <c r="K6" s="46">
        <v>4.8800787373034602</v>
      </c>
    </row>
    <row r="7" spans="1:17" ht="31">
      <c r="A7" s="6" t="s">
        <v>5</v>
      </c>
      <c r="B7" s="45">
        <v>5.2217129007545902</v>
      </c>
      <c r="C7" s="46">
        <v>6.0172409500100104</v>
      </c>
      <c r="D7" s="46">
        <v>4.7818395057454097</v>
      </c>
      <c r="E7" s="46">
        <v>5.0895581653944699</v>
      </c>
      <c r="F7" s="46">
        <v>5.2598888713737599</v>
      </c>
      <c r="G7" s="46">
        <v>5.1920054806081097</v>
      </c>
      <c r="H7" s="46">
        <v>5.3977194730873901</v>
      </c>
      <c r="I7" s="46">
        <v>31.076300942483599</v>
      </c>
      <c r="J7" s="46">
        <v>4.3999907100688498</v>
      </c>
      <c r="K7" s="46">
        <v>4.6419345814174999</v>
      </c>
    </row>
    <row r="8" spans="1:17" ht="31">
      <c r="A8" s="6" t="s">
        <v>6</v>
      </c>
      <c r="B8" s="45">
        <v>0.38650809327325297</v>
      </c>
      <c r="C8" s="46">
        <v>0.10770651958445</v>
      </c>
      <c r="D8" s="46">
        <v>0.69848455507579399</v>
      </c>
      <c r="E8" s="46">
        <v>0.30580232825814502</v>
      </c>
      <c r="F8" s="46">
        <v>8.9398295244307105E-2</v>
      </c>
      <c r="G8" s="46">
        <v>6.0138093651879998E-2</v>
      </c>
      <c r="H8" s="46">
        <v>0.59177176734013803</v>
      </c>
      <c r="I8" s="46">
        <v>0.63885692821278806</v>
      </c>
      <c r="J8" s="46">
        <v>0.68929398115813401</v>
      </c>
      <c r="K8" s="46">
        <v>3.2568970602476401</v>
      </c>
    </row>
    <row r="9" spans="1:17" ht="31">
      <c r="A9" s="6" t="s">
        <v>7</v>
      </c>
      <c r="B9" s="45">
        <v>1.9453543744061901</v>
      </c>
      <c r="C9" s="46">
        <v>1.9915087488233501</v>
      </c>
      <c r="D9" s="46">
        <v>61.367648792152202</v>
      </c>
      <c r="E9" s="46">
        <v>66.638577679925106</v>
      </c>
      <c r="F9" s="46">
        <v>4.7966021741814098</v>
      </c>
      <c r="G9" s="46">
        <v>3.6610893596801302</v>
      </c>
      <c r="H9" s="46">
        <v>2.1334614341652598</v>
      </c>
      <c r="I9" s="46">
        <v>3.1229718725094799</v>
      </c>
      <c r="J9" s="46">
        <v>52.903117152873101</v>
      </c>
      <c r="K9" s="46">
        <v>58.0078735105212</v>
      </c>
    </row>
    <row r="10" spans="1:17" ht="31">
      <c r="A10" s="6" t="s">
        <v>8</v>
      </c>
      <c r="B10" s="45">
        <v>0.28962074927448</v>
      </c>
      <c r="C10" s="46">
        <v>6.7564471969836004E-2</v>
      </c>
      <c r="D10" s="46">
        <v>0.26496582378414102</v>
      </c>
      <c r="E10" s="46">
        <v>0.167785306859807</v>
      </c>
      <c r="F10" s="46">
        <v>4.2586676606757197E-2</v>
      </c>
      <c r="G10" s="46">
        <v>4.5971009610650398E-2</v>
      </c>
      <c r="H10" s="46">
        <v>0.41336941359293899</v>
      </c>
      <c r="I10" s="46">
        <v>0.39503775763625198</v>
      </c>
      <c r="J10" s="46">
        <v>0.32105594380275998</v>
      </c>
      <c r="K10" s="46">
        <v>0.625764077208533</v>
      </c>
    </row>
    <row r="11" spans="1:17" ht="31">
      <c r="A11" s="6" t="s">
        <v>9</v>
      </c>
      <c r="B11" s="45">
        <v>0.21610353629329801</v>
      </c>
      <c r="C11" s="46">
        <v>18.8119867608868</v>
      </c>
      <c r="D11" s="46">
        <v>22.7908963012332</v>
      </c>
      <c r="E11" s="46">
        <v>21.906281757848699</v>
      </c>
      <c r="F11" s="46">
        <v>84.075914505811795</v>
      </c>
      <c r="G11" s="46">
        <v>85.403131733703702</v>
      </c>
      <c r="H11" s="46">
        <v>2.1814537301414401</v>
      </c>
      <c r="I11" s="46">
        <v>13.536633525193601</v>
      </c>
      <c r="J11" s="46">
        <v>35.561824441331503</v>
      </c>
      <c r="K11" s="46">
        <v>28.255710814059999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30</v>
      </c>
      <c r="F12" s="48" t="s">
        <v>31</v>
      </c>
      <c r="G12" s="48" t="s">
        <v>31</v>
      </c>
      <c r="H12" s="48" t="s">
        <v>28</v>
      </c>
      <c r="I12" s="48" t="s">
        <v>29</v>
      </c>
      <c r="J12" s="48" t="s">
        <v>30</v>
      </c>
      <c r="K12" s="48" t="s">
        <v>30</v>
      </c>
    </row>
    <row r="13" spans="1:17" s="2" customFormat="1" ht="31">
      <c r="A13" s="7" t="s">
        <v>10</v>
      </c>
      <c r="B13" s="47">
        <v>86.097765882917003</v>
      </c>
      <c r="C13" s="48">
        <v>72.893674265337395</v>
      </c>
      <c r="D13" s="48">
        <v>61.367648792152202</v>
      </c>
      <c r="E13" s="48">
        <v>66.638577679925106</v>
      </c>
      <c r="F13" s="48">
        <v>84.075914505811795</v>
      </c>
      <c r="G13" s="48">
        <v>85.403131733703702</v>
      </c>
      <c r="H13" s="48">
        <v>82.810815970213</v>
      </c>
      <c r="I13" s="48">
        <v>50.530888441025603</v>
      </c>
      <c r="J13" s="48">
        <v>52.903117152873101</v>
      </c>
      <c r="K13" s="48">
        <v>58.0078735105212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75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60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20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80</v>
      </c>
      <c r="E19" s="46">
        <v>80</v>
      </c>
      <c r="F19" s="46">
        <v>0</v>
      </c>
      <c r="G19" s="46">
        <v>0</v>
      </c>
      <c r="H19" s="46">
        <v>0</v>
      </c>
      <c r="I19" s="46">
        <v>0</v>
      </c>
      <c r="J19" s="46">
        <v>80</v>
      </c>
      <c r="K19" s="46">
        <v>80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25</v>
      </c>
      <c r="D21" s="46">
        <v>20</v>
      </c>
      <c r="E21" s="46">
        <v>20</v>
      </c>
      <c r="F21" s="46">
        <v>100</v>
      </c>
      <c r="G21" s="46">
        <v>100</v>
      </c>
      <c r="H21" s="46">
        <v>0</v>
      </c>
      <c r="I21" s="46">
        <v>20</v>
      </c>
      <c r="J21" s="46">
        <v>20</v>
      </c>
      <c r="K21" s="46">
        <v>20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30</v>
      </c>
      <c r="F22" s="48" t="s">
        <v>31</v>
      </c>
      <c r="G22" s="48" t="s">
        <v>31</v>
      </c>
      <c r="H22" s="48" t="s">
        <v>28</v>
      </c>
      <c r="I22" s="48" t="s">
        <v>29</v>
      </c>
      <c r="J22" s="48" t="s">
        <v>30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75</v>
      </c>
      <c r="D23" s="48">
        <v>80</v>
      </c>
      <c r="E23" s="48">
        <v>80</v>
      </c>
      <c r="F23" s="48">
        <v>100</v>
      </c>
      <c r="G23" s="48">
        <v>100</v>
      </c>
      <c r="H23" s="48">
        <v>100</v>
      </c>
      <c r="I23" s="48">
        <v>60</v>
      </c>
      <c r="J23" s="48">
        <v>80</v>
      </c>
      <c r="K23" s="48">
        <v>80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86.097765882917003</v>
      </c>
      <c r="C26" s="22">
        <f t="shared" ref="C26" si="0">H4</f>
        <v>82.810815970213</v>
      </c>
      <c r="D26" s="19">
        <f t="shared" ref="D26:D30" si="1">AVERAGE(B26:C26)</f>
        <v>84.454290926564994</v>
      </c>
      <c r="E26" s="19">
        <f t="shared" ref="E26:E30" si="2">VAR(B26:C26)</f>
        <v>5.4020198643124262</v>
      </c>
      <c r="F26" s="90">
        <v>4</v>
      </c>
    </row>
    <row r="27" spans="1:11" ht="31">
      <c r="A27" s="6" t="s">
        <v>6</v>
      </c>
      <c r="B27" s="12">
        <f>B5+B8+B10</f>
        <v>0.85295932171732192</v>
      </c>
      <c r="C27" s="12">
        <f>H5+H8+H10</f>
        <v>1.4467118293557641</v>
      </c>
      <c r="D27" s="10">
        <f>AVERAGE(B27:C27)</f>
        <v>1.149835575536543</v>
      </c>
      <c r="E27" s="10">
        <f t="shared" si="2"/>
        <v>0.17627102016346896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10.88781688466611</v>
      </c>
      <c r="C28" s="3">
        <f>H6+H7</f>
        <v>11.427557036124501</v>
      </c>
      <c r="D28" s="10">
        <f t="shared" si="1"/>
        <v>11.157686960395306</v>
      </c>
      <c r="E28" s="10">
        <f t="shared" si="2"/>
        <v>0.14565971554816332</v>
      </c>
      <c r="F28" s="90">
        <v>6</v>
      </c>
      <c r="G28">
        <v>7</v>
      </c>
    </row>
    <row r="29" spans="1:11" ht="31">
      <c r="A29" s="6" t="s">
        <v>7</v>
      </c>
      <c r="B29" s="12">
        <f>B9</f>
        <v>1.9453543744061901</v>
      </c>
      <c r="C29" s="3">
        <f>H9</f>
        <v>2.1334614341652598</v>
      </c>
      <c r="D29" s="10">
        <f t="shared" si="1"/>
        <v>2.0394079042857252</v>
      </c>
      <c r="E29" s="10">
        <f t="shared" si="2"/>
        <v>1.7692132965601112E-2</v>
      </c>
      <c r="F29" s="90">
        <v>9</v>
      </c>
    </row>
    <row r="30" spans="1:11" ht="31">
      <c r="A30" s="6" t="s">
        <v>9</v>
      </c>
      <c r="B30" s="12">
        <f>B11</f>
        <v>0.21610353629329801</v>
      </c>
      <c r="C30" s="3">
        <f>H11</f>
        <v>2.1814537301414401</v>
      </c>
      <c r="D30" s="10">
        <f t="shared" si="1"/>
        <v>1.1987786332173691</v>
      </c>
      <c r="E30" s="10">
        <f t="shared" si="2"/>
        <v>1.9313006922294647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86.097765882917003</v>
      </c>
      <c r="C32" s="3">
        <f>H13</f>
        <v>82.810815970213</v>
      </c>
      <c r="D32" s="10">
        <f t="shared" ref="D32:D37" si="3">AVERAGE(B32:C32)</f>
        <v>84.454290926564994</v>
      </c>
      <c r="E32" s="10">
        <f t="shared" ref="E32:E37" si="4">VAR(B32:C32)</f>
        <v>5.4020198643124262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4.0986782420038802E-2</v>
      </c>
      <c r="C42" s="10">
        <f>I4</f>
        <v>0.24980911095636399</v>
      </c>
      <c r="D42" s="10">
        <f t="shared" ref="D42:D46" si="5">AVERAGE(B42:C42)</f>
        <v>0.14539794668820138</v>
      </c>
      <c r="E42" s="10">
        <f t="shared" ref="E42:E46" si="6">VAR(B42:C42)</f>
        <v>2.1803382447666463E-2</v>
      </c>
    </row>
    <row r="43" spans="1:8" ht="31">
      <c r="A43" s="6" t="s">
        <v>6</v>
      </c>
      <c r="B43" s="11">
        <f>C5+C8+C10</f>
        <v>0.24460249252232452</v>
      </c>
      <c r="C43" s="10">
        <f>I5+I8+I10</f>
        <v>1.483396107831181</v>
      </c>
      <c r="D43" s="10">
        <f t="shared" si="5"/>
        <v>0.86399930017675275</v>
      </c>
      <c r="E43" s="10">
        <f t="shared" si="6"/>
        <v>0.76730481066499356</v>
      </c>
    </row>
    <row r="44" spans="1:8" s="20" customFormat="1" ht="31">
      <c r="A44" s="17" t="s">
        <v>4</v>
      </c>
      <c r="B44" s="18">
        <f>C6+C7</f>
        <v>78.910915215347401</v>
      </c>
      <c r="C44" s="19">
        <f>I6+I7</f>
        <v>81.607189383509194</v>
      </c>
      <c r="D44" s="19">
        <f t="shared" si="5"/>
        <v>80.259052299428305</v>
      </c>
      <c r="E44" s="19">
        <f t="shared" si="6"/>
        <v>3.6349471949482837</v>
      </c>
    </row>
    <row r="45" spans="1:8" ht="31">
      <c r="A45" s="6" t="s">
        <v>7</v>
      </c>
      <c r="B45" s="11">
        <f>C9</f>
        <v>1.9915087488233501</v>
      </c>
      <c r="C45" s="10">
        <f>I9</f>
        <v>3.1229718725094799</v>
      </c>
      <c r="D45" s="10">
        <f t="shared" si="5"/>
        <v>2.557240310666415</v>
      </c>
      <c r="E45" s="10">
        <f t="shared" si="6"/>
        <v>0.64010440013078629</v>
      </c>
    </row>
    <row r="46" spans="1:8" ht="31">
      <c r="A46" s="6" t="s">
        <v>9</v>
      </c>
      <c r="B46" s="11">
        <f>C11</f>
        <v>18.8119867608868</v>
      </c>
      <c r="C46" s="10">
        <f>I11</f>
        <v>13.536633525193601</v>
      </c>
      <c r="D46" s="10">
        <f t="shared" si="5"/>
        <v>16.174310143040202</v>
      </c>
      <c r="E46" s="10">
        <f t="shared" si="6"/>
        <v>13.914675880669279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78.910915215347401</v>
      </c>
      <c r="C48" s="11">
        <f>MAX(C42:C46)</f>
        <v>81.607189383509194</v>
      </c>
      <c r="D48" s="10">
        <f t="shared" ref="D48:D53" si="7">AVERAGE(B48:C48)</f>
        <v>80.259052299428305</v>
      </c>
      <c r="E48" s="10">
        <f t="shared" ref="E48:E53" si="8">VAR(B48:C48)</f>
        <v>3.6349471949482837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75</v>
      </c>
      <c r="C51" s="19">
        <f>I16+I17</f>
        <v>80</v>
      </c>
      <c r="D51" s="19">
        <f t="shared" si="7"/>
        <v>77.5</v>
      </c>
      <c r="E51" s="19">
        <f t="shared" si="8"/>
        <v>12.5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25</v>
      </c>
      <c r="C53" s="10">
        <f>I21</f>
        <v>20</v>
      </c>
      <c r="D53" s="10">
        <f t="shared" si="7"/>
        <v>22.5</v>
      </c>
      <c r="E53" s="10">
        <f t="shared" si="8"/>
        <v>12.5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75</v>
      </c>
      <c r="C55" s="10">
        <f>I23</f>
        <v>60</v>
      </c>
      <c r="D55" s="10">
        <f>AVERAGE(B55:C55)</f>
        <v>67.5</v>
      </c>
      <c r="E55" s="10">
        <f>VAR(B55:C55)</f>
        <v>112.5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0.11528493160655499</v>
      </c>
      <c r="C58" s="10">
        <f>J4</f>
        <v>0.17445273546892001</v>
      </c>
      <c r="D58" s="10">
        <f t="shared" ref="D58:D62" si="9">AVERAGE(B58:C58)</f>
        <v>0.1448688335377375</v>
      </c>
      <c r="E58" s="10">
        <f t="shared" ref="E58:E62" si="10">VAR(B58:C58)</f>
        <v>1.7504145069476562E-3</v>
      </c>
    </row>
    <row r="59" spans="1:5" ht="31">
      <c r="A59" s="92" t="s">
        <v>27</v>
      </c>
      <c r="B59" s="18">
        <f>D5+D8+D10</f>
        <v>5.8693978490875143</v>
      </c>
      <c r="C59" s="19">
        <f>J5+J8+J10</f>
        <v>2.3339387244874041</v>
      </c>
      <c r="D59" s="19">
        <f t="shared" si="9"/>
        <v>4.1016682867874596</v>
      </c>
      <c r="E59" s="19">
        <f t="shared" si="10"/>
        <v>6.2497356108590836</v>
      </c>
    </row>
    <row r="60" spans="1:5" ht="31">
      <c r="A60" s="6" t="s">
        <v>4</v>
      </c>
      <c r="B60" s="11">
        <f>D6+D7</f>
        <v>9.8567721259203793</v>
      </c>
      <c r="C60" s="10">
        <f>J6+J7</f>
        <v>9.0266669458389011</v>
      </c>
      <c r="D60" s="10">
        <f t="shared" si="9"/>
        <v>9.4417195358796402</v>
      </c>
      <c r="E60" s="10">
        <f t="shared" si="10"/>
        <v>0.34453730499905172</v>
      </c>
    </row>
    <row r="61" spans="1:5" ht="31">
      <c r="A61" s="6" t="s">
        <v>7</v>
      </c>
      <c r="B61" s="11">
        <f>D9</f>
        <v>61.367648792152202</v>
      </c>
      <c r="C61" s="10">
        <f>J9</f>
        <v>52.903117152873101</v>
      </c>
      <c r="D61" s="10">
        <f t="shared" si="9"/>
        <v>57.135382972512652</v>
      </c>
      <c r="E61" s="10">
        <f t="shared" si="10"/>
        <v>35.824147936178477</v>
      </c>
    </row>
    <row r="62" spans="1:5" ht="31">
      <c r="A62" s="6" t="s">
        <v>9</v>
      </c>
      <c r="B62" s="11">
        <f t="shared" ref="B62:B67" si="11">D11</f>
        <v>22.7908963012332</v>
      </c>
      <c r="C62" s="10">
        <f>J11</f>
        <v>35.561824441331503</v>
      </c>
      <c r="D62" s="10">
        <f t="shared" si="9"/>
        <v>29.17636037128235</v>
      </c>
      <c r="E62" s="10">
        <f t="shared" si="10"/>
        <v>81.548302779777487</v>
      </c>
    </row>
    <row r="63" spans="1:5" ht="31">
      <c r="A63" s="7" t="s">
        <v>14</v>
      </c>
      <c r="B63" s="11" t="str">
        <f t="shared" si="11"/>
        <v>SAD</v>
      </c>
      <c r="C63" s="10" t="str">
        <f>J12</f>
        <v>SAD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61.367648792152202</v>
      </c>
      <c r="C64" s="11">
        <f>MAX(C58:C62)</f>
        <v>52.903117152873101</v>
      </c>
      <c r="D64" s="10">
        <f t="shared" ref="D64:D69" si="12">AVERAGE(B64:C64)</f>
        <v>57.135382972512652</v>
      </c>
      <c r="E64" s="10">
        <f t="shared" ref="E64:E69" si="13">VAR(B64:C64)</f>
        <v>35.824147936178477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80</v>
      </c>
      <c r="C68" s="10">
        <f>J19</f>
        <v>80</v>
      </c>
      <c r="D68" s="10">
        <f t="shared" si="12"/>
        <v>80</v>
      </c>
      <c r="E68" s="10">
        <f t="shared" si="13"/>
        <v>0</v>
      </c>
    </row>
    <row r="69" spans="1:5" ht="31">
      <c r="A69" s="6" t="s">
        <v>9</v>
      </c>
      <c r="B69" s="11">
        <f>D21</f>
        <v>20</v>
      </c>
      <c r="C69" s="10">
        <f>J21</f>
        <v>20</v>
      </c>
      <c r="D69" s="10">
        <f t="shared" si="12"/>
        <v>20</v>
      </c>
      <c r="E69" s="10">
        <f t="shared" si="13"/>
        <v>0</v>
      </c>
    </row>
    <row r="70" spans="1:5" ht="31">
      <c r="A70" s="7" t="s">
        <v>14</v>
      </c>
      <c r="B70" s="11" t="str">
        <f>D22</f>
        <v>SAD</v>
      </c>
      <c r="C70" s="10" t="str">
        <f>J22</f>
        <v>SAD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80</v>
      </c>
      <c r="C71" s="10">
        <f>J23</f>
        <v>80</v>
      </c>
      <c r="D71" s="10">
        <f>AVERAGE(B71:C71)</f>
        <v>80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0.12917191411724299</v>
      </c>
      <c r="C74" s="10">
        <f>K4</f>
        <v>0.18048575938202799</v>
      </c>
      <c r="D74" s="10">
        <f t="shared" ref="D74:D78" si="14">AVERAGE(B74:C74)</f>
        <v>0.15482883674963549</v>
      </c>
      <c r="E74" s="10">
        <f t="shared" ref="E74:E78" si="15">VAR(B74:C74)</f>
        <v>1.3165553579291486E-3</v>
      </c>
    </row>
    <row r="75" spans="1:5" ht="31">
      <c r="A75" s="91" t="s">
        <v>27</v>
      </c>
      <c r="B75" s="11">
        <f>E5+E8+E10</f>
        <v>0.87189641347533697</v>
      </c>
      <c r="C75" s="10">
        <f>K5+K8+K10</f>
        <v>4.0339165973156836</v>
      </c>
      <c r="D75" s="10">
        <f t="shared" si="14"/>
        <v>2.4529065053955104</v>
      </c>
      <c r="E75" s="10">
        <f t="shared" si="15"/>
        <v>4.9991858215068685</v>
      </c>
    </row>
    <row r="76" spans="1:5" ht="31">
      <c r="A76" s="6" t="s">
        <v>4</v>
      </c>
      <c r="B76" s="11">
        <f>E6+E7</f>
        <v>10.45407223463345</v>
      </c>
      <c r="C76" s="10">
        <f>K6+K7</f>
        <v>9.5220133187209601</v>
      </c>
      <c r="D76" s="10">
        <f t="shared" si="14"/>
        <v>9.9880427766772044</v>
      </c>
      <c r="E76" s="10">
        <f t="shared" si="15"/>
        <v>0.43436691136598338</v>
      </c>
    </row>
    <row r="77" spans="1:5" s="20" customFormat="1" ht="31">
      <c r="A77" s="17" t="s">
        <v>7</v>
      </c>
      <c r="B77" s="18">
        <f>E9</f>
        <v>66.638577679925106</v>
      </c>
      <c r="C77" s="19">
        <f>K9</f>
        <v>58.0078735105212</v>
      </c>
      <c r="D77" s="19">
        <f t="shared" si="14"/>
        <v>62.32322559522315</v>
      </c>
      <c r="E77" s="19">
        <f t="shared" si="15"/>
        <v>37.244527229882976</v>
      </c>
    </row>
    <row r="78" spans="1:5" ht="31">
      <c r="A78" s="6" t="s">
        <v>9</v>
      </c>
      <c r="B78" s="11">
        <f>E11</f>
        <v>21.906281757848699</v>
      </c>
      <c r="C78" s="10">
        <f>K11</f>
        <v>28.255710814059999</v>
      </c>
      <c r="D78" s="10">
        <f t="shared" si="14"/>
        <v>25.080996285954349</v>
      </c>
      <c r="E78" s="10">
        <f t="shared" si="15"/>
        <v>20.157624669930101</v>
      </c>
    </row>
    <row r="79" spans="1:5" ht="31">
      <c r="A79" s="7" t="s">
        <v>14</v>
      </c>
      <c r="B79" s="11" t="str">
        <f>E12</f>
        <v>SAD</v>
      </c>
      <c r="C79" s="10" t="str">
        <f>K12</f>
        <v>SAD</v>
      </c>
      <c r="D79" s="10">
        <f>COUNTIF(B79:C79,A73)</f>
        <v>2</v>
      </c>
      <c r="E79" s="13">
        <f>D79/2</f>
        <v>1</v>
      </c>
    </row>
    <row r="80" spans="1:5" ht="31">
      <c r="A80" s="7" t="s">
        <v>10</v>
      </c>
      <c r="B80" s="11">
        <f>E13</f>
        <v>66.638577679925106</v>
      </c>
      <c r="C80" s="10">
        <f>K13</f>
        <v>58.0078735105212</v>
      </c>
      <c r="D80" s="10">
        <f t="shared" ref="D80:D85" si="16">AVERAGE(B80:C80)</f>
        <v>62.32322559522315</v>
      </c>
      <c r="E80" s="10">
        <f t="shared" ref="E80:E85" si="17">VAR(B80:C80)</f>
        <v>37.244527229882976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80</v>
      </c>
      <c r="C84" s="19">
        <f>K19</f>
        <v>80</v>
      </c>
      <c r="D84" s="19">
        <f t="shared" si="16"/>
        <v>80</v>
      </c>
      <c r="E84" s="19">
        <f t="shared" si="17"/>
        <v>0</v>
      </c>
    </row>
    <row r="85" spans="1:5" ht="31">
      <c r="A85" s="6" t="s">
        <v>9</v>
      </c>
      <c r="B85" s="11">
        <f>E21</f>
        <v>20</v>
      </c>
      <c r="C85" s="10">
        <f>K21</f>
        <v>20</v>
      </c>
      <c r="D85" s="10">
        <f t="shared" si="16"/>
        <v>20</v>
      </c>
      <c r="E85" s="10">
        <f t="shared" si="17"/>
        <v>0</v>
      </c>
    </row>
    <row r="86" spans="1:5" ht="31">
      <c r="A86" s="7" t="s">
        <v>14</v>
      </c>
      <c r="B86" s="11" t="str">
        <f>E22</f>
        <v>SAD</v>
      </c>
      <c r="C86" s="10" t="str">
        <f>K22</f>
        <v>SAD</v>
      </c>
      <c r="D86" s="10">
        <f>COUNTIF(B86:C86,A73)</f>
        <v>2</v>
      </c>
      <c r="E86" s="13">
        <f>D86/2</f>
        <v>1</v>
      </c>
    </row>
    <row r="87" spans="1:5" ht="31">
      <c r="A87" s="7" t="s">
        <v>10</v>
      </c>
      <c r="B87" s="11">
        <f>E23</f>
        <v>80</v>
      </c>
      <c r="C87" s="10">
        <f>K23</f>
        <v>80</v>
      </c>
      <c r="D87" s="10">
        <f>AVERAGE(B87:C87)</f>
        <v>80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2.2447546608724799E-2</v>
      </c>
      <c r="C90" s="11">
        <f>G4</f>
        <v>2.97320968952418E-2</v>
      </c>
      <c r="D90" s="10">
        <f t="shared" ref="D90:D94" si="18">AVERAGE(B90:C90)</f>
        <v>2.6089821751983301E-2</v>
      </c>
      <c r="E90" s="10">
        <f t="shared" ref="E90:E94" si="19">VAR(B90:C90)</f>
        <v>2.6532336438397008E-5</v>
      </c>
    </row>
    <row r="91" spans="1:5" ht="31">
      <c r="A91" s="6" t="s">
        <v>6</v>
      </c>
      <c r="B91" s="11">
        <f>F5+F8+F10</f>
        <v>0.21724580512498431</v>
      </c>
      <c r="C91" s="11">
        <f>G5+G8+G10</f>
        <v>0.17979101308003601</v>
      </c>
      <c r="D91" s="10">
        <f t="shared" si="18"/>
        <v>0.19851840910251017</v>
      </c>
      <c r="E91" s="10">
        <f t="shared" si="19"/>
        <v>7.0143072356516163E-4</v>
      </c>
    </row>
    <row r="92" spans="1:5" ht="31">
      <c r="A92" s="6" t="s">
        <v>4</v>
      </c>
      <c r="B92" s="11">
        <f>F6+F7</f>
        <v>10.88778996827301</v>
      </c>
      <c r="C92" s="11">
        <f>G6+G7</f>
        <v>10.72625579664081</v>
      </c>
      <c r="D92" s="10">
        <f t="shared" si="18"/>
        <v>10.807022882456909</v>
      </c>
      <c r="E92" s="10">
        <f t="shared" si="19"/>
        <v>1.3046644302450464E-2</v>
      </c>
    </row>
    <row r="93" spans="1:5" ht="31">
      <c r="A93" s="6" t="s">
        <v>7</v>
      </c>
      <c r="B93" s="11">
        <f>F9</f>
        <v>4.7966021741814098</v>
      </c>
      <c r="C93" s="11">
        <f>G9</f>
        <v>3.6610893596801302</v>
      </c>
      <c r="D93" s="10">
        <f t="shared" si="18"/>
        <v>4.2288457669307702</v>
      </c>
      <c r="E93" s="10">
        <f t="shared" si="19"/>
        <v>0.64469467594830832</v>
      </c>
    </row>
    <row r="94" spans="1:5" s="20" customFormat="1" ht="31">
      <c r="A94" s="17" t="s">
        <v>9</v>
      </c>
      <c r="B94" s="18">
        <f t="shared" ref="B94:C97" si="20">F11</f>
        <v>84.075914505811795</v>
      </c>
      <c r="C94" s="18">
        <f t="shared" si="20"/>
        <v>85.403131733703702</v>
      </c>
      <c r="D94" s="19">
        <f t="shared" si="18"/>
        <v>84.739523119757749</v>
      </c>
      <c r="E94" s="19">
        <f t="shared" si="19"/>
        <v>0.88075278500653942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84.075914505811795</v>
      </c>
      <c r="C96" s="11">
        <f t="shared" si="20"/>
        <v>85.403131733703702</v>
      </c>
      <c r="D96" s="10">
        <f t="shared" ref="D96:D101" si="21">AVERAGE(B96:C96)</f>
        <v>84.739523119757749</v>
      </c>
      <c r="E96" s="10">
        <f t="shared" ref="E96:E101" si="22">VAR(B96:C96)</f>
        <v>0.88075278500653942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84.454290926564994</v>
      </c>
      <c r="D3" s="39">
        <f>生データ!E26</f>
        <v>5.4020198643124262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4.1016682867874596</v>
      </c>
      <c r="D4" s="73">
        <f>生データ!E59</f>
        <v>6.2497356108590836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80.259052299428305</v>
      </c>
      <c r="D5" s="40">
        <f>生データ!E44</f>
        <v>3.6349471949482837</v>
      </c>
      <c r="E5" s="69">
        <f>生データ!E54</f>
        <v>1</v>
      </c>
      <c r="F5" s="73">
        <f>生データ!D51</f>
        <v>77.5</v>
      </c>
      <c r="G5" s="43">
        <f>生データ!E51</f>
        <v>12.5</v>
      </c>
    </row>
    <row r="6" spans="1:8" ht="31">
      <c r="A6" s="28" t="s">
        <v>7</v>
      </c>
      <c r="B6" s="32">
        <f>生データ!E79</f>
        <v>1</v>
      </c>
      <c r="C6" s="73">
        <f>生データ!D77</f>
        <v>62.32322559522315</v>
      </c>
      <c r="D6" s="40">
        <f>生データ!E77</f>
        <v>37.244527229882976</v>
      </c>
      <c r="E6" s="69">
        <f>生データ!E86</f>
        <v>1</v>
      </c>
      <c r="F6" s="73">
        <f>生データ!D84</f>
        <v>80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84.739523119757749</v>
      </c>
      <c r="D7" s="41">
        <f>生データ!E94</f>
        <v>0.88075278500653942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1</v>
      </c>
      <c r="C14" s="81">
        <f>IF(生データ!C79=生データ!$A$73,1,0)</f>
        <v>1</v>
      </c>
      <c r="D14" s="82">
        <f>IF(生データ!B86=生データ!$A$73,1,0)</f>
        <v>1</v>
      </c>
      <c r="E14" s="83">
        <f>IF(生データ!C86=生データ!$A$73,1,0)</f>
        <v>1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4</v>
      </c>
      <c r="C16" s="88">
        <f>SUM(C11:C15)</f>
        <v>4</v>
      </c>
      <c r="D16" s="88">
        <f>SUM(D11:D15)</f>
        <v>4</v>
      </c>
      <c r="E16" s="88">
        <f>SUM(E11:E15)</f>
        <v>4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0</v>
      </c>
      <c r="D3" s="54">
        <f>生データ!D67</f>
        <v>0</v>
      </c>
      <c r="E3" s="54">
        <f>生データ!D68</f>
        <v>80</v>
      </c>
      <c r="F3" s="55">
        <f>生データ!D69</f>
        <v>20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77.5</v>
      </c>
      <c r="E4" s="54">
        <f>生データ!D52</f>
        <v>0</v>
      </c>
      <c r="F4" s="55">
        <f>生データ!D53</f>
        <v>22.5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80</v>
      </c>
      <c r="F5" s="55">
        <f>生データ!D85</f>
        <v>20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2023-01-27T05:49:36Z</dcterms:modified>
</cp:coreProperties>
</file>