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８福田/"/>
    </mc:Choice>
  </mc:AlternateContent>
  <xr:revisionPtr revIDLastSave="0" documentId="13_ncr:1_{0AEE2C77-1A2D-D648-B560-D1E1C4B59AD9}" xr6:coauthVersionLast="47" xr6:coauthVersionMax="47" xr10:uidLastSave="{00000000-0000-0000-0000-000000000000}"/>
  <bookViews>
    <workbookView xWindow="12220" yWindow="500" windowWidth="17760" windowHeight="16520" activeTab="2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" i="1" l="1"/>
  <c r="B66" i="1"/>
  <c r="D70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8" i="1"/>
  <c r="B69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4" i="1" s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32" i="1"/>
  <c r="C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C3" i="2" l="1"/>
  <c r="F4" i="4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<sst xmlns="http://schemas.openxmlformats.org/spreadsheetml/2006/main" count="189" uniqueCount="33">
  <si>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</si>
  <si>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</si>
  <si>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</si>
  <si>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</si>
  <si>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</si>
  <si>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</si>
  <si>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</si>
  <si>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</si>
  <si>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</si>
  <si>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</si>
  <si>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</si>
  <si>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</si>
  <si>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</si>
  <si>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</si>
  <si>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</si>
  <si>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</si>
  <si>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</si>
  <si>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</si>
  <si>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</si>
  <si>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</si>
  <si>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</si>
  <si>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</si>
  <si>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</si>
  <si>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</si>
  <si>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</si>
  <si>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</si>
  <si>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</si>
  <si>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</si>
  <si>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</si>
  <si>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</si>
  <si>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DISGUSTED</t>
  </si>
  <si>
    <t>SAD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</si>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</sst>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opLeftCell="A35" zoomScale="61" workbookViewId="0">
      <pane xSplit="1" topLeftCell="B1" activePane="topRight" state="frozen"/>
      <selection activeCell="A9" sqref="A9"/>
      <selection pane="topRight" activeCell="B71" sqref="B71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87.151202036987101</v>
      </c>
      <c r="C4" s="46">
        <v>0.30332192044759099</v>
      </c>
      <c r="D4" s="46">
        <v>0.21182322273556001</v>
      </c>
      <c r="E4" s="46">
        <v>0.34508495745379703</v>
      </c>
      <c r="F4" s="46">
        <v>0.76048664423648404</v>
      </c>
      <c r="G4" s="46">
        <v>0.41890673378056598</v>
      </c>
      <c r="H4" s="46">
        <v>84.823002885804499</v>
      </c>
      <c r="I4" s="46">
        <v>0.29671421243893897</v>
      </c>
      <c r="J4" s="46">
        <v>0.90109237036813605</v>
      </c>
      <c r="K4" s="46">
        <v>7.2709465889753604</v>
      </c>
    </row>
    <row r="5" spans="1:17" ht="31">
      <c r="A5" s="6" t="s">
        <v>3</v>
      </c>
      <c r="B5" s="45">
        <v>4.65368101672817E-2</v>
      </c>
      <c r="C5" s="46">
        <v>0.94242335379591802</v>
      </c>
      <c r="D5" s="46">
        <v>3.4906767153302098</v>
      </c>
      <c r="E5" s="46">
        <v>0.55898506882752097</v>
      </c>
      <c r="F5" s="46">
        <v>0.44254340509118001</v>
      </c>
      <c r="G5" s="46">
        <v>0.46482609331075098</v>
      </c>
      <c r="H5" s="46">
        <v>0.150381766283152</v>
      </c>
      <c r="I5" s="46">
        <v>0.80638819235513104</v>
      </c>
      <c r="J5" s="46">
        <v>3.60841076094496</v>
      </c>
      <c r="K5" s="46">
        <v>2.2916137622578701</v>
      </c>
    </row>
    <row r="6" spans="1:17" ht="31">
      <c r="A6" s="6" t="s">
        <v>4</v>
      </c>
      <c r="B6" s="45">
        <v>5.5136025222675098</v>
      </c>
      <c r="C6" s="46">
        <v>84.2737111556266</v>
      </c>
      <c r="D6" s="46">
        <v>5.68439048158129</v>
      </c>
      <c r="E6" s="46">
        <v>5.4428720022616703</v>
      </c>
      <c r="F6" s="46">
        <v>5.2207125604872804</v>
      </c>
      <c r="G6" s="46">
        <v>5.6133035120276098</v>
      </c>
      <c r="H6" s="46">
        <v>5.6379205691023602</v>
      </c>
      <c r="I6" s="46">
        <v>83.873901727643698</v>
      </c>
      <c r="J6" s="46">
        <v>6.0772557822571596</v>
      </c>
      <c r="K6" s="46">
        <v>7.4832998590391098</v>
      </c>
    </row>
    <row r="7" spans="1:17" ht="31">
      <c r="A7" s="6" t="s">
        <v>5</v>
      </c>
      <c r="B7" s="45">
        <v>5.1631055767816001</v>
      </c>
      <c r="C7" s="46">
        <v>10.1495726901866</v>
      </c>
      <c r="D7" s="46">
        <v>5.3054761847488301</v>
      </c>
      <c r="E7" s="46">
        <v>5.1560041279158701</v>
      </c>
      <c r="F7" s="46">
        <v>4.8566995575546699</v>
      </c>
      <c r="G7" s="46">
        <v>5.2457619557914503</v>
      </c>
      <c r="H7" s="46">
        <v>5.2197771398855304</v>
      </c>
      <c r="I7" s="46">
        <v>11.423422140045201</v>
      </c>
      <c r="J7" s="46">
        <v>5.8026678239883003</v>
      </c>
      <c r="K7" s="46">
        <v>6.0125670712234198</v>
      </c>
    </row>
    <row r="8" spans="1:17" ht="31">
      <c r="A8" s="6" t="s">
        <v>6</v>
      </c>
      <c r="B8" s="45">
        <v>7.2673622331017096E-2</v>
      </c>
      <c r="C8" s="46">
        <v>0.578926069355717</v>
      </c>
      <c r="D8" s="46">
        <v>22.841026969043799</v>
      </c>
      <c r="E8" s="46">
        <v>0.56184873016361503</v>
      </c>
      <c r="F8" s="46">
        <v>0.54905309295419202</v>
      </c>
      <c r="G8" s="46">
        <v>0.38487446591459201</v>
      </c>
      <c r="H8" s="46">
        <v>0.174727198477304</v>
      </c>
      <c r="I8" s="46">
        <v>0.48820975902755598</v>
      </c>
      <c r="J8" s="46">
        <v>71.693556271544594</v>
      </c>
      <c r="K8" s="46">
        <v>12.756972690907499</v>
      </c>
    </row>
    <row r="9" spans="1:17" ht="31">
      <c r="A9" s="6" t="s">
        <v>7</v>
      </c>
      <c r="B9" s="45">
        <v>1.9001153487520499</v>
      </c>
      <c r="C9" s="46">
        <v>1.9963514569760601</v>
      </c>
      <c r="D9" s="46">
        <v>2.4343765906555301</v>
      </c>
      <c r="E9" s="46">
        <v>84.979779459300701</v>
      </c>
      <c r="F9" s="46">
        <v>24.3182349967229</v>
      </c>
      <c r="G9" s="46">
        <v>9.4932325079756499</v>
      </c>
      <c r="H9" s="46">
        <v>2.0777301887149702</v>
      </c>
      <c r="I9" s="46">
        <v>1.9794686263249499</v>
      </c>
      <c r="J9" s="46">
        <v>2.2893556641998298</v>
      </c>
      <c r="K9" s="46">
        <v>45.423974307565601</v>
      </c>
    </row>
    <row r="10" spans="1:17" ht="31">
      <c r="A10" s="6" t="s">
        <v>8</v>
      </c>
      <c r="B10" s="45">
        <v>7.4702967725805203E-2</v>
      </c>
      <c r="C10" s="46">
        <v>0.50949118307888397</v>
      </c>
      <c r="D10" s="46">
        <v>59.830869934678198</v>
      </c>
      <c r="E10" s="46">
        <v>1.35845353900062</v>
      </c>
      <c r="F10" s="46">
        <v>0.56678320876823796</v>
      </c>
      <c r="G10" s="46">
        <v>0.40865105818938702</v>
      </c>
      <c r="H10" s="46">
        <v>0.34708870420946702</v>
      </c>
      <c r="I10" s="46">
        <v>0.40986349812672102</v>
      </c>
      <c r="J10" s="46">
        <v>8.0309266874606902</v>
      </c>
      <c r="K10" s="46">
        <v>7.4548720299763298</v>
      </c>
    </row>
    <row r="11" spans="1:17" ht="31">
      <c r="A11" s="6" t="s">
        <v>9</v>
      </c>
      <c r="B11" s="45">
        <v>7.8061114987617197E-2</v>
      </c>
      <c r="C11" s="46">
        <v>1.2462021705325601</v>
      </c>
      <c r="D11" s="46">
        <v>0.20135990122650599</v>
      </c>
      <c r="E11" s="46">
        <v>1.59697211507609</v>
      </c>
      <c r="F11" s="46">
        <v>63.285486534184997</v>
      </c>
      <c r="G11" s="46">
        <v>77.970443673009896</v>
      </c>
      <c r="H11" s="46">
        <v>1.56937154752265</v>
      </c>
      <c r="I11" s="46">
        <v>0.72203184403768605</v>
      </c>
      <c r="J11" s="46">
        <v>1.59673463923629</v>
      </c>
      <c r="K11" s="46">
        <v>11.305753690054599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31</v>
      </c>
      <c r="F12" s="48" t="s">
        <v>32</v>
      </c>
      <c r="G12" s="48" t="s">
        <v>32</v>
      </c>
      <c r="H12" s="48" t="s">
        <v>28</v>
      </c>
      <c r="I12" s="48" t="s">
        <v>29</v>
      </c>
      <c r="J12" s="48" t="s">
        <v>27</v>
      </c>
      <c r="K12" s="48" t="s">
        <v>31</v>
      </c>
    </row>
    <row r="13" spans="1:17" s="2" customFormat="1" ht="31">
      <c r="A13" s="7" t="s">
        <v>10</v>
      </c>
      <c r="B13" s="47">
        <v>87.151202036987101</v>
      </c>
      <c r="C13" s="48">
        <v>84.2737111556266</v>
      </c>
      <c r="D13" s="48">
        <v>59.830869934678198</v>
      </c>
      <c r="E13" s="48">
        <v>84.979779459300701</v>
      </c>
      <c r="F13" s="48">
        <v>63.285486534184997</v>
      </c>
      <c r="G13" s="48">
        <v>77.970443673009896</v>
      </c>
      <c r="H13" s="48">
        <v>84.823002885804499</v>
      </c>
      <c r="I13" s="48">
        <v>83.873901727643698</v>
      </c>
      <c r="J13" s="48">
        <v>71.693556271544594</v>
      </c>
      <c r="K13" s="48">
        <v>45.423974307565601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25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100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100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100</v>
      </c>
    </row>
    <row r="20" spans="1:11" ht="31">
      <c r="A20" s="6" t="s">
        <v>8</v>
      </c>
      <c r="B20" s="45">
        <v>0</v>
      </c>
      <c r="C20" s="46">
        <v>0</v>
      </c>
      <c r="D20" s="46">
        <v>75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0</v>
      </c>
      <c r="E21" s="46">
        <v>0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31</v>
      </c>
      <c r="F22" s="48" t="s">
        <v>32</v>
      </c>
      <c r="G22" s="48" t="s">
        <v>32</v>
      </c>
      <c r="H22" s="48" t="s">
        <v>28</v>
      </c>
      <c r="I22" s="48" t="s">
        <v>29</v>
      </c>
      <c r="J22" s="48" t="s">
        <v>27</v>
      </c>
      <c r="K22" s="48" t="s">
        <v>31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75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87.151202036987101</v>
      </c>
      <c r="C26" s="22">
        <f t="shared" ref="C26" si="0">H4</f>
        <v>84.823002885804499</v>
      </c>
      <c r="D26" s="19">
        <f t="shared" ref="D26:D30" si="1">AVERAGE(B26:C26)</f>
        <v>85.987102461395807</v>
      </c>
      <c r="E26" s="19">
        <f t="shared" ref="E26:E30" si="2">VAR(B26:C26)</f>
        <v>2.7102556437836949</v>
      </c>
      <c r="F26" s="90">
        <v>4</v>
      </c>
    </row>
    <row r="27" spans="1:11" ht="31">
      <c r="A27" s="6" t="s">
        <v>6</v>
      </c>
      <c r="B27" s="12">
        <f>B5+B8+B10</f>
        <v>0.193913400224104</v>
      </c>
      <c r="C27" s="12">
        <f>H5+H8+H10</f>
        <v>0.67219766896992306</v>
      </c>
      <c r="D27" s="10">
        <f>AVERAGE(B27:C27)</f>
        <v>0.43305553459701351</v>
      </c>
      <c r="E27" s="10">
        <f t="shared" si="2"/>
        <v>0.11437792086486148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10.67670809904911</v>
      </c>
      <c r="C28" s="3">
        <f>H6+H7</f>
        <v>10.857697708987891</v>
      </c>
      <c r="D28" s="10">
        <f t="shared" si="1"/>
        <v>10.7672029040185</v>
      </c>
      <c r="E28" s="10">
        <f t="shared" si="2"/>
        <v>1.6378619452895985E-2</v>
      </c>
      <c r="F28" s="90">
        <v>6</v>
      </c>
      <c r="G28">
        <v>7</v>
      </c>
    </row>
    <row r="29" spans="1:11" ht="31">
      <c r="A29" s="6" t="s">
        <v>7</v>
      </c>
      <c r="B29" s="12">
        <f>B9</f>
        <v>1.9001153487520499</v>
      </c>
      <c r="C29" s="3">
        <f>H9</f>
        <v>2.0777301887149702</v>
      </c>
      <c r="D29" s="10">
        <f t="shared" si="1"/>
        <v>1.98892276873351</v>
      </c>
      <c r="E29" s="10">
        <f t="shared" si="2"/>
        <v>1.5773515687526888E-2</v>
      </c>
      <c r="F29" s="90">
        <v>9</v>
      </c>
    </row>
    <row r="30" spans="1:11" ht="31">
      <c r="A30" s="6" t="s">
        <v>9</v>
      </c>
      <c r="B30" s="12">
        <f>B11</f>
        <v>7.8061114987617197E-2</v>
      </c>
      <c r="C30" s="3">
        <f>H11</f>
        <v>1.56937154752265</v>
      </c>
      <c r="D30" s="10">
        <f t="shared" si="1"/>
        <v>0.82371633125513355</v>
      </c>
      <c r="E30" s="10">
        <f t="shared" si="2"/>
        <v>1.1120034030939134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87.151202036987101</v>
      </c>
      <c r="C32" s="3">
        <f>H13</f>
        <v>84.823002885804499</v>
      </c>
      <c r="D32" s="10">
        <f t="shared" ref="D32:D37" si="3">AVERAGE(B32:C32)</f>
        <v>85.987102461395807</v>
      </c>
      <c r="E32" s="10">
        <f t="shared" ref="E32:E37" si="4">VAR(B32:C32)</f>
        <v>2.7102556437836949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0.30332192044759099</v>
      </c>
      <c r="C42" s="10">
        <f>I4</f>
        <v>0.29671421243893897</v>
      </c>
      <c r="D42" s="10">
        <f t="shared" ref="D42:D46" si="5">AVERAGE(B42:C42)</f>
        <v>0.30001806644326501</v>
      </c>
      <c r="E42" s="10">
        <f t="shared" ref="E42:E46" si="6">VAR(B42:C42)</f>
        <v>2.1830902563801979E-5</v>
      </c>
    </row>
    <row r="43" spans="1:8" ht="31">
      <c r="A43" s="6" t="s">
        <v>6</v>
      </c>
      <c r="B43" s="11">
        <f>C5+C8+C10</f>
        <v>2.0308406062305187</v>
      </c>
      <c r="C43" s="10">
        <f>I5+I8+I10</f>
        <v>1.7044614495094081</v>
      </c>
      <c r="D43" s="10">
        <f t="shared" si="5"/>
        <v>1.8676510278699634</v>
      </c>
      <c r="E43" s="10">
        <f t="shared" si="6"/>
        <v>5.3261676970991607E-2</v>
      </c>
    </row>
    <row r="44" spans="1:8" s="20" customFormat="1" ht="31">
      <c r="A44" s="17" t="s">
        <v>4</v>
      </c>
      <c r="B44" s="18">
        <f>C6+C7</f>
        <v>94.423283845813202</v>
      </c>
      <c r="C44" s="19">
        <f>I6+I7</f>
        <v>95.297323867688903</v>
      </c>
      <c r="D44" s="19">
        <f t="shared" si="5"/>
        <v>94.860303856751045</v>
      </c>
      <c r="E44" s="19">
        <f t="shared" si="6"/>
        <v>0.38197297992023732</v>
      </c>
    </row>
    <row r="45" spans="1:8" ht="31">
      <c r="A45" s="6" t="s">
        <v>7</v>
      </c>
      <c r="B45" s="11">
        <f>C9</f>
        <v>1.9963514569760601</v>
      </c>
      <c r="C45" s="10">
        <f>I9</f>
        <v>1.9794686263249499</v>
      </c>
      <c r="D45" s="10">
        <f t="shared" si="5"/>
        <v>1.9879100416505051</v>
      </c>
      <c r="E45" s="10">
        <f t="shared" si="6"/>
        <v>1.4251498539703271E-4</v>
      </c>
    </row>
    <row r="46" spans="1:8" ht="31">
      <c r="A46" s="6" t="s">
        <v>9</v>
      </c>
      <c r="B46" s="11">
        <f>C11</f>
        <v>1.2462021705325601</v>
      </c>
      <c r="C46" s="10">
        <f>I11</f>
        <v>0.72203184403768605</v>
      </c>
      <c r="D46" s="10">
        <f t="shared" si="5"/>
        <v>0.98411700728512308</v>
      </c>
      <c r="E46" s="10">
        <f t="shared" si="6"/>
        <v>0.13737726558887164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94.423283845813202</v>
      </c>
      <c r="C48" s="11">
        <f>MAX(C42:C46)</f>
        <v>95.297323867688903</v>
      </c>
      <c r="D48" s="10">
        <f t="shared" ref="D48:D53" si="7">AVERAGE(B48:C48)</f>
        <v>94.860303856751045</v>
      </c>
      <c r="E48" s="10">
        <f t="shared" ref="E48:E53" si="8">VAR(B48:C48)</f>
        <v>0.38197297992023732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0.21182322273556001</v>
      </c>
      <c r="C58" s="10">
        <f>J4</f>
        <v>0.90109237036813605</v>
      </c>
      <c r="D58" s="10">
        <f t="shared" ref="D58:D62" si="9">AVERAGE(B58:C58)</f>
        <v>0.55645779655184802</v>
      </c>
      <c r="E58" s="10">
        <f t="shared" ref="E58:E62" si="10">VAR(B58:C58)</f>
        <v>0.23754597893906904</v>
      </c>
    </row>
    <row r="59" spans="1:5" ht="31">
      <c r="A59" s="92" t="s">
        <v>27</v>
      </c>
      <c r="B59" s="18">
        <f>D5+D8+D10</f>
        <v>86.16257361905221</v>
      </c>
      <c r="C59" s="19">
        <f>J5+J8+J10</f>
        <v>83.332893719950249</v>
      </c>
      <c r="D59" s="19">
        <f t="shared" si="9"/>
        <v>84.74773366950123</v>
      </c>
      <c r="E59" s="19">
        <f t="shared" si="10"/>
        <v>4.003544165690843</v>
      </c>
    </row>
    <row r="60" spans="1:5" ht="31">
      <c r="A60" s="6" t="s">
        <v>4</v>
      </c>
      <c r="B60" s="11">
        <f>D6+D7</f>
        <v>10.989866666330119</v>
      </c>
      <c r="C60" s="10">
        <f>J6+J7</f>
        <v>11.879923606245459</v>
      </c>
      <c r="D60" s="10">
        <f t="shared" si="9"/>
        <v>11.434895136287789</v>
      </c>
      <c r="E60" s="10">
        <f t="shared" si="10"/>
        <v>0.39610067814572936</v>
      </c>
    </row>
    <row r="61" spans="1:5" ht="31">
      <c r="A61" s="6" t="s">
        <v>7</v>
      </c>
      <c r="B61" s="11">
        <f>D9</f>
        <v>2.4343765906555301</v>
      </c>
      <c r="C61" s="10">
        <f>J9</f>
        <v>2.2893556641998298</v>
      </c>
      <c r="D61" s="10">
        <f t="shared" si="9"/>
        <v>2.36186612742768</v>
      </c>
      <c r="E61" s="10">
        <f t="shared" si="10"/>
        <v>1.0515534555034818E-2</v>
      </c>
    </row>
    <row r="62" spans="1:5" ht="31">
      <c r="A62" s="6" t="s">
        <v>9</v>
      </c>
      <c r="B62" s="11">
        <f t="shared" ref="B62:B67" si="11">D11</f>
        <v>0.20135990122650599</v>
      </c>
      <c r="C62" s="10">
        <f>J11</f>
        <v>1.59673463923629</v>
      </c>
      <c r="D62" s="10">
        <f t="shared" si="9"/>
        <v>0.89904727023139797</v>
      </c>
      <c r="E62" s="10">
        <f t="shared" si="10"/>
        <v>0.97353532973793677</v>
      </c>
    </row>
    <row r="63" spans="1:5" ht="31">
      <c r="A63" s="7" t="s">
        <v>14</v>
      </c>
      <c r="B63" s="11" t="str">
        <f t="shared" si="11"/>
        <v>DISGUSTED</v>
      </c>
      <c r="C63" s="10" t="str">
        <f>J12</f>
        <v>ANGRY</v>
      </c>
      <c r="D63" s="10">
        <f>COUNTIF(B63:C63,A57)</f>
        <v>1</v>
      </c>
      <c r="E63" s="13">
        <f>D63/2</f>
        <v>0.5</v>
      </c>
    </row>
    <row r="64" spans="1:5" ht="31">
      <c r="A64" s="7" t="s">
        <v>10</v>
      </c>
      <c r="B64" s="11">
        <f>MAX(B58:B62)</f>
        <v>86.16257361905221</v>
      </c>
      <c r="C64" s="11">
        <f>MAX(C58:C62)</f>
        <v>83.332893719950249</v>
      </c>
      <c r="D64" s="10">
        <f t="shared" ref="D64:D69" si="12">AVERAGE(B64:C64)</f>
        <v>84.74773366950123</v>
      </c>
      <c r="E64" s="10">
        <f t="shared" ref="E64:E69" si="13">VAR(B64:C64)</f>
        <v>4.003544165690843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9">
        <f>D15+D18+D20</f>
        <v>100</v>
      </c>
      <c r="C66" s="19">
        <f>J15+J18+J20</f>
        <v>100</v>
      </c>
      <c r="D66" s="19">
        <f t="shared" si="12"/>
        <v>100</v>
      </c>
      <c r="E66" s="19">
        <f t="shared" si="13"/>
        <v>0</v>
      </c>
    </row>
    <row r="67" spans="1:5" ht="31">
      <c r="A67" s="6" t="s">
        <v>4</v>
      </c>
      <c r="B67" s="11">
        <f>D16+D17</f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">
        <v>6</v>
      </c>
      <c r="C70" s="10" t="str">
        <f>J22</f>
        <v>ANGRY</v>
      </c>
      <c r="D70" s="10">
        <f>COUNTIF(B70:C70,A57)</f>
        <v>2</v>
      </c>
      <c r="E70" s="13">
        <f>D70/2</f>
        <v>1</v>
      </c>
    </row>
    <row r="71" spans="1:5" ht="31">
      <c r="A71" s="7" t="s">
        <v>10</v>
      </c>
      <c r="B71" s="11">
        <f>D23</f>
        <v>75</v>
      </c>
      <c r="C71" s="10">
        <f>J23</f>
        <v>100</v>
      </c>
      <c r="D71" s="10">
        <f>AVERAGE(B71:C71)</f>
        <v>87.5</v>
      </c>
      <c r="E71" s="10">
        <f>VAR(B71:C71)</f>
        <v>312.5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0.34508495745379703</v>
      </c>
      <c r="C74" s="10">
        <f>K4</f>
        <v>7.2709465889753604</v>
      </c>
      <c r="D74" s="10">
        <f t="shared" ref="D74:D78" si="14">AVERAGE(B74:C74)</f>
        <v>3.8080157732145787</v>
      </c>
      <c r="E74" s="10">
        <f t="shared" ref="E74:E78" si="15">VAR(B74:C74)</f>
        <v>23.983779669491263</v>
      </c>
    </row>
    <row r="75" spans="1:5" ht="31">
      <c r="A75" s="91" t="s">
        <v>27</v>
      </c>
      <c r="B75" s="11">
        <f>E5+E8+E10</f>
        <v>2.4792873379917562</v>
      </c>
      <c r="C75" s="10">
        <f>K5+K8+K10</f>
        <v>22.503458483141699</v>
      </c>
      <c r="D75" s="10">
        <f t="shared" si="14"/>
        <v>12.491372910566728</v>
      </c>
      <c r="E75" s="10">
        <f t="shared" si="15"/>
        <v>200.48371502512776</v>
      </c>
    </row>
    <row r="76" spans="1:5" ht="31">
      <c r="A76" s="6" t="s">
        <v>4</v>
      </c>
      <c r="B76" s="11">
        <f>E6+E7</f>
        <v>10.59887613017754</v>
      </c>
      <c r="C76" s="10">
        <f>K6+K7</f>
        <v>13.49586693026253</v>
      </c>
      <c r="D76" s="10">
        <f t="shared" si="14"/>
        <v>12.047371530220035</v>
      </c>
      <c r="E76" s="10">
        <f t="shared" si="15"/>
        <v>4.1962778478884957</v>
      </c>
    </row>
    <row r="77" spans="1:5" s="20" customFormat="1" ht="31">
      <c r="A77" s="17" t="s">
        <v>7</v>
      </c>
      <c r="B77" s="18">
        <f>E9</f>
        <v>84.979779459300701</v>
      </c>
      <c r="C77" s="19">
        <f>K9</f>
        <v>45.423974307565601</v>
      </c>
      <c r="D77" s="19">
        <f t="shared" si="14"/>
        <v>65.201876883433158</v>
      </c>
      <c r="E77" s="19">
        <f t="shared" si="15"/>
        <v>782.33086060101414</v>
      </c>
    </row>
    <row r="78" spans="1:5" ht="31">
      <c r="A78" s="6" t="s">
        <v>9</v>
      </c>
      <c r="B78" s="11">
        <f>E11</f>
        <v>1.59697211507609</v>
      </c>
      <c r="C78" s="10">
        <f>K11</f>
        <v>11.305753690054599</v>
      </c>
      <c r="D78" s="10">
        <f t="shared" si="14"/>
        <v>6.4513629025653447</v>
      </c>
      <c r="E78" s="10">
        <f t="shared" si="15"/>
        <v>47.1302198353211</v>
      </c>
    </row>
    <row r="79" spans="1:5" ht="31">
      <c r="A79" s="7" t="s">
        <v>14</v>
      </c>
      <c r="B79" s="11" t="str">
        <f>E12</f>
        <v>SAD</v>
      </c>
      <c r="C79" s="10" t="str">
        <f>K12</f>
        <v>SAD</v>
      </c>
      <c r="D79" s="10">
        <f>COUNTIF(B79:C79,A73)</f>
        <v>2</v>
      </c>
      <c r="E79" s="13">
        <f>D79/2</f>
        <v>1</v>
      </c>
    </row>
    <row r="80" spans="1:5" ht="31">
      <c r="A80" s="7" t="s">
        <v>10</v>
      </c>
      <c r="B80" s="11">
        <f>E13</f>
        <v>84.979779459300701</v>
      </c>
      <c r="C80" s="10">
        <f>K13</f>
        <v>45.423974307565601</v>
      </c>
      <c r="D80" s="10">
        <f t="shared" ref="D80:D85" si="16">AVERAGE(B80:C80)</f>
        <v>65.201876883433158</v>
      </c>
      <c r="E80" s="10">
        <f t="shared" ref="E80:E85" si="17">VAR(B80:C80)</f>
        <v>782.33086060101414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100</v>
      </c>
      <c r="C84" s="19">
        <f>K19</f>
        <v>100</v>
      </c>
      <c r="D84" s="19">
        <f t="shared" si="16"/>
        <v>100</v>
      </c>
      <c r="E84" s="19">
        <f t="shared" si="17"/>
        <v>0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 t="str">
        <f>E22</f>
        <v>SAD</v>
      </c>
      <c r="C86" s="10" t="str">
        <f>K22</f>
        <v>SAD</v>
      </c>
      <c r="D86" s="10">
        <f>COUNTIF(B86:C86,A73)</f>
        <v>2</v>
      </c>
      <c r="E86" s="13">
        <f>D86/2</f>
        <v>1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0.76048664423648404</v>
      </c>
      <c r="C90" s="11">
        <f>G4</f>
        <v>0.41890673378056598</v>
      </c>
      <c r="D90" s="10">
        <f t="shared" ref="D90:D94" si="18">AVERAGE(B90:C90)</f>
        <v>0.58969668900852501</v>
      </c>
      <c r="E90" s="10">
        <f t="shared" ref="E90:E94" si="19">VAR(B90:C90)</f>
        <v>5.8338417613536531E-2</v>
      </c>
    </row>
    <row r="91" spans="1:5" ht="31">
      <c r="A91" s="6" t="s">
        <v>6</v>
      </c>
      <c r="B91" s="11">
        <f>F5+F8+F10</f>
        <v>1.5583797068136098</v>
      </c>
      <c r="C91" s="11">
        <f>G5+G8+G10</f>
        <v>1.25835161741473</v>
      </c>
      <c r="D91" s="10">
        <f t="shared" si="18"/>
        <v>1.40836566211417</v>
      </c>
      <c r="E91" s="10">
        <f t="shared" si="19"/>
        <v>4.5008427214170421E-2</v>
      </c>
    </row>
    <row r="92" spans="1:5" ht="31">
      <c r="A92" s="6" t="s">
        <v>4</v>
      </c>
      <c r="B92" s="11">
        <f>F6+F7</f>
        <v>10.07741211804195</v>
      </c>
      <c r="C92" s="11">
        <f>G6+G7</f>
        <v>10.859065467819061</v>
      </c>
      <c r="D92" s="10">
        <f t="shared" si="18"/>
        <v>10.468238792930507</v>
      </c>
      <c r="E92" s="10">
        <f t="shared" si="19"/>
        <v>0.30549097960888916</v>
      </c>
    </row>
    <row r="93" spans="1:5" ht="31">
      <c r="A93" s="6" t="s">
        <v>7</v>
      </c>
      <c r="B93" s="11">
        <f>F9</f>
        <v>24.3182349967229</v>
      </c>
      <c r="C93" s="11">
        <f>G9</f>
        <v>9.4932325079756499</v>
      </c>
      <c r="D93" s="10">
        <f t="shared" si="18"/>
        <v>16.905733752349274</v>
      </c>
      <c r="E93" s="10">
        <f t="shared" si="19"/>
        <v>109.89034939568103</v>
      </c>
    </row>
    <row r="94" spans="1:5" s="20" customFormat="1" ht="31">
      <c r="A94" s="17" t="s">
        <v>9</v>
      </c>
      <c r="B94" s="18">
        <f t="shared" ref="B94:C97" si="20">F11</f>
        <v>63.285486534184997</v>
      </c>
      <c r="C94" s="18">
        <f t="shared" si="20"/>
        <v>77.970443673009896</v>
      </c>
      <c r="D94" s="19">
        <f t="shared" si="18"/>
        <v>70.627965103597447</v>
      </c>
      <c r="E94" s="19">
        <f t="shared" si="19"/>
        <v>107.82398308456141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63.285486534184997</v>
      </c>
      <c r="C96" s="11">
        <f t="shared" si="20"/>
        <v>77.970443673009896</v>
      </c>
      <c r="D96" s="10">
        <f t="shared" ref="D96:D101" si="21">AVERAGE(B96:C96)</f>
        <v>70.627965103597447</v>
      </c>
      <c r="E96" s="10">
        <f t="shared" ref="E96:E101" si="22">VAR(B96:C96)</f>
        <v>107.82398308456141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85.987102461395807</v>
      </c>
      <c r="D3" s="39">
        <f>生データ!E26</f>
        <v>2.7102556437836949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0.5</v>
      </c>
      <c r="C4" s="73">
        <f>生データ!D59</f>
        <v>84.74773366950123</v>
      </c>
      <c r="D4" s="73">
        <f>生データ!E59</f>
        <v>4.003544165690843</v>
      </c>
      <c r="E4" s="32">
        <f>生データ!E70</f>
        <v>1</v>
      </c>
      <c r="F4" s="73">
        <f>生データ!D66</f>
        <v>100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94.860303856751045</v>
      </c>
      <c r="D5" s="40">
        <f>生データ!E44</f>
        <v>0.38197297992023732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1</v>
      </c>
      <c r="C6" s="73">
        <f>生データ!D77</f>
        <v>65.201876883433158</v>
      </c>
      <c r="D6" s="40">
        <f>生データ!E77</f>
        <v>782.33086060101414</v>
      </c>
      <c r="E6" s="69">
        <f>生データ!E86</f>
        <v>1</v>
      </c>
      <c r="F6" s="73">
        <f>生データ!D84</f>
        <v>100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70.627965103597447</v>
      </c>
      <c r="D7" s="41">
        <f>生データ!E94</f>
        <v>107.82398308456141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1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1</v>
      </c>
      <c r="D14" s="82">
        <f>IF(生データ!B86=生データ!$A$73,1,0)</f>
        <v>1</v>
      </c>
      <c r="E14" s="83">
        <f>IF(生データ!C86=生データ!$A$73,1,0)</f>
        <v>1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4</v>
      </c>
      <c r="C16" s="88">
        <f>SUM(C11:C15)</f>
        <v>5</v>
      </c>
      <c r="D16" s="88">
        <f>SUM(D11:D15)</f>
        <v>4</v>
      </c>
      <c r="E16" s="88">
        <f>SUM(E11:E15)</f>
        <v>4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tabSelected="1"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100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100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2023-01-27T05:52:06Z</dcterms:modified>
</cp:coreProperties>
</file>