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８福田/"/>
    </mc:Choice>
  </mc:AlternateContent>
  <xr:revisionPtr revIDLastSave="0" documentId="13_ncr:1_{9201FB02-0D6A-F44F-BE7B-820DA5839D66}" xr6:coauthVersionLast="47" xr6:coauthVersionMax="47" xr10:uidLastSave="{00000000-0000-0000-0000-000000000000}"/>
  <bookViews>
    <workbookView xWindow="1104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C64" i="1" l="1"/>
  <c r="B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<sst xmlns="http://schemas.openxmlformats.org/spreadsheetml/2006/main" count="188" uniqueCount="32">
  <si>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</si>
  <si>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</si>
  <si>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</si>
  <si>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</si>
  <si>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</si>
  <si>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</si>
  <si>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</si>
  <si>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</si>
  <si>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</si>
  <si>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</si>
  <si>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</si>
  <si>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</si>
  <si>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</si>
  <si>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</si>
  <si>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</si>
  <si>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</si>
  <si>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</si>
  <si>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</si>
  <si>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</si>
  <si>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</si>
  <si>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</si>
  <si>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</si>
  <si>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</si>
  <si>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</si>
  <si>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</si>
  <si>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</si>
  <si>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</si>
  <si>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</si>
  <si>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</si>
  <si>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</si>
  <si>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DISGUSTED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</si>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</sst>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61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86.930698759060604</v>
      </c>
      <c r="C4" s="46">
        <v>0.87153588410717797</v>
      </c>
      <c r="D4" s="46">
        <v>0.11008869094608</v>
      </c>
      <c r="E4" s="46">
        <v>2.58925262842829</v>
      </c>
      <c r="F4" s="46">
        <v>5.7597363822842002E-2</v>
      </c>
      <c r="G4" s="46">
        <v>6.5197206152120393E-2</v>
      </c>
      <c r="H4" s="46">
        <v>81.369959550549495</v>
      </c>
      <c r="I4" s="46">
        <v>1.04456833442927</v>
      </c>
      <c r="J4" s="46">
        <v>0.44638125829333403</v>
      </c>
      <c r="K4" s="46">
        <v>10.159850920674099</v>
      </c>
    </row>
    <row r="5" spans="1:17" ht="31">
      <c r="A5" s="6" t="s">
        <v>3</v>
      </c>
      <c r="B5" s="45">
        <v>6.3796641359139802E-2</v>
      </c>
      <c r="C5" s="46">
        <v>2.4722581800412402</v>
      </c>
      <c r="D5" s="46">
        <v>9.5312715304010101E-2</v>
      </c>
      <c r="E5" s="46">
        <v>1.1226010098546999</v>
      </c>
      <c r="F5" s="46">
        <v>2.2808289011557702E-2</v>
      </c>
      <c r="G5" s="46">
        <v>2.2076300427140601E-2</v>
      </c>
      <c r="H5" s="46">
        <v>0.39738477253760002</v>
      </c>
      <c r="I5" s="46">
        <v>17.956004119354599</v>
      </c>
      <c r="J5" s="46">
        <v>1.5436995563582201</v>
      </c>
      <c r="K5" s="46">
        <v>3.0055844046101199</v>
      </c>
    </row>
    <row r="6" spans="1:17" ht="31">
      <c r="A6" s="6" t="s">
        <v>4</v>
      </c>
      <c r="B6" s="45">
        <v>5.5409628654934</v>
      </c>
      <c r="C6" s="46">
        <v>68.737267149409604</v>
      </c>
      <c r="D6" s="46">
        <v>5.5305164828548401</v>
      </c>
      <c r="E6" s="46">
        <v>6.8807371947472804</v>
      </c>
      <c r="F6" s="46">
        <v>5.5053535170487802</v>
      </c>
      <c r="G6" s="46">
        <v>5.48823147723897</v>
      </c>
      <c r="H6" s="46">
        <v>5.9433107422640896</v>
      </c>
      <c r="I6" s="46">
        <v>23.6545637801729</v>
      </c>
      <c r="J6" s="46">
        <v>5.8540452511066201</v>
      </c>
      <c r="K6" s="46">
        <v>7.97471146693655</v>
      </c>
    </row>
    <row r="7" spans="1:17" ht="31">
      <c r="A7" s="6" t="s">
        <v>5</v>
      </c>
      <c r="B7" s="45">
        <v>5.1755457803398599</v>
      </c>
      <c r="C7" s="46">
        <v>16.257578970384099</v>
      </c>
      <c r="D7" s="46">
        <v>5.1975473574069699</v>
      </c>
      <c r="E7" s="46">
        <v>6.2590678549163403</v>
      </c>
      <c r="F7" s="46">
        <v>5.1627906838026503</v>
      </c>
      <c r="G7" s="46">
        <v>5.1531449443680302</v>
      </c>
      <c r="H7" s="46">
        <v>5.4248412668269204</v>
      </c>
      <c r="I7" s="46">
        <v>10.1975366691264</v>
      </c>
      <c r="J7" s="46">
        <v>5.3602662980480398</v>
      </c>
      <c r="K7" s="46">
        <v>7.4106065215945502</v>
      </c>
    </row>
    <row r="8" spans="1:17" ht="31">
      <c r="A8" s="6" t="s">
        <v>6</v>
      </c>
      <c r="B8" s="45">
        <v>0.13422741769589699</v>
      </c>
      <c r="C8" s="46">
        <v>1.1395280249483499</v>
      </c>
      <c r="D8" s="46">
        <v>5.5718760095594897</v>
      </c>
      <c r="E8" s="46">
        <v>6.5302022237222701</v>
      </c>
      <c r="F8" s="46">
        <v>6.6147325322651801E-2</v>
      </c>
      <c r="G8" s="46">
        <v>3.97328679628592E-2</v>
      </c>
      <c r="H8" s="46">
        <v>2.8449176889552601</v>
      </c>
      <c r="I8" s="46">
        <v>1.12531231224156</v>
      </c>
      <c r="J8" s="46">
        <v>34.203833861906801</v>
      </c>
      <c r="K8" s="46">
        <v>25.899018597646801</v>
      </c>
    </row>
    <row r="9" spans="1:17" ht="31">
      <c r="A9" s="6" t="s">
        <v>7</v>
      </c>
      <c r="B9" s="45">
        <v>1.9012493040607099</v>
      </c>
      <c r="C9" s="46">
        <v>1.9261347043478501</v>
      </c>
      <c r="D9" s="46">
        <v>1.9266964377347</v>
      </c>
      <c r="E9" s="46">
        <v>6.8116604884155398</v>
      </c>
      <c r="F9" s="46">
        <v>1.94305018297532</v>
      </c>
      <c r="G9" s="46">
        <v>1.8929972082237001</v>
      </c>
      <c r="H9" s="46">
        <v>2.08137419442461</v>
      </c>
      <c r="I9" s="46">
        <v>2.2937761474859202</v>
      </c>
      <c r="J9" s="46">
        <v>2.1635728529271501</v>
      </c>
      <c r="K9" s="46">
        <v>5.3322940381463599</v>
      </c>
    </row>
    <row r="10" spans="1:17" ht="31">
      <c r="A10" s="6" t="s">
        <v>8</v>
      </c>
      <c r="B10" s="45">
        <v>0.151339691354373</v>
      </c>
      <c r="C10" s="46">
        <v>1.8226934160929</v>
      </c>
      <c r="D10" s="46">
        <v>81.452447410730997</v>
      </c>
      <c r="E10" s="46">
        <v>64.089286425865097</v>
      </c>
      <c r="F10" s="46">
        <v>5.9641504948401397E-2</v>
      </c>
      <c r="G10" s="46">
        <v>5.78211396599373E-2</v>
      </c>
      <c r="H10" s="46">
        <v>1.40558277716031</v>
      </c>
      <c r="I10" s="46">
        <v>1.1397080945379301</v>
      </c>
      <c r="J10" s="46">
        <v>48.632459541022797</v>
      </c>
      <c r="K10" s="46">
        <v>32.171299351693399</v>
      </c>
    </row>
    <row r="11" spans="1:17" ht="31">
      <c r="A11" s="6" t="s">
        <v>9</v>
      </c>
      <c r="B11" s="45">
        <v>0.10217954063594401</v>
      </c>
      <c r="C11" s="46">
        <v>6.7730036706686301</v>
      </c>
      <c r="D11" s="46">
        <v>0.115514895462836</v>
      </c>
      <c r="E11" s="46">
        <v>5.7171921740503704</v>
      </c>
      <c r="F11" s="46">
        <v>87.182611133067795</v>
      </c>
      <c r="G11" s="46">
        <v>87.280798855967205</v>
      </c>
      <c r="H11" s="46">
        <v>0.53262900728168705</v>
      </c>
      <c r="I11" s="46">
        <v>42.588530542651299</v>
      </c>
      <c r="J11" s="46">
        <v>1.79574138033693</v>
      </c>
      <c r="K11" s="46">
        <v>8.0466346986979804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31</v>
      </c>
      <c r="G12" s="48" t="s">
        <v>31</v>
      </c>
      <c r="H12" s="48" t="s">
        <v>28</v>
      </c>
      <c r="I12" s="48" t="s">
        <v>31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86.930698759060604</v>
      </c>
      <c r="C13" s="48">
        <v>68.737267149409604</v>
      </c>
      <c r="D13" s="48">
        <v>81.452447410730997</v>
      </c>
      <c r="E13" s="48">
        <v>64.089286425865097</v>
      </c>
      <c r="F13" s="48">
        <v>87.182611133067795</v>
      </c>
      <c r="G13" s="48">
        <v>87.280798855967205</v>
      </c>
      <c r="H13" s="48">
        <v>81.369959550549495</v>
      </c>
      <c r="I13" s="48">
        <v>42.588530542651299</v>
      </c>
      <c r="J13" s="48">
        <v>48.632459541022797</v>
      </c>
      <c r="K13" s="48">
        <v>32.171299351693399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20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40</v>
      </c>
      <c r="K18" s="46">
        <v>40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100</v>
      </c>
      <c r="E20" s="46">
        <v>100</v>
      </c>
      <c r="F20" s="46">
        <v>0</v>
      </c>
      <c r="G20" s="46">
        <v>0</v>
      </c>
      <c r="H20" s="46">
        <v>0</v>
      </c>
      <c r="I20" s="46">
        <v>0</v>
      </c>
      <c r="J20" s="46">
        <v>60</v>
      </c>
      <c r="K20" s="46">
        <v>60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80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31</v>
      </c>
      <c r="G22" s="48" t="s">
        <v>31</v>
      </c>
      <c r="H22" s="48" t="s">
        <v>28</v>
      </c>
      <c r="I22" s="48" t="s">
        <v>31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80</v>
      </c>
      <c r="J23" s="48">
        <v>60</v>
      </c>
      <c r="K23" s="48">
        <v>60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86.930698759060604</v>
      </c>
      <c r="C26" s="22">
        <f t="shared" ref="C26" si="0">H4</f>
        <v>81.369959550549495</v>
      </c>
      <c r="D26" s="19">
        <f t="shared" ref="D26:D30" si="1">AVERAGE(B26:C26)</f>
        <v>84.15032915480505</v>
      </c>
      <c r="E26" s="19">
        <f t="shared" ref="E26:E30" si="2">VAR(B26:C26)</f>
        <v>15.460910272536376</v>
      </c>
      <c r="F26" s="90">
        <v>4</v>
      </c>
    </row>
    <row r="27" spans="1:11" ht="31">
      <c r="A27" s="6" t="s">
        <v>6</v>
      </c>
      <c r="B27" s="12">
        <f>B5+B8+B10</f>
        <v>0.34936375040940981</v>
      </c>
      <c r="C27" s="12">
        <f>H5+H8+H10</f>
        <v>4.6478852386531697</v>
      </c>
      <c r="D27" s="10">
        <f>AVERAGE(B27:C27)</f>
        <v>2.4986244945312897</v>
      </c>
      <c r="E27" s="10">
        <f t="shared" si="2"/>
        <v>9.2386434924466752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10.71650864583326</v>
      </c>
      <c r="C28" s="3">
        <f>H6+H7</f>
        <v>11.368152009091009</v>
      </c>
      <c r="D28" s="10">
        <f t="shared" si="1"/>
        <v>11.042330327462135</v>
      </c>
      <c r="E28" s="10">
        <f t="shared" si="2"/>
        <v>0.21231953643893542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1.9012493040607099</v>
      </c>
      <c r="C29" s="3">
        <f>H9</f>
        <v>2.08137419442461</v>
      </c>
      <c r="D29" s="10">
        <f t="shared" si="1"/>
        <v>1.99131174924266</v>
      </c>
      <c r="E29" s="10">
        <f t="shared" si="2"/>
        <v>1.6222488064303518E-2</v>
      </c>
      <c r="F29" s="90">
        <v>9</v>
      </c>
    </row>
    <row r="30" spans="1:11" ht="31">
      <c r="A30" s="6" t="s">
        <v>9</v>
      </c>
      <c r="B30" s="12">
        <f>B11</f>
        <v>0.10217954063594401</v>
      </c>
      <c r="C30" s="3">
        <f>H11</f>
        <v>0.53262900728168705</v>
      </c>
      <c r="D30" s="10">
        <f t="shared" si="1"/>
        <v>0.31740427395881554</v>
      </c>
      <c r="E30" s="10">
        <f t="shared" si="2"/>
        <v>9.2643371667802316E-2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86.930698759060604</v>
      </c>
      <c r="C32" s="3">
        <f>H13</f>
        <v>81.369959550549495</v>
      </c>
      <c r="D32" s="10">
        <f t="shared" ref="D32:D37" si="3">AVERAGE(B32:C32)</f>
        <v>84.15032915480505</v>
      </c>
      <c r="E32" s="10">
        <f t="shared" ref="E32:E37" si="4">VAR(B32:C32)</f>
        <v>15.460910272536376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0.87153588410717797</v>
      </c>
      <c r="C42" s="10">
        <f>I4</f>
        <v>1.04456833442927</v>
      </c>
      <c r="D42" s="10">
        <f t="shared" ref="D42:D46" si="5">AVERAGE(B42:C42)</f>
        <v>0.95805210926822393</v>
      </c>
      <c r="E42" s="10">
        <f t="shared" ref="E42:E46" si="6">VAR(B42:C42)</f>
        <v>1.4970114432233622E-2</v>
      </c>
    </row>
    <row r="43" spans="1:8" ht="31">
      <c r="A43" s="6" t="s">
        <v>6</v>
      </c>
      <c r="B43" s="11">
        <f>C5+C8+C10</f>
        <v>5.4344796210824899</v>
      </c>
      <c r="C43" s="10">
        <f>I5+I8+I10</f>
        <v>20.221024526134091</v>
      </c>
      <c r="D43" s="10">
        <f t="shared" si="5"/>
        <v>12.827752073608291</v>
      </c>
      <c r="E43" s="10">
        <f t="shared" si="6"/>
        <v>109.32095511455373</v>
      </c>
    </row>
    <row r="44" spans="1:8" s="20" customFormat="1" ht="31">
      <c r="A44" s="17" t="s">
        <v>4</v>
      </c>
      <c r="B44" s="18">
        <f>C6+C7</f>
        <v>84.994846119793706</v>
      </c>
      <c r="C44" s="19">
        <f>I6+I7</f>
        <v>33.8521004492993</v>
      </c>
      <c r="D44" s="19">
        <f t="shared" si="5"/>
        <v>59.423473284546503</v>
      </c>
      <c r="E44" s="19">
        <f t="shared" si="6"/>
        <v>1307.790217358438</v>
      </c>
    </row>
    <row r="45" spans="1:8" ht="31">
      <c r="A45" s="6" t="s">
        <v>7</v>
      </c>
      <c r="B45" s="11">
        <f>C9</f>
        <v>1.9261347043478501</v>
      </c>
      <c r="C45" s="10">
        <f>I9</f>
        <v>2.2937761474859202</v>
      </c>
      <c r="D45" s="10">
        <f t="shared" si="5"/>
        <v>2.1099554259168851</v>
      </c>
      <c r="E45" s="10">
        <f t="shared" si="6"/>
        <v>6.7580115356321427E-2</v>
      </c>
    </row>
    <row r="46" spans="1:8" ht="31">
      <c r="A46" s="6" t="s">
        <v>9</v>
      </c>
      <c r="B46" s="11">
        <f>C11</f>
        <v>6.7730036706686301</v>
      </c>
      <c r="C46" s="10">
        <f>I11</f>
        <v>42.588530542651299</v>
      </c>
      <c r="D46" s="10">
        <f t="shared" si="5"/>
        <v>24.680767106659964</v>
      </c>
      <c r="E46" s="10">
        <f t="shared" si="6"/>
        <v>641.37598255885632</v>
      </c>
    </row>
    <row r="47" spans="1:8" ht="31">
      <c r="A47" s="7" t="s">
        <v>14</v>
      </c>
      <c r="B47" s="11" t="str">
        <f>C12</f>
        <v>SURPRISED</v>
      </c>
      <c r="C47" s="10" t="str">
        <f>I12</f>
        <v>CALM</v>
      </c>
      <c r="D47" s="10">
        <f>COUNTIF(B47:C47,A41)</f>
        <v>1</v>
      </c>
      <c r="E47" s="13">
        <f>D47/2</f>
        <v>0.5</v>
      </c>
    </row>
    <row r="48" spans="1:8" ht="31">
      <c r="A48" s="7" t="s">
        <v>10</v>
      </c>
      <c r="B48" s="11">
        <f>MAX(B42:B46)</f>
        <v>84.994846119793706</v>
      </c>
      <c r="C48" s="11">
        <f>MAX(C42:C46)</f>
        <v>42.588530542651299</v>
      </c>
      <c r="D48" s="10">
        <f t="shared" ref="D48:D53" si="7">AVERAGE(B48:C48)</f>
        <v>63.791688331222502</v>
      </c>
      <c r="E48" s="10">
        <f t="shared" ref="E48:E53" si="8">VAR(B48:C48)</f>
        <v>899.1478004140954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20</v>
      </c>
      <c r="D51" s="19">
        <f t="shared" si="7"/>
        <v>60</v>
      </c>
      <c r="E51" s="19">
        <f t="shared" si="8"/>
        <v>3200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80</v>
      </c>
      <c r="D53" s="10">
        <f t="shared" si="7"/>
        <v>40</v>
      </c>
      <c r="E53" s="10">
        <f t="shared" si="8"/>
        <v>3200</v>
      </c>
    </row>
    <row r="54" spans="1:5" ht="31">
      <c r="A54" s="7" t="s">
        <v>14</v>
      </c>
      <c r="B54" s="11" t="str">
        <f>C22</f>
        <v>SURPRISED</v>
      </c>
      <c r="C54" s="10" t="str">
        <f>I22</f>
        <v>CALM</v>
      </c>
      <c r="D54" s="10">
        <f>COUNTIF(B54:C54,A41)</f>
        <v>1</v>
      </c>
      <c r="E54" s="13">
        <f>D54/2</f>
        <v>0.5</v>
      </c>
    </row>
    <row r="55" spans="1:5" ht="31">
      <c r="A55" s="7" t="s">
        <v>10</v>
      </c>
      <c r="B55" s="11">
        <f>C23</f>
        <v>100</v>
      </c>
      <c r="C55" s="10">
        <f>I23</f>
        <v>80</v>
      </c>
      <c r="D55" s="10">
        <f>AVERAGE(B55:C55)</f>
        <v>90</v>
      </c>
      <c r="E55" s="10">
        <f>VAR(B55:C55)</f>
        <v>200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0.11008869094608</v>
      </c>
      <c r="C58" s="10">
        <f>J4</f>
        <v>0.44638125829333403</v>
      </c>
      <c r="D58" s="10">
        <f t="shared" ref="D58:D62" si="9">AVERAGE(B58:C58)</f>
        <v>0.27823497461970703</v>
      </c>
      <c r="E58" s="10">
        <f t="shared" ref="E58:E62" si="10">VAR(B58:C58)</f>
        <v>5.6546345426503691E-2</v>
      </c>
    </row>
    <row r="59" spans="1:5" ht="31">
      <c r="A59" s="92" t="s">
        <v>27</v>
      </c>
      <c r="B59" s="18">
        <f>D5+D8+D10</f>
        <v>87.119636135594504</v>
      </c>
      <c r="C59" s="19">
        <f>J5+J8+J10</f>
        <v>84.379992959287819</v>
      </c>
      <c r="D59" s="19">
        <f t="shared" si="9"/>
        <v>85.749814547441161</v>
      </c>
      <c r="E59" s="19">
        <f t="shared" si="10"/>
        <v>3.752822366741893</v>
      </c>
    </row>
    <row r="60" spans="1:5" ht="31">
      <c r="A60" s="6" t="s">
        <v>4</v>
      </c>
      <c r="B60" s="11">
        <f>D6+D7</f>
        <v>10.728063840261811</v>
      </c>
      <c r="C60" s="10">
        <f>J6+J7</f>
        <v>11.21431154915466</v>
      </c>
      <c r="D60" s="10">
        <f t="shared" si="9"/>
        <v>10.971187694708235</v>
      </c>
      <c r="E60" s="10">
        <f t="shared" si="10"/>
        <v>0.1182184172017724</v>
      </c>
    </row>
    <row r="61" spans="1:5" ht="31">
      <c r="A61" s="6" t="s">
        <v>7</v>
      </c>
      <c r="B61" s="11">
        <f>D9</f>
        <v>1.9266964377347</v>
      </c>
      <c r="C61" s="10">
        <f>J9</f>
        <v>2.1635728529271501</v>
      </c>
      <c r="D61" s="10">
        <f t="shared" si="9"/>
        <v>2.0451346453309251</v>
      </c>
      <c r="E61" s="10">
        <f t="shared" si="10"/>
        <v>2.8055218037212993E-2</v>
      </c>
    </row>
    <row r="62" spans="1:5" ht="31">
      <c r="A62" s="6" t="s">
        <v>9</v>
      </c>
      <c r="B62" s="11">
        <f t="shared" ref="B62:B67" si="11">D11</f>
        <v>0.115514895462836</v>
      </c>
      <c r="C62" s="10">
        <f>J11</f>
        <v>1.79574138033693</v>
      </c>
      <c r="D62" s="10">
        <f t="shared" si="9"/>
        <v>0.95562813789988299</v>
      </c>
      <c r="E62" s="10">
        <f t="shared" si="10"/>
        <v>1.4115805202361773</v>
      </c>
    </row>
    <row r="63" spans="1:5" ht="31">
      <c r="A63" s="7" t="s">
        <v>14</v>
      </c>
      <c r="B63" s="11" t="str">
        <f t="shared" si="11"/>
        <v>DISGUSTED</v>
      </c>
      <c r="C63" s="10" t="str">
        <f>J12</f>
        <v>DISGUSTED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87.119636135594504</v>
      </c>
      <c r="C64" s="11">
        <f>MAX(C58:C62)</f>
        <v>84.379992959287819</v>
      </c>
      <c r="D64" s="10">
        <f t="shared" ref="D64:D69" si="12">AVERAGE(B64:C64)</f>
        <v>85.749814547441161</v>
      </c>
      <c r="E64" s="10">
        <f t="shared" ref="E64:E69" si="13">VAR(B64:C64)</f>
        <v>3.752822366741893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100</v>
      </c>
      <c r="D66" s="19">
        <f t="shared" si="12"/>
        <v>50</v>
      </c>
      <c r="E66" s="19">
        <f t="shared" si="13"/>
        <v>5000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DISGUSTED</v>
      </c>
      <c r="C70" s="10" t="str">
        <f>J22</f>
        <v>DISGUSTED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60</v>
      </c>
      <c r="D71" s="10">
        <f>AVERAGE(B71:C71)</f>
        <v>80</v>
      </c>
      <c r="E71" s="10">
        <f>VAR(B71:C71)</f>
        <v>800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2.58925262842829</v>
      </c>
      <c r="C74" s="10">
        <f>K4</f>
        <v>10.159850920674099</v>
      </c>
      <c r="D74" s="10">
        <f t="shared" ref="D74:D78" si="14">AVERAGE(B74:C74)</f>
        <v>6.374551774551195</v>
      </c>
      <c r="E74" s="10">
        <f t="shared" ref="E74:E78" si="15">VAR(B74:C74)</f>
        <v>28.656979251277576</v>
      </c>
    </row>
    <row r="75" spans="1:5" ht="31">
      <c r="A75" s="91" t="s">
        <v>27</v>
      </c>
      <c r="B75" s="11">
        <f>E5+E8+E10</f>
        <v>71.742089659442073</v>
      </c>
      <c r="C75" s="10">
        <f>K5+K8+K10</f>
        <v>61.075902353950319</v>
      </c>
      <c r="D75" s="10">
        <f t="shared" si="14"/>
        <v>66.408996006696199</v>
      </c>
      <c r="E75" s="10">
        <f t="shared" si="15"/>
        <v>56.883775817916714</v>
      </c>
    </row>
    <row r="76" spans="1:5" ht="31">
      <c r="A76" s="6" t="s">
        <v>4</v>
      </c>
      <c r="B76" s="11">
        <f>E6+E7</f>
        <v>13.139805049663622</v>
      </c>
      <c r="C76" s="10">
        <f>K6+K7</f>
        <v>15.385317988531099</v>
      </c>
      <c r="D76" s="10">
        <f t="shared" si="14"/>
        <v>14.26256151909736</v>
      </c>
      <c r="E76" s="10">
        <f t="shared" si="15"/>
        <v>2.5211641793106283</v>
      </c>
    </row>
    <row r="77" spans="1:5" s="20" customFormat="1" ht="31">
      <c r="A77" s="17" t="s">
        <v>7</v>
      </c>
      <c r="B77" s="18">
        <f>E9</f>
        <v>6.8116604884155398</v>
      </c>
      <c r="C77" s="19">
        <f>K9</f>
        <v>5.3322940381463599</v>
      </c>
      <c r="D77" s="19">
        <f t="shared" si="14"/>
        <v>6.0719772632809494</v>
      </c>
      <c r="E77" s="19">
        <f t="shared" si="15"/>
        <v>1.0942625470910343</v>
      </c>
    </row>
    <row r="78" spans="1:5" ht="31">
      <c r="A78" s="6" t="s">
        <v>9</v>
      </c>
      <c r="B78" s="11">
        <f>E11</f>
        <v>5.7171921740503704</v>
      </c>
      <c r="C78" s="10">
        <f>K11</f>
        <v>8.0466346986979804</v>
      </c>
      <c r="D78" s="10">
        <f t="shared" si="14"/>
        <v>6.881913436374175</v>
      </c>
      <c r="E78" s="10">
        <f t="shared" si="15"/>
        <v>2.7131512378183373</v>
      </c>
    </row>
    <row r="79" spans="1:5" ht="31">
      <c r="A79" s="7" t="s">
        <v>14</v>
      </c>
      <c r="B79" s="11" t="str">
        <f>E12</f>
        <v>DISGUSTED</v>
      </c>
      <c r="C79" s="10" t="str">
        <f>K12</f>
        <v>DISGUSTED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64.089286425865097</v>
      </c>
      <c r="C80" s="10">
        <f>K13</f>
        <v>32.171299351693399</v>
      </c>
      <c r="D80" s="10">
        <f t="shared" ref="D80:D85" si="16">AVERAGE(B80:C80)</f>
        <v>48.130292888779252</v>
      </c>
      <c r="E80" s="10">
        <f t="shared" ref="E80:E85" si="17">VAR(B80:C80)</f>
        <v>509.37894943349511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100</v>
      </c>
      <c r="C82" s="10">
        <f>K15+K18+K20</f>
        <v>100</v>
      </c>
      <c r="D82" s="10">
        <f t="shared" si="16"/>
        <v>100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DISGUSTED</v>
      </c>
      <c r="C86" s="10" t="str">
        <f>K22</f>
        <v>DISGUSTED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60</v>
      </c>
      <c r="D87" s="10">
        <f>AVERAGE(B87:C87)</f>
        <v>80</v>
      </c>
      <c r="E87" s="10">
        <f>VAR(B87:C87)</f>
        <v>800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5.7597363822842002E-2</v>
      </c>
      <c r="C90" s="11">
        <f>G4</f>
        <v>6.5197206152120393E-2</v>
      </c>
      <c r="D90" s="10">
        <f t="shared" ref="D90:D94" si="18">AVERAGE(B90:C90)</f>
        <v>6.1397284987481197E-2</v>
      </c>
      <c r="E90" s="10">
        <f t="shared" ref="E90:E94" si="19">VAR(B90:C90)</f>
        <v>2.8878801714945804E-5</v>
      </c>
    </row>
    <row r="91" spans="1:5" ht="31">
      <c r="A91" s="6" t="s">
        <v>6</v>
      </c>
      <c r="B91" s="11">
        <f>F5+F8+F10</f>
        <v>0.14859711928261091</v>
      </c>
      <c r="C91" s="11">
        <f>G5+G8+G10</f>
        <v>0.1196303080499371</v>
      </c>
      <c r="D91" s="10">
        <f t="shared" si="18"/>
        <v>0.134113713666274</v>
      </c>
      <c r="E91" s="10">
        <f t="shared" si="19"/>
        <v>4.1953807649468267E-4</v>
      </c>
    </row>
    <row r="92" spans="1:5" ht="31">
      <c r="A92" s="6" t="s">
        <v>4</v>
      </c>
      <c r="B92" s="11">
        <f>F6+F7</f>
        <v>10.66814420085143</v>
      </c>
      <c r="C92" s="11">
        <f>G6+G7</f>
        <v>10.641376421606999</v>
      </c>
      <c r="D92" s="10">
        <f t="shared" si="18"/>
        <v>10.654760311229214</v>
      </c>
      <c r="E92" s="10">
        <f t="shared" si="19"/>
        <v>3.5825700283927678E-4</v>
      </c>
    </row>
    <row r="93" spans="1:5" ht="31">
      <c r="A93" s="6" t="s">
        <v>7</v>
      </c>
      <c r="B93" s="11">
        <f>F9</f>
        <v>1.94305018297532</v>
      </c>
      <c r="C93" s="11">
        <f>G9</f>
        <v>1.8929972082237001</v>
      </c>
      <c r="D93" s="10">
        <f t="shared" si="18"/>
        <v>1.91802369559951</v>
      </c>
      <c r="E93" s="10">
        <f t="shared" si="19"/>
        <v>1.2526501407431471E-3</v>
      </c>
    </row>
    <row r="94" spans="1:5" s="20" customFormat="1" ht="31">
      <c r="A94" s="17" t="s">
        <v>9</v>
      </c>
      <c r="B94" s="18">
        <f t="shared" ref="B94:C97" si="20">F11</f>
        <v>87.182611133067795</v>
      </c>
      <c r="C94" s="18">
        <f t="shared" si="20"/>
        <v>87.280798855967205</v>
      </c>
      <c r="D94" s="19">
        <f t="shared" si="18"/>
        <v>87.2317049945175</v>
      </c>
      <c r="E94" s="19">
        <f t="shared" si="19"/>
        <v>4.8204144640857398E-3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87.182611133067795</v>
      </c>
      <c r="C96" s="11">
        <f t="shared" si="20"/>
        <v>87.280798855967205</v>
      </c>
      <c r="D96" s="10">
        <f t="shared" ref="D96:D101" si="21">AVERAGE(B96:C96)</f>
        <v>87.2317049945175</v>
      </c>
      <c r="E96" s="10">
        <f t="shared" ref="E96:E101" si="22">VAR(B96:C96)</f>
        <v>4.8204144640857398E-3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84.15032915480505</v>
      </c>
      <c r="D3" s="39">
        <f>生データ!E26</f>
        <v>15.460910272536376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85.749814547441161</v>
      </c>
      <c r="D4" s="73">
        <f>生データ!E59</f>
        <v>3.752822366741893</v>
      </c>
      <c r="E4" s="32">
        <f>生データ!E70</f>
        <v>0</v>
      </c>
      <c r="F4" s="73">
        <f>生データ!D66</f>
        <v>50</v>
      </c>
      <c r="G4" s="73">
        <f>生データ!E66</f>
        <v>5000</v>
      </c>
    </row>
    <row r="5" spans="1:8" ht="31">
      <c r="A5" s="28" t="s">
        <v>4</v>
      </c>
      <c r="B5" s="32">
        <f>生データ!E47</f>
        <v>0.5</v>
      </c>
      <c r="C5" s="73">
        <f>生データ!D44</f>
        <v>59.423473284546503</v>
      </c>
      <c r="D5" s="40">
        <f>生データ!E44</f>
        <v>1307.790217358438</v>
      </c>
      <c r="E5" s="69">
        <f>生データ!E54</f>
        <v>0.5</v>
      </c>
      <c r="F5" s="73">
        <f>生データ!D51</f>
        <v>60</v>
      </c>
      <c r="G5" s="43">
        <f>生データ!E51</f>
        <v>3200</v>
      </c>
    </row>
    <row r="6" spans="1:8" ht="31">
      <c r="A6" s="28" t="s">
        <v>7</v>
      </c>
      <c r="B6" s="32">
        <f>生データ!E79</f>
        <v>0</v>
      </c>
      <c r="C6" s="73">
        <f>生データ!D77</f>
        <v>6.0719772632809494</v>
      </c>
      <c r="D6" s="40">
        <f>生データ!E77</f>
        <v>1.0942625470910343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87.2317049945175</v>
      </c>
      <c r="D7" s="41">
        <f>生データ!E94</f>
        <v>4.8204144640857398E-3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0</v>
      </c>
      <c r="D12" s="89">
        <f>IF(生データ!B54=生データ!$A$41,1,0)</f>
        <v>1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2</v>
      </c>
      <c r="D16" s="88">
        <f>SUM(D11:D15)</f>
        <v>3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50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60</v>
      </c>
      <c r="E4" s="54">
        <f>生データ!D52</f>
        <v>0</v>
      </c>
      <c r="F4" s="55">
        <f>生データ!D53</f>
        <v>40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100</v>
      </c>
      <c r="D5" s="54">
        <f>生データ!D83</f>
        <v>0</v>
      </c>
      <c r="E5" s="53">
        <f>生データ!D84</f>
        <v>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2023-01-27T03:26:28Z</dcterms:modified>
</cp:coreProperties>
</file>