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９中野/"/>
    </mc:Choice>
  </mc:AlternateContent>
  <xr:revisionPtr revIDLastSave="0" documentId="13_ncr:1_{2147A741-0BEE-3445-B236-32E0EA8D133A}" xr6:coauthVersionLast="47" xr6:coauthVersionMax="47" xr10:uidLastSave="{00000000-0000-0000-0000-000000000000}"/>
  <bookViews>
    <workbookView xWindow="0" yWindow="50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C64" i="1" l="1"/>
  <c r="B64" i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<sst xmlns="http://schemas.openxmlformats.org/spreadsheetml/2006/main" count="188" uniqueCount="31">
  <si>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</si>
  <si>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</si>
  <si>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</si>
  <si>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</si>
  <si>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</si>
  <si>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</si>
  <si>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</si>
  <si>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</si>
  <si>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</si>
  <si>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</si>
  <si>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</si>
  <si>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</si>
  <si>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</si>
  <si>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</si>
  <si>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</si>
  <si>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</si>
  <si>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</si>
  <si>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</si>
  <si>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</si>
  <si>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</si>
  <si>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</si>
  <si>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</si>
  <si>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</si>
  <si>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</si>
  <si>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</si>
  <si>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</si>
  <si>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</si>
  <si>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</si>
  <si>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SURPRISED</t>
  </si>
  <si>
    <t>DISGUSTED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</si>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</sst>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E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24.267595757474801</v>
      </c>
      <c r="C4" s="46">
        <v>4.7296703427946202E-2</v>
      </c>
      <c r="D4" s="46">
        <v>0.41929541386327601</v>
      </c>
      <c r="E4" s="46">
        <v>0.40793487224901198</v>
      </c>
      <c r="F4" s="46">
        <v>0.220805795992813</v>
      </c>
      <c r="G4" s="46">
        <v>0.23310325491092401</v>
      </c>
      <c r="H4" s="46">
        <v>12.068877787000201</v>
      </c>
      <c r="I4" s="46">
        <v>7.7118543784892801E-2</v>
      </c>
      <c r="J4" s="46">
        <v>0.92151858774392703</v>
      </c>
      <c r="K4" s="46">
        <v>1.38409023850107</v>
      </c>
    </row>
    <row r="5" spans="1:17" ht="31">
      <c r="A5" s="6" t="s">
        <v>3</v>
      </c>
      <c r="B5" s="45">
        <v>0.90204556597948304</v>
      </c>
      <c r="C5" s="46">
        <v>5.9615516563396101E-2</v>
      </c>
      <c r="D5" s="46">
        <v>0.624495378230711</v>
      </c>
      <c r="E5" s="46">
        <v>12.164100984160701</v>
      </c>
      <c r="F5" s="46">
        <v>4.9761959620969396</v>
      </c>
      <c r="G5" s="46">
        <v>6.5440944231759</v>
      </c>
      <c r="H5" s="46">
        <v>1.00481296042782</v>
      </c>
      <c r="I5" s="46">
        <v>0.15703302811738901</v>
      </c>
      <c r="J5" s="46">
        <v>0.79197706643792098</v>
      </c>
      <c r="K5" s="46">
        <v>15.2629304102656</v>
      </c>
    </row>
    <row r="6" spans="1:17" ht="31">
      <c r="A6" s="6" t="s">
        <v>4</v>
      </c>
      <c r="B6" s="45">
        <v>7.9747490974492399</v>
      </c>
      <c r="C6" s="46">
        <v>91.7449377646263</v>
      </c>
      <c r="D6" s="46">
        <v>5.6244942277798797</v>
      </c>
      <c r="E6" s="46">
        <v>6.2713155611405602</v>
      </c>
      <c r="F6" s="46">
        <v>5.68229011184894</v>
      </c>
      <c r="G6" s="46">
        <v>5.6777119357135204</v>
      </c>
      <c r="H6" s="46">
        <v>6.1605253000532798</v>
      </c>
      <c r="I6" s="46">
        <v>90.751027252002501</v>
      </c>
      <c r="J6" s="46">
        <v>5.9143230442241803</v>
      </c>
      <c r="K6" s="46">
        <v>6.6924521954345497</v>
      </c>
    </row>
    <row r="7" spans="1:17" ht="31">
      <c r="A7" s="6" t="s">
        <v>5</v>
      </c>
      <c r="B7" s="45">
        <v>16.189954927918301</v>
      </c>
      <c r="C7" s="46">
        <v>6.0212666163705899</v>
      </c>
      <c r="D7" s="46">
        <v>14.8034765397933</v>
      </c>
      <c r="E7" s="46">
        <v>5.6188164171905601</v>
      </c>
      <c r="F7" s="46">
        <v>5.31324034276187</v>
      </c>
      <c r="G7" s="46">
        <v>5.3319392277507198</v>
      </c>
      <c r="H7" s="46">
        <v>50.3981695186473</v>
      </c>
      <c r="I7" s="46">
        <v>6.6614885874510996</v>
      </c>
      <c r="J7" s="46">
        <v>53.2986472534513</v>
      </c>
      <c r="K7" s="46">
        <v>8.1830250659716199</v>
      </c>
    </row>
    <row r="8" spans="1:17" ht="31">
      <c r="A8" s="6" t="s">
        <v>6</v>
      </c>
      <c r="B8" s="45">
        <v>38.0696265578771</v>
      </c>
      <c r="C8" s="46">
        <v>3.2298593311256098E-2</v>
      </c>
      <c r="D8" s="46">
        <v>4.0565807784682004</v>
      </c>
      <c r="E8" s="46">
        <v>1.3116005462468701</v>
      </c>
      <c r="F8" s="46">
        <v>0.96289550531971801</v>
      </c>
      <c r="G8" s="46">
        <v>0.59452275520534403</v>
      </c>
      <c r="H8" s="46">
        <v>25.336637289272801</v>
      </c>
      <c r="I8" s="46">
        <v>5.8876892784987998E-2</v>
      </c>
      <c r="J8" s="46">
        <v>6.4973111359031597</v>
      </c>
      <c r="K8" s="46">
        <v>2.2664988408262898</v>
      </c>
    </row>
    <row r="9" spans="1:17" ht="31">
      <c r="A9" s="6" t="s">
        <v>7</v>
      </c>
      <c r="B9" s="45">
        <v>2.4374797601235798</v>
      </c>
      <c r="C9" s="46">
        <v>1.9860088888277101</v>
      </c>
      <c r="D9" s="46">
        <v>16.9877900235604</v>
      </c>
      <c r="E9" s="46">
        <v>8.6684861513902707</v>
      </c>
      <c r="F9" s="46">
        <v>2.2137340769670102</v>
      </c>
      <c r="G9" s="46">
        <v>2.0103691790243698</v>
      </c>
      <c r="H9" s="46">
        <v>2.18716413620781</v>
      </c>
      <c r="I9" s="46">
        <v>1.9761117453018999</v>
      </c>
      <c r="J9" s="46">
        <v>4.7882450243403802</v>
      </c>
      <c r="K9" s="46">
        <v>17.393712645737299</v>
      </c>
    </row>
    <row r="10" spans="1:17" ht="31">
      <c r="A10" s="6" t="s">
        <v>8</v>
      </c>
      <c r="B10" s="45">
        <v>8.0620387784017193</v>
      </c>
      <c r="C10" s="46">
        <v>4.68979600416735E-2</v>
      </c>
      <c r="D10" s="46">
        <v>56.082693369871201</v>
      </c>
      <c r="E10" s="46">
        <v>63.042448387184599</v>
      </c>
      <c r="F10" s="46">
        <v>0.56187295817150595</v>
      </c>
      <c r="G10" s="46">
        <v>0.32399511174366502</v>
      </c>
      <c r="H10" s="46">
        <v>2.2214171517650301</v>
      </c>
      <c r="I10" s="46">
        <v>0.105494610249563</v>
      </c>
      <c r="J10" s="46">
        <v>26.1368147400892</v>
      </c>
      <c r="K10" s="46">
        <v>24.4868236037243</v>
      </c>
    </row>
    <row r="11" spans="1:17" ht="31">
      <c r="A11" s="6" t="s">
        <v>9</v>
      </c>
      <c r="B11" s="45">
        <v>2.0965095547755501</v>
      </c>
      <c r="C11" s="46">
        <v>6.1677956831130698E-2</v>
      </c>
      <c r="D11" s="46">
        <v>1.4011742684328301</v>
      </c>
      <c r="E11" s="46">
        <v>2.5152970804372901</v>
      </c>
      <c r="F11" s="46">
        <v>80.068965246841103</v>
      </c>
      <c r="G11" s="46">
        <v>79.284264112475498</v>
      </c>
      <c r="H11" s="46">
        <v>0.62239585662557895</v>
      </c>
      <c r="I11" s="46">
        <v>0.21284934030764399</v>
      </c>
      <c r="J11" s="46">
        <v>1.6511631478098401</v>
      </c>
      <c r="K11" s="46">
        <v>24.330466999538999</v>
      </c>
    </row>
    <row r="12" spans="1:17" s="2" customFormat="1" ht="31">
      <c r="A12" s="7" t="s">
        <v>14</v>
      </c>
      <c r="B12" s="47" t="s">
        <v>27</v>
      </c>
      <c r="C12" s="48" t="s">
        <v>28</v>
      </c>
      <c r="D12" s="48" t="s">
        <v>29</v>
      </c>
      <c r="E12" s="48" t="s">
        <v>29</v>
      </c>
      <c r="F12" s="48" t="s">
        <v>30</v>
      </c>
      <c r="G12" s="48" t="s">
        <v>30</v>
      </c>
      <c r="H12" s="48" t="s">
        <v>5</v>
      </c>
      <c r="I12" s="48" t="s">
        <v>28</v>
      </c>
      <c r="J12" s="48" t="s">
        <v>5</v>
      </c>
      <c r="K12" s="48" t="s">
        <v>29</v>
      </c>
    </row>
    <row r="13" spans="1:17" s="2" customFormat="1" ht="31">
      <c r="A13" s="7" t="s">
        <v>10</v>
      </c>
      <c r="B13" s="47">
        <v>38.0696265578771</v>
      </c>
      <c r="C13" s="48">
        <v>91.7449377646263</v>
      </c>
      <c r="D13" s="48">
        <v>56.082693369871201</v>
      </c>
      <c r="E13" s="48">
        <v>63.042448387184599</v>
      </c>
      <c r="F13" s="48">
        <v>80.068965246841103</v>
      </c>
      <c r="G13" s="48">
        <v>79.284264112475498</v>
      </c>
      <c r="H13" s="48">
        <v>50.3981695186473</v>
      </c>
      <c r="I13" s="48">
        <v>90.751027252002501</v>
      </c>
      <c r="J13" s="48">
        <v>53.2986472534513</v>
      </c>
      <c r="K13" s="48">
        <v>24.4868236037243</v>
      </c>
    </row>
    <row r="14" spans="1:17" ht="31">
      <c r="A14" s="6" t="s">
        <v>2</v>
      </c>
      <c r="B14" s="45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25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50</v>
      </c>
      <c r="I17" s="46">
        <v>0</v>
      </c>
      <c r="J17" s="46">
        <v>100</v>
      </c>
      <c r="K17" s="46">
        <v>0</v>
      </c>
    </row>
    <row r="18" spans="1:11" ht="31">
      <c r="A18" s="6" t="s">
        <v>6</v>
      </c>
      <c r="B18" s="45">
        <v>100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25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20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80</v>
      </c>
      <c r="E20" s="46">
        <v>100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100</v>
      </c>
    </row>
    <row r="21" spans="1:11" ht="31">
      <c r="A21" s="6" t="s">
        <v>9</v>
      </c>
      <c r="B21" s="45">
        <v>0</v>
      </c>
      <c r="C21" s="46">
        <v>0</v>
      </c>
      <c r="D21" s="46">
        <v>0</v>
      </c>
      <c r="E21" s="46">
        <v>0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14</v>
      </c>
      <c r="B22" s="47" t="s">
        <v>27</v>
      </c>
      <c r="C22" s="48" t="s">
        <v>28</v>
      </c>
      <c r="D22" s="48" t="s">
        <v>29</v>
      </c>
      <c r="E22" s="48" t="s">
        <v>29</v>
      </c>
      <c r="F22" s="48" t="s">
        <v>30</v>
      </c>
      <c r="G22" s="48" t="s">
        <v>30</v>
      </c>
      <c r="H22" s="48" t="s">
        <v>5</v>
      </c>
      <c r="I22" s="48" t="s">
        <v>28</v>
      </c>
      <c r="J22" s="48" t="s">
        <v>5</v>
      </c>
      <c r="K22" s="48" t="s">
        <v>29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80</v>
      </c>
      <c r="E23" s="48">
        <v>100</v>
      </c>
      <c r="F23" s="48">
        <v>100</v>
      </c>
      <c r="G23" s="48">
        <v>100</v>
      </c>
      <c r="H23" s="48">
        <v>50</v>
      </c>
      <c r="I23" s="48">
        <v>100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24.267595757474801</v>
      </c>
      <c r="C26" s="22">
        <f t="shared" ref="C26" si="0">H4</f>
        <v>12.068877787000201</v>
      </c>
      <c r="D26" s="19">
        <f t="shared" ref="D26:D30" si="1">AVERAGE(B26:C26)</f>
        <v>18.168236772237499</v>
      </c>
      <c r="E26" s="19">
        <f t="shared" ref="E26:E30" si="2">VAR(B26:C26)</f>
        <v>74.404360061590069</v>
      </c>
      <c r="F26" s="90">
        <v>4</v>
      </c>
    </row>
    <row r="27" spans="1:11" ht="31">
      <c r="A27" s="6" t="s">
        <v>6</v>
      </c>
      <c r="B27" s="12">
        <f>B5+B8+B10</f>
        <v>47.033710902258306</v>
      </c>
      <c r="C27" s="12">
        <f>H5+H8+H10</f>
        <v>28.562867401465653</v>
      </c>
      <c r="D27" s="10">
        <f>AVERAGE(B27:C27)</f>
        <v>37.798289151861979</v>
      </c>
      <c r="E27" s="10">
        <f t="shared" si="2"/>
        <v>170.58602981538706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24.164704025367541</v>
      </c>
      <c r="C28" s="3">
        <f>H6+H7</f>
        <v>56.55869481870058</v>
      </c>
      <c r="D28" s="10">
        <f t="shared" si="1"/>
        <v>40.361699422034064</v>
      </c>
      <c r="E28" s="10">
        <f t="shared" si="2"/>
        <v>524.68531975927226</v>
      </c>
      <c r="F28" s="90">
        <v>6</v>
      </c>
      <c r="G28">
        <v>7</v>
      </c>
    </row>
    <row r="29" spans="1:11" ht="31">
      <c r="A29" s="6" t="s">
        <v>7</v>
      </c>
      <c r="B29" s="12">
        <f>B9</f>
        <v>2.4374797601235798</v>
      </c>
      <c r="C29" s="3">
        <f>H9</f>
        <v>2.18716413620781</v>
      </c>
      <c r="D29" s="10">
        <f t="shared" si="1"/>
        <v>2.3123219481656951</v>
      </c>
      <c r="E29" s="10">
        <f t="shared" si="2"/>
        <v>3.1328955788170548E-2</v>
      </c>
      <c r="F29" s="90">
        <v>9</v>
      </c>
    </row>
    <row r="30" spans="1:11" ht="31">
      <c r="A30" s="6" t="s">
        <v>9</v>
      </c>
      <c r="B30" s="12">
        <f>B11</f>
        <v>2.0965095547755501</v>
      </c>
      <c r="C30" s="3">
        <f>H11</f>
        <v>0.62239585662557895</v>
      </c>
      <c r="D30" s="10">
        <f t="shared" si="1"/>
        <v>1.3594527057005645</v>
      </c>
      <c r="E30" s="10">
        <f t="shared" si="2"/>
        <v>1.0865055975366924</v>
      </c>
      <c r="F30" s="90">
        <v>11</v>
      </c>
    </row>
    <row r="31" spans="1:11" ht="31">
      <c r="A31" s="7" t="s">
        <v>14</v>
      </c>
      <c r="B31" s="12" t="str">
        <f>B12</f>
        <v>ANGRY</v>
      </c>
      <c r="C31" s="3" t="str">
        <f>H12</f>
        <v>FEAR</v>
      </c>
      <c r="D31" s="10">
        <f>COUNTIF(B31:C31,A25)</f>
        <v>0</v>
      </c>
      <c r="E31" s="13">
        <f>D31/2</f>
        <v>0</v>
      </c>
      <c r="F31" s="90">
        <v>12</v>
      </c>
    </row>
    <row r="32" spans="1:11" ht="31">
      <c r="A32" s="7" t="s">
        <v>10</v>
      </c>
      <c r="B32" s="12">
        <f>B13</f>
        <v>38.0696265578771</v>
      </c>
      <c r="C32" s="3">
        <f>H13</f>
        <v>50.3981695186473</v>
      </c>
      <c r="D32" s="10">
        <f t="shared" ref="D32:D37" si="3">AVERAGE(B32:C32)</f>
        <v>44.233898038262197</v>
      </c>
      <c r="E32" s="10">
        <f t="shared" ref="E32:E37" si="4">VAR(B32:C32)</f>
        <v>75.996485767778722</v>
      </c>
      <c r="F32" s="90">
        <v>13</v>
      </c>
    </row>
    <row r="33" spans="1:8" s="20" customFormat="1" ht="31">
      <c r="A33" s="17" t="s">
        <v>2</v>
      </c>
      <c r="B33" s="21">
        <f>B14</f>
        <v>0</v>
      </c>
      <c r="C33" s="22">
        <f>H14</f>
        <v>25</v>
      </c>
      <c r="D33" s="19">
        <f t="shared" si="3"/>
        <v>12.5</v>
      </c>
      <c r="E33" s="19">
        <f t="shared" si="4"/>
        <v>312.5</v>
      </c>
      <c r="F33" s="90">
        <v>14</v>
      </c>
    </row>
    <row r="34" spans="1:8" ht="31">
      <c r="A34" s="6" t="s">
        <v>6</v>
      </c>
      <c r="B34" s="12">
        <f>B15+B18+B20</f>
        <v>100</v>
      </c>
      <c r="C34" s="3">
        <f>H15+H18+H20</f>
        <v>25</v>
      </c>
      <c r="D34" s="10">
        <f t="shared" si="3"/>
        <v>62.5</v>
      </c>
      <c r="E34" s="10">
        <f t="shared" si="4"/>
        <v>2812.5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50</v>
      </c>
      <c r="D35" s="10">
        <f t="shared" si="3"/>
        <v>25</v>
      </c>
      <c r="E35" s="10">
        <f t="shared" si="4"/>
        <v>1250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ANGRY</v>
      </c>
      <c r="C38" s="3" t="str">
        <f>H22</f>
        <v>FEAR</v>
      </c>
      <c r="D38" s="10">
        <f>COUNTIF(B38:C38,A25)</f>
        <v>0</v>
      </c>
      <c r="E38" s="13">
        <f>D38/2</f>
        <v>0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50</v>
      </c>
      <c r="D39" s="10">
        <f>AVERAGE(B39:C39)</f>
        <v>75</v>
      </c>
      <c r="E39" s="10">
        <f>VAR(B39:C39)</f>
        <v>1250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4.7296703427946202E-2</v>
      </c>
      <c r="C42" s="10">
        <f>I4</f>
        <v>7.7118543784892801E-2</v>
      </c>
      <c r="D42" s="10">
        <f t="shared" ref="D42:D46" si="5">AVERAGE(B42:C42)</f>
        <v>6.2207623606419502E-2</v>
      </c>
      <c r="E42" s="10">
        <f t="shared" ref="E42:E46" si="6">VAR(B42:C42)</f>
        <v>4.446710811376051E-4</v>
      </c>
    </row>
    <row r="43" spans="1:8" ht="31">
      <c r="A43" s="6" t="s">
        <v>6</v>
      </c>
      <c r="B43" s="11">
        <f>C5+C8+C10</f>
        <v>0.13881206991632572</v>
      </c>
      <c r="C43" s="10">
        <f>I5+I8+I10</f>
        <v>0.32140453115194001</v>
      </c>
      <c r="D43" s="10">
        <f t="shared" si="5"/>
        <v>0.23010830053413286</v>
      </c>
      <c r="E43" s="10">
        <f t="shared" si="6"/>
        <v>1.6670003450039647E-2</v>
      </c>
    </row>
    <row r="44" spans="1:8" s="20" customFormat="1" ht="31">
      <c r="A44" s="17" t="s">
        <v>4</v>
      </c>
      <c r="B44" s="18">
        <f>C6+C7</f>
        <v>97.766204380996896</v>
      </c>
      <c r="C44" s="19">
        <f>I6+I7</f>
        <v>97.412515839453604</v>
      </c>
      <c r="D44" s="19">
        <f t="shared" si="5"/>
        <v>97.589360110225243</v>
      </c>
      <c r="E44" s="19">
        <f t="shared" si="6"/>
        <v>6.2547792209510483E-2</v>
      </c>
    </row>
    <row r="45" spans="1:8" ht="31">
      <c r="A45" s="6" t="s">
        <v>7</v>
      </c>
      <c r="B45" s="11">
        <f>C9</f>
        <v>1.9860088888277101</v>
      </c>
      <c r="C45" s="10">
        <f>I9</f>
        <v>1.9761117453018999</v>
      </c>
      <c r="D45" s="10">
        <f t="shared" si="5"/>
        <v>1.9810603170648049</v>
      </c>
      <c r="E45" s="10">
        <f t="shared" si="6"/>
        <v>4.897672498524309E-5</v>
      </c>
    </row>
    <row r="46" spans="1:8" ht="31">
      <c r="A46" s="6" t="s">
        <v>9</v>
      </c>
      <c r="B46" s="11">
        <f>C11</f>
        <v>6.1677956831130698E-2</v>
      </c>
      <c r="C46" s="10">
        <f>I11</f>
        <v>0.21284934030764399</v>
      </c>
      <c r="D46" s="10">
        <f t="shared" si="5"/>
        <v>0.13726364856938733</v>
      </c>
      <c r="E46" s="10">
        <f t="shared" si="6"/>
        <v>1.1426393591101529E-2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97.766204380996896</v>
      </c>
      <c r="C48" s="11">
        <f>MAX(C42:C46)</f>
        <v>97.412515839453604</v>
      </c>
      <c r="D48" s="10">
        <f t="shared" ref="D48:D53" si="7">AVERAGE(B48:C48)</f>
        <v>97.589360110225243</v>
      </c>
      <c r="E48" s="10">
        <f t="shared" ref="E48:E53" si="8">VAR(B48:C48)</f>
        <v>6.2547792209510483E-2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0.41929541386327601</v>
      </c>
      <c r="C58" s="10">
        <f>J4</f>
        <v>0.92151858774392703</v>
      </c>
      <c r="D58" s="10">
        <f t="shared" ref="D58:D62" si="9">AVERAGE(B58:C58)</f>
        <v>0.67040700080360149</v>
      </c>
      <c r="E58" s="10">
        <f t="shared" ref="E58:E62" si="10">VAR(B58:C58)</f>
        <v>0.12611405819137744</v>
      </c>
    </row>
    <row r="59" spans="1:5" ht="31">
      <c r="A59" s="92" t="s">
        <v>27</v>
      </c>
      <c r="B59" s="18">
        <f>D5+D8+D10</f>
        <v>60.763769526570115</v>
      </c>
      <c r="C59" s="19">
        <f>J5+J8+J10</f>
        <v>33.426102942430283</v>
      </c>
      <c r="D59" s="19">
        <f t="shared" si="9"/>
        <v>47.094936234500196</v>
      </c>
      <c r="E59" s="19">
        <f t="shared" si="10"/>
        <v>373.67400713279767</v>
      </c>
    </row>
    <row r="60" spans="1:5" ht="31">
      <c r="A60" s="6" t="s">
        <v>4</v>
      </c>
      <c r="B60" s="11">
        <f>D6+D7</f>
        <v>20.427970767573179</v>
      </c>
      <c r="C60" s="10">
        <f>J6+J7</f>
        <v>59.212970297675483</v>
      </c>
      <c r="D60" s="10">
        <f t="shared" si="9"/>
        <v>39.820470532624327</v>
      </c>
      <c r="E60" s="10">
        <f t="shared" si="10"/>
        <v>752.13809427501837</v>
      </c>
    </row>
    <row r="61" spans="1:5" ht="31">
      <c r="A61" s="6" t="s">
        <v>7</v>
      </c>
      <c r="B61" s="11">
        <f>D9</f>
        <v>16.9877900235604</v>
      </c>
      <c r="C61" s="10">
        <f>J9</f>
        <v>4.7882450243403802</v>
      </c>
      <c r="D61" s="10">
        <f t="shared" si="9"/>
        <v>10.88801752395039</v>
      </c>
      <c r="E61" s="10">
        <f t="shared" si="10"/>
        <v>74.414449093997121</v>
      </c>
    </row>
    <row r="62" spans="1:5" ht="31">
      <c r="A62" s="6" t="s">
        <v>9</v>
      </c>
      <c r="B62" s="11">
        <f t="shared" ref="B62:B67" si="11">D11</f>
        <v>1.4011742684328301</v>
      </c>
      <c r="C62" s="10">
        <f>J11</f>
        <v>1.6511631478098401</v>
      </c>
      <c r="D62" s="10">
        <f t="shared" si="9"/>
        <v>1.5261687081213351</v>
      </c>
      <c r="E62" s="10">
        <f t="shared" si="10"/>
        <v>3.1247219906086622E-2</v>
      </c>
    </row>
    <row r="63" spans="1:5" ht="31">
      <c r="A63" s="7" t="s">
        <v>14</v>
      </c>
      <c r="B63" s="11" t="str">
        <f t="shared" si="11"/>
        <v>DISGUSTED</v>
      </c>
      <c r="C63" s="10" t="str">
        <f>J12</f>
        <v>FEAR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60.763769526570115</v>
      </c>
      <c r="C64" s="11">
        <f>MAX(C58:C62)</f>
        <v>59.212970297675483</v>
      </c>
      <c r="D64" s="10">
        <f t="shared" ref="D64:D69" si="12">AVERAGE(B64:C64)</f>
        <v>59.988369912122799</v>
      </c>
      <c r="E64" s="10">
        <f t="shared" ref="E64:E69" si="13">VAR(B64:C64)</f>
        <v>1.2024891241700935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100</v>
      </c>
      <c r="D67" s="10">
        <f t="shared" si="12"/>
        <v>50</v>
      </c>
      <c r="E67" s="10">
        <f t="shared" si="13"/>
        <v>5000</v>
      </c>
    </row>
    <row r="68" spans="1:5" ht="31">
      <c r="A68" s="6" t="s">
        <v>7</v>
      </c>
      <c r="B68" s="11">
        <f>D19</f>
        <v>20</v>
      </c>
      <c r="C68" s="10">
        <f>J19</f>
        <v>0</v>
      </c>
      <c r="D68" s="10">
        <f t="shared" si="12"/>
        <v>10</v>
      </c>
      <c r="E68" s="10">
        <f t="shared" si="13"/>
        <v>200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DISGUSTED</v>
      </c>
      <c r="C70" s="10" t="str">
        <f>J22</f>
        <v>FEAR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80</v>
      </c>
      <c r="C71" s="10">
        <f>J23</f>
        <v>100</v>
      </c>
      <c r="D71" s="10">
        <f>AVERAGE(B71:C71)</f>
        <v>90</v>
      </c>
      <c r="E71" s="10">
        <f>VAR(B71:C71)</f>
        <v>200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0.40793487224901198</v>
      </c>
      <c r="C74" s="10">
        <f>K4</f>
        <v>1.38409023850107</v>
      </c>
      <c r="D74" s="10">
        <f t="shared" ref="D74:D78" si="14">AVERAGE(B74:C74)</f>
        <v>0.89601255537504099</v>
      </c>
      <c r="E74" s="10">
        <f t="shared" ref="E74:E78" si="15">VAR(B74:C74)</f>
        <v>0.47643964953134521</v>
      </c>
    </row>
    <row r="75" spans="1:5" ht="31">
      <c r="A75" s="91" t="s">
        <v>27</v>
      </c>
      <c r="B75" s="11">
        <f>E5+E8+E10</f>
        <v>76.518149917592169</v>
      </c>
      <c r="C75" s="10">
        <f>K5+K8+K10</f>
        <v>42.016252854816187</v>
      </c>
      <c r="D75" s="10">
        <f t="shared" si="14"/>
        <v>59.267201386204178</v>
      </c>
      <c r="E75" s="10">
        <f t="shared" si="15"/>
        <v>595.19045046519386</v>
      </c>
    </row>
    <row r="76" spans="1:5" ht="31">
      <c r="A76" s="6" t="s">
        <v>4</v>
      </c>
      <c r="B76" s="11">
        <f>E6+E7</f>
        <v>11.890131978331119</v>
      </c>
      <c r="C76" s="10">
        <f>K6+K7</f>
        <v>14.87547726140617</v>
      </c>
      <c r="D76" s="10">
        <f t="shared" si="14"/>
        <v>13.382804619868644</v>
      </c>
      <c r="E76" s="10">
        <f t="shared" si="15"/>
        <v>4.4561432295893155</v>
      </c>
    </row>
    <row r="77" spans="1:5" s="20" customFormat="1" ht="31">
      <c r="A77" s="17" t="s">
        <v>7</v>
      </c>
      <c r="B77" s="18">
        <f>E9</f>
        <v>8.6684861513902707</v>
      </c>
      <c r="C77" s="19">
        <f>K9</f>
        <v>17.393712645737299</v>
      </c>
      <c r="D77" s="19">
        <f t="shared" si="14"/>
        <v>13.031099398563786</v>
      </c>
      <c r="E77" s="19">
        <f t="shared" si="15"/>
        <v>38.064788688827662</v>
      </c>
    </row>
    <row r="78" spans="1:5" ht="31">
      <c r="A78" s="6" t="s">
        <v>9</v>
      </c>
      <c r="B78" s="11">
        <f>E11</f>
        <v>2.5152970804372901</v>
      </c>
      <c r="C78" s="10">
        <f>K11</f>
        <v>24.330466999538999</v>
      </c>
      <c r="D78" s="10">
        <f t="shared" si="14"/>
        <v>13.422882039988144</v>
      </c>
      <c r="E78" s="10">
        <f t="shared" si="15"/>
        <v>237.9508192996401</v>
      </c>
    </row>
    <row r="79" spans="1:5" ht="31">
      <c r="A79" s="7" t="s">
        <v>14</v>
      </c>
      <c r="B79" s="11" t="str">
        <f>E12</f>
        <v>DISGUSTED</v>
      </c>
      <c r="C79" s="10" t="str">
        <f>K12</f>
        <v>DISGUSTED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63.042448387184599</v>
      </c>
      <c r="C80" s="10">
        <f>K13</f>
        <v>24.4868236037243</v>
      </c>
      <c r="D80" s="10">
        <f t="shared" ref="D80:D85" si="16">AVERAGE(B80:C80)</f>
        <v>43.764635995454448</v>
      </c>
      <c r="E80" s="10">
        <f t="shared" ref="E80:E85" si="17">VAR(B80:C80)</f>
        <v>743.26810122148981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100</v>
      </c>
      <c r="C82" s="10">
        <f>K15+K18+K20</f>
        <v>100</v>
      </c>
      <c r="D82" s="10">
        <f t="shared" si="16"/>
        <v>100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 t="str">
        <f>E22</f>
        <v>DISGUSTED</v>
      </c>
      <c r="C86" s="10" t="str">
        <f>K22</f>
        <v>DISGUSTED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0.220805795992813</v>
      </c>
      <c r="C90" s="11">
        <f>G4</f>
        <v>0.23310325491092401</v>
      </c>
      <c r="D90" s="10">
        <f t="shared" ref="D90:D94" si="18">AVERAGE(B90:C90)</f>
        <v>0.22695452545186851</v>
      </c>
      <c r="E90" s="10">
        <f t="shared" ref="E90:E94" si="19">VAR(B90:C90)</f>
        <v>7.561374792131407E-5</v>
      </c>
    </row>
    <row r="91" spans="1:5" ht="31">
      <c r="A91" s="6" t="s">
        <v>6</v>
      </c>
      <c r="B91" s="11">
        <f>F5+F8+F10</f>
        <v>6.5009644255881636</v>
      </c>
      <c r="C91" s="11">
        <f>G5+G8+G10</f>
        <v>7.462612290124909</v>
      </c>
      <c r="D91" s="10">
        <f t="shared" si="18"/>
        <v>6.9817883578565363</v>
      </c>
      <c r="E91" s="10">
        <f t="shared" si="19"/>
        <v>0.46238330768404134</v>
      </c>
    </row>
    <row r="92" spans="1:5" ht="31">
      <c r="A92" s="6" t="s">
        <v>4</v>
      </c>
      <c r="B92" s="11">
        <f>F6+F7</f>
        <v>10.99553045461081</v>
      </c>
      <c r="C92" s="11">
        <f>G6+G7</f>
        <v>11.009651163464241</v>
      </c>
      <c r="D92" s="10">
        <f t="shared" si="18"/>
        <v>11.002590809037525</v>
      </c>
      <c r="E92" s="10">
        <f t="shared" si="19"/>
        <v>9.9697209261685092E-5</v>
      </c>
    </row>
    <row r="93" spans="1:5" ht="31">
      <c r="A93" s="6" t="s">
        <v>7</v>
      </c>
      <c r="B93" s="11">
        <f>F9</f>
        <v>2.2137340769670102</v>
      </c>
      <c r="C93" s="11">
        <f>G9</f>
        <v>2.0103691790243698</v>
      </c>
      <c r="D93" s="10">
        <f t="shared" si="18"/>
        <v>2.1120516279956902</v>
      </c>
      <c r="E93" s="10">
        <f t="shared" si="19"/>
        <v>2.0678640857610262E-2</v>
      </c>
    </row>
    <row r="94" spans="1:5" s="20" customFormat="1" ht="31">
      <c r="A94" s="17" t="s">
        <v>9</v>
      </c>
      <c r="B94" s="18">
        <f t="shared" ref="B94:C97" si="20">F11</f>
        <v>80.068965246841103</v>
      </c>
      <c r="C94" s="18">
        <f t="shared" si="20"/>
        <v>79.284264112475498</v>
      </c>
      <c r="D94" s="19">
        <f t="shared" si="18"/>
        <v>79.6766146796583</v>
      </c>
      <c r="E94" s="19">
        <f t="shared" si="19"/>
        <v>0.30787793513733358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80.068965246841103</v>
      </c>
      <c r="C96" s="11">
        <f t="shared" si="20"/>
        <v>79.284264112475498</v>
      </c>
      <c r="D96" s="10">
        <f t="shared" ref="D96:D101" si="21">AVERAGE(B96:C96)</f>
        <v>79.6766146796583</v>
      </c>
      <c r="E96" s="10">
        <f t="shared" ref="E96:E101" si="22">VAR(B96:C96)</f>
        <v>0.30787793513733358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0</v>
      </c>
      <c r="C3" s="72">
        <f>生データ!D26</f>
        <v>18.168236772237499</v>
      </c>
      <c r="D3" s="39">
        <f>生データ!E26</f>
        <v>74.404360061590069</v>
      </c>
      <c r="E3" s="68">
        <f>生データ!E38</f>
        <v>0</v>
      </c>
      <c r="F3" s="72">
        <f>生データ!D33</f>
        <v>12.5</v>
      </c>
      <c r="G3" s="42">
        <f>生データ!E33</f>
        <v>312.5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47.094936234500196</v>
      </c>
      <c r="D4" s="73">
        <f>生データ!E59</f>
        <v>373.67400713279767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97.589360110225243</v>
      </c>
      <c r="D5" s="40">
        <f>生データ!E44</f>
        <v>6.2547792209510483E-2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13.031099398563786</v>
      </c>
      <c r="D6" s="40">
        <f>生データ!E77</f>
        <v>38.064788688827662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79.6766146796583</v>
      </c>
      <c r="D7" s="41">
        <f>生データ!E94</f>
        <v>0.30787793513733358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0</v>
      </c>
      <c r="C11" s="81">
        <f>IF(生データ!C31=生データ!$A$25,1,0)</f>
        <v>0</v>
      </c>
      <c r="D11" s="82">
        <f>IF(生データ!B38=生データ!$A$25,1,0)</f>
        <v>0</v>
      </c>
      <c r="E11" s="83">
        <f>IF(生データ!C38=生データ!$A$25,1,0)</f>
        <v>0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2</v>
      </c>
      <c r="C16" s="88">
        <f>SUM(C11:C15)</f>
        <v>2</v>
      </c>
      <c r="D16" s="88">
        <f>SUM(D11:D15)</f>
        <v>2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12.5</v>
      </c>
      <c r="C2" s="50">
        <f>生データ!D34</f>
        <v>62.5</v>
      </c>
      <c r="D2" s="50">
        <f>生データ!D35</f>
        <v>25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0</v>
      </c>
      <c r="D3" s="54">
        <f>生データ!D67</f>
        <v>50</v>
      </c>
      <c r="E3" s="54">
        <f>生データ!D68</f>
        <v>10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100</v>
      </c>
      <c r="D5" s="54">
        <f>生データ!D83</f>
        <v>0</v>
      </c>
      <c r="E5" s="53">
        <f>生データ!D84</f>
        <v>0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2023-01-26T05:57:47Z</dcterms:modified>
</cp:coreProperties>
</file>