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１０河原/"/>
    </mc:Choice>
  </mc:AlternateContent>
  <xr:revisionPtr revIDLastSave="0" documentId="13_ncr:1_{9F9DF1FB-066F-AA49-9B69-E7DE8E3DCEF8}" xr6:coauthVersionLast="47" xr6:coauthVersionMax="47" xr10:uidLastSave="{00000000-0000-0000-0000-000000000000}"/>
  <bookViews>
    <workbookView xWindow="11880" yWindow="500" windowWidth="1776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64" i="1" s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B48" i="1" l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<sst xmlns="http://schemas.openxmlformats.org/spreadsheetml/2006/main" count="188" uniqueCount="32">
  <si>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</si>
  <si>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</si>
  <si>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</si>
  <si>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</si>
  <si>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</si>
  <si>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</si>
  <si>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</si>
  <si>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</si>
  <si>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</si>
  <si>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</si>
  <si>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</si>
  <si>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</si>
  <si>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</si>
  <si>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</si>
  <si>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</si>
  <si>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</si>
  <si>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</si>
  <si>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</si>
  <si>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</si>
  <si>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</si>
  <si>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</si>
  <si>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</si>
  <si>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</si>
  <si>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</si>
  <si>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</si>
  <si>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</si>
  <si>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</si>
  <si>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</si>
  <si>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</si>
  <si>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</si>
  <si>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</si>
  <si>
    <t>DISGUSTED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</si>
</sst>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E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64.297267269960599</v>
      </c>
      <c r="C4" s="46">
        <v>0.37682868044636098</v>
      </c>
      <c r="D4" s="46">
        <v>1.59524213141611</v>
      </c>
      <c r="E4" s="46">
        <v>0.32794787770157802</v>
      </c>
      <c r="F4" s="46">
        <v>0.55993334953037399</v>
      </c>
      <c r="G4" s="46">
        <v>1.1936348550617599</v>
      </c>
      <c r="H4" s="46">
        <v>68.602059560009394</v>
      </c>
      <c r="I4" s="46">
        <v>0.214928172997574</v>
      </c>
      <c r="J4" s="46">
        <v>1.20438646684156</v>
      </c>
      <c r="K4" s="46">
        <v>0.46949155935610598</v>
      </c>
    </row>
    <row r="5" spans="1:17" ht="31">
      <c r="A5" s="6" t="s">
        <v>3</v>
      </c>
      <c r="B5" s="45">
        <v>1.9403644303454699</v>
      </c>
      <c r="C5" s="46">
        <v>1.7327705505264901</v>
      </c>
      <c r="D5" s="46">
        <v>4.4909279212681996</v>
      </c>
      <c r="E5" s="46">
        <v>0.52619970973478702</v>
      </c>
      <c r="F5" s="46">
        <v>1.24932403347831</v>
      </c>
      <c r="G5" s="46">
        <v>2.0304499123561501</v>
      </c>
      <c r="H5" s="46">
        <v>0.92866282564049296</v>
      </c>
      <c r="I5" s="46">
        <v>4.3581516397666702</v>
      </c>
      <c r="J5" s="46">
        <v>2.8252195248084599</v>
      </c>
      <c r="K5" s="46">
        <v>0.89187069684582099</v>
      </c>
    </row>
    <row r="6" spans="1:17" ht="31">
      <c r="A6" s="6" t="s">
        <v>4</v>
      </c>
      <c r="B6" s="45">
        <v>5.80558076429541</v>
      </c>
      <c r="C6" s="46">
        <v>55.110123169336802</v>
      </c>
      <c r="D6" s="46">
        <v>6.5274427945071798</v>
      </c>
      <c r="E6" s="46">
        <v>5.6560910459337297</v>
      </c>
      <c r="F6" s="46">
        <v>5.8198462221549798</v>
      </c>
      <c r="G6" s="46">
        <v>6.1098677506707499</v>
      </c>
      <c r="H6" s="46">
        <v>5.81315772792908</v>
      </c>
      <c r="I6" s="46">
        <v>51.259190888960198</v>
      </c>
      <c r="J6" s="46">
        <v>6.0695282170213902</v>
      </c>
      <c r="K6" s="46">
        <v>5.5609763342560399</v>
      </c>
    </row>
    <row r="7" spans="1:17" ht="31">
      <c r="A7" s="6" t="s">
        <v>5</v>
      </c>
      <c r="B7" s="45">
        <v>5.3202278405264902</v>
      </c>
      <c r="C7" s="46">
        <v>15.007362208809001</v>
      </c>
      <c r="D7" s="46">
        <v>5.6983697156534099</v>
      </c>
      <c r="E7" s="46">
        <v>5.2883583849243099</v>
      </c>
      <c r="F7" s="46">
        <v>5.4076403747448802</v>
      </c>
      <c r="G7" s="46">
        <v>6.1576822707058296</v>
      </c>
      <c r="H7" s="46">
        <v>5.3798911346889904</v>
      </c>
      <c r="I7" s="46">
        <v>32.646697985674898</v>
      </c>
      <c r="J7" s="46">
        <v>5.7794996091089503</v>
      </c>
      <c r="K7" s="46">
        <v>5.2501296511890301</v>
      </c>
    </row>
    <row r="8" spans="1:17" ht="31">
      <c r="A8" s="6" t="s">
        <v>6</v>
      </c>
      <c r="B8" s="45">
        <v>1.73560496680333</v>
      </c>
      <c r="C8" s="46">
        <v>0.58355374793943804</v>
      </c>
      <c r="D8" s="46">
        <v>13.144252484359701</v>
      </c>
      <c r="E8" s="46">
        <v>1.4949215507907301</v>
      </c>
      <c r="F8" s="46">
        <v>0.92335842988202899</v>
      </c>
      <c r="G8" s="46">
        <v>1.78534143202622</v>
      </c>
      <c r="H8" s="46">
        <v>0.64914246352143801</v>
      </c>
      <c r="I8" s="46">
        <v>0.24988377473022499</v>
      </c>
      <c r="J8" s="46">
        <v>45.9642400179766</v>
      </c>
      <c r="K8" s="46">
        <v>1.4195163094183201</v>
      </c>
    </row>
    <row r="9" spans="1:17" ht="31">
      <c r="A9" s="6" t="s">
        <v>7</v>
      </c>
      <c r="B9" s="45">
        <v>1.9970162101140001</v>
      </c>
      <c r="C9" s="46">
        <v>1.97387269692805</v>
      </c>
      <c r="D9" s="46">
        <v>3.63822095653792</v>
      </c>
      <c r="E9" s="46">
        <v>6.5048416077838702</v>
      </c>
      <c r="F9" s="46">
        <v>2.1641100738152002</v>
      </c>
      <c r="G9" s="46">
        <v>2.6615900311443701</v>
      </c>
      <c r="H9" s="46">
        <v>2.0123861034819202</v>
      </c>
      <c r="I9" s="46">
        <v>1.71278437707855</v>
      </c>
      <c r="J9" s="46">
        <v>2.40628098530523</v>
      </c>
      <c r="K9" s="46">
        <v>12.164114518266601</v>
      </c>
    </row>
    <row r="10" spans="1:17" ht="31">
      <c r="A10" s="6" t="s">
        <v>8</v>
      </c>
      <c r="B10" s="45">
        <v>3.08982718240238</v>
      </c>
      <c r="C10" s="46">
        <v>3.6750640170229998</v>
      </c>
      <c r="D10" s="46">
        <v>17.424784377856501</v>
      </c>
      <c r="E10" s="46">
        <v>67.523786240196998</v>
      </c>
      <c r="F10" s="46">
        <v>23.556325811753801</v>
      </c>
      <c r="G10" s="46">
        <v>34.257775852522897</v>
      </c>
      <c r="H10" s="46">
        <v>11.0628015142238</v>
      </c>
      <c r="I10" s="46">
        <v>0.52681549312683296</v>
      </c>
      <c r="J10" s="46">
        <v>14.299872684648101</v>
      </c>
      <c r="K10" s="46">
        <v>67.341266608158094</v>
      </c>
    </row>
    <row r="11" spans="1:17" ht="31">
      <c r="A11" s="6" t="s">
        <v>9</v>
      </c>
      <c r="B11" s="45">
        <v>15.8141113355522</v>
      </c>
      <c r="C11" s="46">
        <v>21.540424928990699</v>
      </c>
      <c r="D11" s="46">
        <v>47.480759618400803</v>
      </c>
      <c r="E11" s="46">
        <v>12.6778535829338</v>
      </c>
      <c r="F11" s="46">
        <v>60.319461704640297</v>
      </c>
      <c r="G11" s="46">
        <v>45.803657895511897</v>
      </c>
      <c r="H11" s="46">
        <v>5.5518986705047499</v>
      </c>
      <c r="I11" s="46">
        <v>9.0315476676649702</v>
      </c>
      <c r="J11" s="46">
        <v>21.450972494289498</v>
      </c>
      <c r="K11" s="46">
        <v>6.9026343225099103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31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27</v>
      </c>
      <c r="K12" s="48" t="s">
        <v>31</v>
      </c>
    </row>
    <row r="13" spans="1:17" s="2" customFormat="1" ht="31">
      <c r="A13" s="7" t="s">
        <v>10</v>
      </c>
      <c r="B13" s="47">
        <v>64.297267269960599</v>
      </c>
      <c r="C13" s="48">
        <v>55.110123169336802</v>
      </c>
      <c r="D13" s="48">
        <v>47.480759618400803</v>
      </c>
      <c r="E13" s="48">
        <v>67.523786240196998</v>
      </c>
      <c r="F13" s="48">
        <v>60.319461704640297</v>
      </c>
      <c r="G13" s="48">
        <v>45.803657895511897</v>
      </c>
      <c r="H13" s="48">
        <v>68.602059560009394</v>
      </c>
      <c r="I13" s="48">
        <v>51.259190888960198</v>
      </c>
      <c r="J13" s="48">
        <v>45.9642400179766</v>
      </c>
      <c r="K13" s="48">
        <v>67.341266608158094</v>
      </c>
    </row>
    <row r="14" spans="1:17" ht="31">
      <c r="A14" s="6" t="s">
        <v>2</v>
      </c>
      <c r="B14" s="45">
        <v>66.6666666666666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80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66.6666666666666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75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20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75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20</v>
      </c>
      <c r="E20" s="46">
        <v>80</v>
      </c>
      <c r="F20" s="46">
        <v>20</v>
      </c>
      <c r="G20" s="46">
        <v>33.3333333333333</v>
      </c>
      <c r="H20" s="46">
        <v>20</v>
      </c>
      <c r="I20" s="46">
        <v>0</v>
      </c>
      <c r="J20" s="46">
        <v>0</v>
      </c>
      <c r="K20" s="46">
        <v>100</v>
      </c>
    </row>
    <row r="21" spans="1:11" ht="31">
      <c r="A21" s="6" t="s">
        <v>9</v>
      </c>
      <c r="B21" s="45">
        <v>33.3333333333333</v>
      </c>
      <c r="C21" s="46">
        <v>33.3333333333333</v>
      </c>
      <c r="D21" s="46">
        <v>60</v>
      </c>
      <c r="E21" s="46">
        <v>20</v>
      </c>
      <c r="F21" s="46">
        <v>80</v>
      </c>
      <c r="G21" s="46">
        <v>66.6666666666666</v>
      </c>
      <c r="H21" s="46">
        <v>0</v>
      </c>
      <c r="I21" s="46">
        <v>25</v>
      </c>
      <c r="J21" s="46">
        <v>25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31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27</v>
      </c>
      <c r="K22" s="48" t="s">
        <v>31</v>
      </c>
    </row>
    <row r="23" spans="1:11" s="2" customFormat="1" ht="31">
      <c r="A23" s="7" t="s">
        <v>10</v>
      </c>
      <c r="B23" s="47">
        <v>66.6666666666666</v>
      </c>
      <c r="C23" s="48">
        <v>66.6666666666666</v>
      </c>
      <c r="D23" s="48">
        <v>60</v>
      </c>
      <c r="E23" s="48">
        <v>80</v>
      </c>
      <c r="F23" s="48">
        <v>80</v>
      </c>
      <c r="G23" s="48">
        <v>66.6666666666666</v>
      </c>
      <c r="H23" s="48">
        <v>80</v>
      </c>
      <c r="I23" s="48">
        <v>75</v>
      </c>
      <c r="J23" s="48">
        <v>75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64.297267269960599</v>
      </c>
      <c r="C26" s="22">
        <f t="shared" ref="C26" si="0">H4</f>
        <v>68.602059560009394</v>
      </c>
      <c r="D26" s="19">
        <f t="shared" ref="D26:D30" si="1">AVERAGE(B26:C26)</f>
        <v>66.449663414984997</v>
      </c>
      <c r="E26" s="19">
        <f t="shared" ref="E26:E30" si="2">VAR(B26:C26)</f>
        <v>9.2656183302317725</v>
      </c>
      <c r="F26" s="90">
        <v>4</v>
      </c>
    </row>
    <row r="27" spans="1:11" ht="31">
      <c r="A27" s="6" t="s">
        <v>6</v>
      </c>
      <c r="B27" s="12">
        <f>B5+B8+B10</f>
        <v>6.7657965795511803</v>
      </c>
      <c r="C27" s="12">
        <f>H5+H8+H10</f>
        <v>12.640606803385731</v>
      </c>
      <c r="D27" s="10">
        <f>AVERAGE(B27:C27)</f>
        <v>9.7032016914684558</v>
      </c>
      <c r="E27" s="10">
        <f t="shared" si="2"/>
        <v>17.256697583035503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11.1258086048219</v>
      </c>
      <c r="C28" s="3">
        <f>H6+H7</f>
        <v>11.19304886261807</v>
      </c>
      <c r="D28" s="10">
        <f t="shared" si="1"/>
        <v>11.159428733719984</v>
      </c>
      <c r="E28" s="10">
        <f t="shared" si="2"/>
        <v>2.260626134247711E-3</v>
      </c>
      <c r="F28" s="90">
        <v>6</v>
      </c>
      <c r="G28">
        <v>7</v>
      </c>
    </row>
    <row r="29" spans="1:11" ht="31">
      <c r="A29" s="6" t="s">
        <v>7</v>
      </c>
      <c r="B29" s="12">
        <f>B9</f>
        <v>1.9970162101140001</v>
      </c>
      <c r="C29" s="3">
        <f>H9</f>
        <v>2.0123861034819202</v>
      </c>
      <c r="D29" s="10">
        <f t="shared" si="1"/>
        <v>2.0047011567979602</v>
      </c>
      <c r="E29" s="10">
        <f t="shared" si="2"/>
        <v>1.1811681107061638E-4</v>
      </c>
      <c r="F29" s="90">
        <v>9</v>
      </c>
    </row>
    <row r="30" spans="1:11" ht="31">
      <c r="A30" s="6" t="s">
        <v>9</v>
      </c>
      <c r="B30" s="12">
        <f>B11</f>
        <v>15.8141113355522</v>
      </c>
      <c r="C30" s="3">
        <f>H11</f>
        <v>5.5518986705047499</v>
      </c>
      <c r="D30" s="10">
        <f t="shared" si="1"/>
        <v>10.683005003028475</v>
      </c>
      <c r="E30" s="10">
        <f t="shared" si="2"/>
        <v>52.656504391330145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64.297267269960599</v>
      </c>
      <c r="C32" s="3">
        <f>H13</f>
        <v>68.602059560009394</v>
      </c>
      <c r="D32" s="10">
        <f t="shared" ref="D32:D37" si="3">AVERAGE(B32:C32)</f>
        <v>66.449663414984997</v>
      </c>
      <c r="E32" s="10">
        <f t="shared" ref="E32:E37" si="4">VAR(B32:C32)</f>
        <v>9.2656183302317725</v>
      </c>
      <c r="F32" s="90">
        <v>13</v>
      </c>
    </row>
    <row r="33" spans="1:8" s="20" customFormat="1" ht="31">
      <c r="A33" s="17" t="s">
        <v>2</v>
      </c>
      <c r="B33" s="21">
        <f>B14</f>
        <v>66.6666666666666</v>
      </c>
      <c r="C33" s="22">
        <f>H14</f>
        <v>80</v>
      </c>
      <c r="D33" s="19">
        <f t="shared" si="3"/>
        <v>73.3333333333333</v>
      </c>
      <c r="E33" s="19">
        <f t="shared" si="4"/>
        <v>88.888888888889767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20</v>
      </c>
      <c r="D34" s="10">
        <f t="shared" si="3"/>
        <v>10</v>
      </c>
      <c r="E34" s="10">
        <f t="shared" si="4"/>
        <v>200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33.3333333333333</v>
      </c>
      <c r="C37" s="3">
        <f>H21</f>
        <v>0</v>
      </c>
      <c r="D37" s="10">
        <f t="shared" si="3"/>
        <v>16.66666666666665</v>
      </c>
      <c r="E37" s="10">
        <f t="shared" si="4"/>
        <v>555.55555555555441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66.6666666666666</v>
      </c>
      <c r="C39" s="3">
        <f>H23</f>
        <v>80</v>
      </c>
      <c r="D39" s="10">
        <f>AVERAGE(B39:C39)</f>
        <v>73.3333333333333</v>
      </c>
      <c r="E39" s="10">
        <f>VAR(B39:C39)</f>
        <v>88.888888888889767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0.37682868044636098</v>
      </c>
      <c r="C42" s="10">
        <f>I4</f>
        <v>0.214928172997574</v>
      </c>
      <c r="D42" s="10">
        <f t="shared" ref="D42:D46" si="5">AVERAGE(B42:C42)</f>
        <v>0.29587842672196751</v>
      </c>
      <c r="E42" s="10">
        <f t="shared" ref="E42:E46" si="6">VAR(B42:C42)</f>
        <v>1.310588715608732E-2</v>
      </c>
    </row>
    <row r="43" spans="1:8" ht="31">
      <c r="A43" s="6" t="s">
        <v>6</v>
      </c>
      <c r="B43" s="11">
        <f>C5+C8+C10</f>
        <v>5.991388315488928</v>
      </c>
      <c r="C43" s="10">
        <f>I5+I8+I10</f>
        <v>5.1348509076237283</v>
      </c>
      <c r="D43" s="10">
        <f t="shared" si="5"/>
        <v>5.5631196115563277</v>
      </c>
      <c r="E43" s="10">
        <f t="shared" si="6"/>
        <v>0.36682816553621778</v>
      </c>
    </row>
    <row r="44" spans="1:8" s="20" customFormat="1" ht="31">
      <c r="A44" s="17" t="s">
        <v>4</v>
      </c>
      <c r="B44" s="18">
        <f>C6+C7</f>
        <v>70.117485378145801</v>
      </c>
      <c r="C44" s="19">
        <f>I6+I7</f>
        <v>83.905888874635096</v>
      </c>
      <c r="D44" s="19">
        <f t="shared" si="5"/>
        <v>77.011687126390456</v>
      </c>
      <c r="E44" s="19">
        <f t="shared" si="6"/>
        <v>95.060035490999098</v>
      </c>
    </row>
    <row r="45" spans="1:8" ht="31">
      <c r="A45" s="6" t="s">
        <v>7</v>
      </c>
      <c r="B45" s="11">
        <f>C9</f>
        <v>1.97387269692805</v>
      </c>
      <c r="C45" s="10">
        <f>I9</f>
        <v>1.71278437707855</v>
      </c>
      <c r="D45" s="10">
        <f t="shared" si="5"/>
        <v>1.8433285370033001</v>
      </c>
      <c r="E45" s="10">
        <f t="shared" si="6"/>
        <v>3.4083555380917403E-2</v>
      </c>
    </row>
    <row r="46" spans="1:8" ht="31">
      <c r="A46" s="6" t="s">
        <v>9</v>
      </c>
      <c r="B46" s="11">
        <f>C11</f>
        <v>21.540424928990699</v>
      </c>
      <c r="C46" s="10">
        <f>I11</f>
        <v>9.0315476676649702</v>
      </c>
      <c r="D46" s="10">
        <f t="shared" si="5"/>
        <v>15.285986298327835</v>
      </c>
      <c r="E46" s="10">
        <f t="shared" si="6"/>
        <v>78.236005169455893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70.117485378145801</v>
      </c>
      <c r="C48" s="11">
        <f>MAX(C42:C46)</f>
        <v>83.905888874635096</v>
      </c>
      <c r="D48" s="10">
        <f t="shared" ref="D48:D53" si="7">AVERAGE(B48:C48)</f>
        <v>77.011687126390456</v>
      </c>
      <c r="E48" s="10">
        <f t="shared" ref="E48:E53" si="8">VAR(B48:C48)</f>
        <v>95.060035490999098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66.6666666666666</v>
      </c>
      <c r="C51" s="19">
        <f>I16+I17</f>
        <v>75</v>
      </c>
      <c r="D51" s="19">
        <f t="shared" si="7"/>
        <v>70.8333333333333</v>
      </c>
      <c r="E51" s="19">
        <f t="shared" si="8"/>
        <v>34.722222222222776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33.3333333333333</v>
      </c>
      <c r="C53" s="10">
        <f>I21</f>
        <v>25</v>
      </c>
      <c r="D53" s="10">
        <f t="shared" si="7"/>
        <v>29.16666666666665</v>
      </c>
      <c r="E53" s="10">
        <f t="shared" si="8"/>
        <v>34.722222222221944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66.6666666666666</v>
      </c>
      <c r="C55" s="10">
        <f>I23</f>
        <v>75</v>
      </c>
      <c r="D55" s="10">
        <f>AVERAGE(B55:C55)</f>
        <v>70.8333333333333</v>
      </c>
      <c r="E55" s="10">
        <f>VAR(B55:C55)</f>
        <v>34.722222222222776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1.59524213141611</v>
      </c>
      <c r="C58" s="10">
        <f>J4</f>
        <v>1.20438646684156</v>
      </c>
      <c r="D58" s="10">
        <f t="shared" ref="D58:D62" si="9">AVERAGE(B58:C58)</f>
        <v>1.3998142991288351</v>
      </c>
      <c r="E58" s="10">
        <f t="shared" ref="E58:E62" si="10">VAR(B58:C58)</f>
        <v>7.6384075265006679E-2</v>
      </c>
    </row>
    <row r="59" spans="1:5" ht="31">
      <c r="A59" s="92" t="s">
        <v>27</v>
      </c>
      <c r="B59" s="18">
        <f>D5+D8+D10</f>
        <v>35.059964783484403</v>
      </c>
      <c r="C59" s="19">
        <f>J5+J8+J10</f>
        <v>63.089332227433161</v>
      </c>
      <c r="D59" s="19">
        <f t="shared" si="9"/>
        <v>49.074648505458782</v>
      </c>
      <c r="E59" s="19">
        <f t="shared" si="10"/>
        <v>392.82271965394739</v>
      </c>
    </row>
    <row r="60" spans="1:5" ht="31">
      <c r="A60" s="6" t="s">
        <v>4</v>
      </c>
      <c r="B60" s="11">
        <f>D6+D7</f>
        <v>12.225812510160591</v>
      </c>
      <c r="C60" s="10">
        <f>J6+J7</f>
        <v>11.849027826130341</v>
      </c>
      <c r="D60" s="10">
        <f t="shared" si="9"/>
        <v>12.037420168145466</v>
      </c>
      <c r="E60" s="10">
        <f t="shared" si="10"/>
        <v>7.0983349059887665E-2</v>
      </c>
    </row>
    <row r="61" spans="1:5" ht="31">
      <c r="A61" s="6" t="s">
        <v>7</v>
      </c>
      <c r="B61" s="11">
        <f>D9</f>
        <v>3.63822095653792</v>
      </c>
      <c r="C61" s="10">
        <f>J9</f>
        <v>2.40628098530523</v>
      </c>
      <c r="D61" s="10">
        <f t="shared" si="9"/>
        <v>3.0222509709215748</v>
      </c>
      <c r="E61" s="10">
        <f t="shared" si="10"/>
        <v>0.75883804636040253</v>
      </c>
    </row>
    <row r="62" spans="1:5" ht="31">
      <c r="A62" s="6" t="s">
        <v>9</v>
      </c>
      <c r="B62" s="11">
        <f t="shared" ref="B62:B67" si="11">D11</f>
        <v>47.480759618400803</v>
      </c>
      <c r="C62" s="10">
        <f>J11</f>
        <v>21.450972494289498</v>
      </c>
      <c r="D62" s="10">
        <f t="shared" si="9"/>
        <v>34.465866056345149</v>
      </c>
      <c r="E62" s="10">
        <f t="shared" si="10"/>
        <v>338.77490886327587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ANGRY</v>
      </c>
      <c r="D63" s="10">
        <f>COUNTIF(B63:C63,A57)</f>
        <v>1</v>
      </c>
      <c r="E63" s="13">
        <f>D63/2</f>
        <v>0.5</v>
      </c>
    </row>
    <row r="64" spans="1:5" ht="31">
      <c r="A64" s="7" t="s">
        <v>10</v>
      </c>
      <c r="B64" s="11">
        <f>MAX(B58:B62)</f>
        <v>47.480759618400803</v>
      </c>
      <c r="C64" s="11">
        <f>MAX(C58:C62)</f>
        <v>63.089332227433161</v>
      </c>
      <c r="D64" s="10">
        <f t="shared" ref="D64:D69" si="12">AVERAGE(B64:C64)</f>
        <v>55.285045922916979</v>
      </c>
      <c r="E64" s="10">
        <f t="shared" ref="E64:E69" si="13">VAR(B64:C64)</f>
        <v>121.81376944571912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75</v>
      </c>
      <c r="D66" s="19">
        <f t="shared" si="12"/>
        <v>37.5</v>
      </c>
      <c r="E66" s="19">
        <f t="shared" si="13"/>
        <v>2812.5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60</v>
      </c>
      <c r="C69" s="10">
        <f>J21</f>
        <v>25</v>
      </c>
      <c r="D69" s="10">
        <f t="shared" si="12"/>
        <v>42.5</v>
      </c>
      <c r="E69" s="10">
        <f t="shared" si="13"/>
        <v>612.5</v>
      </c>
    </row>
    <row r="70" spans="1:5" ht="31">
      <c r="A70" s="7" t="s">
        <v>14</v>
      </c>
      <c r="B70" s="11" t="str">
        <f>D22</f>
        <v>CALM</v>
      </c>
      <c r="C70" s="10" t="str">
        <f>J22</f>
        <v>ANGRY</v>
      </c>
      <c r="D70" s="10">
        <f>COUNTIF(B70:C70,A57)</f>
        <v>1</v>
      </c>
      <c r="E70" s="13">
        <f>D70/2</f>
        <v>0.5</v>
      </c>
    </row>
    <row r="71" spans="1:5" ht="31">
      <c r="A71" s="7" t="s">
        <v>10</v>
      </c>
      <c r="B71" s="11">
        <f>D23</f>
        <v>60</v>
      </c>
      <c r="C71" s="10">
        <f>J23</f>
        <v>75</v>
      </c>
      <c r="D71" s="10">
        <f>AVERAGE(B71:C71)</f>
        <v>67.5</v>
      </c>
      <c r="E71" s="10">
        <f>VAR(B71:C71)</f>
        <v>112.5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0.32794787770157802</v>
      </c>
      <c r="C74" s="10">
        <f>K4</f>
        <v>0.46949155935610598</v>
      </c>
      <c r="D74" s="10">
        <f t="shared" ref="D74:D78" si="14">AVERAGE(B74:C74)</f>
        <v>0.39871971852884203</v>
      </c>
      <c r="E74" s="10">
        <f t="shared" ref="E74:E78" si="15">VAR(B74:C74)</f>
        <v>1.0017306908159163E-2</v>
      </c>
    </row>
    <row r="75" spans="1:5" ht="31">
      <c r="A75" s="91" t="s">
        <v>27</v>
      </c>
      <c r="B75" s="11">
        <f>E5+E8+E10</f>
        <v>69.544907500722516</v>
      </c>
      <c r="C75" s="10">
        <f>K5+K8+K10</f>
        <v>69.652653614422235</v>
      </c>
      <c r="D75" s="10">
        <f t="shared" si="14"/>
        <v>69.598780557572383</v>
      </c>
      <c r="E75" s="10">
        <f t="shared" si="15"/>
        <v>5.8046125086963496E-3</v>
      </c>
    </row>
    <row r="76" spans="1:5" ht="31">
      <c r="A76" s="6" t="s">
        <v>4</v>
      </c>
      <c r="B76" s="11">
        <f>E6+E7</f>
        <v>10.94444943085804</v>
      </c>
      <c r="C76" s="10">
        <f>K6+K7</f>
        <v>10.811105985445071</v>
      </c>
      <c r="D76" s="10">
        <f t="shared" si="14"/>
        <v>10.877777708151555</v>
      </c>
      <c r="E76" s="10">
        <f t="shared" si="15"/>
        <v>8.8902372173006849E-3</v>
      </c>
    </row>
    <row r="77" spans="1:5" s="20" customFormat="1" ht="31">
      <c r="A77" s="17" t="s">
        <v>7</v>
      </c>
      <c r="B77" s="18">
        <f>E9</f>
        <v>6.5048416077838702</v>
      </c>
      <c r="C77" s="19">
        <f>K9</f>
        <v>12.164114518266601</v>
      </c>
      <c r="D77" s="19">
        <f t="shared" si="14"/>
        <v>9.3344780630252355</v>
      </c>
      <c r="E77" s="19">
        <f t="shared" si="15"/>
        <v>16.01368493766185</v>
      </c>
    </row>
    <row r="78" spans="1:5" ht="31">
      <c r="A78" s="6" t="s">
        <v>9</v>
      </c>
      <c r="B78" s="11">
        <f>E11</f>
        <v>12.6778535829338</v>
      </c>
      <c r="C78" s="10">
        <f>K11</f>
        <v>6.9026343225099103</v>
      </c>
      <c r="D78" s="10">
        <f t="shared" si="14"/>
        <v>9.7902439527218554</v>
      </c>
      <c r="E78" s="10">
        <f t="shared" si="15"/>
        <v>16.676578752985506</v>
      </c>
    </row>
    <row r="79" spans="1:5" ht="31">
      <c r="A79" s="7" t="s">
        <v>14</v>
      </c>
      <c r="B79" s="11" t="str">
        <f>E12</f>
        <v>DISGUSTED</v>
      </c>
      <c r="C79" s="10" t="str">
        <f>K12</f>
        <v>DISGUSTED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67.523786240196998</v>
      </c>
      <c r="C80" s="10">
        <f>K13</f>
        <v>67.341266608158094</v>
      </c>
      <c r="D80" s="10">
        <f t="shared" ref="D80:D85" si="16">AVERAGE(B80:C80)</f>
        <v>67.432526424177553</v>
      </c>
      <c r="E80" s="10">
        <f t="shared" ref="E80:E85" si="17">VAR(B80:C80)</f>
        <v>1.6656708039808454E-2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80</v>
      </c>
      <c r="C82" s="10">
        <f>K15+K18+K20</f>
        <v>100</v>
      </c>
      <c r="D82" s="10">
        <f t="shared" si="16"/>
        <v>90</v>
      </c>
      <c r="E82" s="10">
        <f t="shared" si="17"/>
        <v>200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20</v>
      </c>
      <c r="C85" s="10">
        <f>K21</f>
        <v>0</v>
      </c>
      <c r="D85" s="10">
        <f t="shared" si="16"/>
        <v>10</v>
      </c>
      <c r="E85" s="10">
        <f t="shared" si="17"/>
        <v>200</v>
      </c>
    </row>
    <row r="86" spans="1:5" ht="31">
      <c r="A86" s="7" t="s">
        <v>14</v>
      </c>
      <c r="B86" s="11" t="str">
        <f>E22</f>
        <v>DISGUSTED</v>
      </c>
      <c r="C86" s="10" t="str">
        <f>K22</f>
        <v>DISGUSTED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80</v>
      </c>
      <c r="C87" s="10">
        <f>K23</f>
        <v>100</v>
      </c>
      <c r="D87" s="10">
        <f>AVERAGE(B87:C87)</f>
        <v>90</v>
      </c>
      <c r="E87" s="10">
        <f>VAR(B87:C87)</f>
        <v>200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0.55993334953037399</v>
      </c>
      <c r="C90" s="11">
        <f>G4</f>
        <v>1.1936348550617599</v>
      </c>
      <c r="D90" s="10">
        <f t="shared" ref="D90:D94" si="18">AVERAGE(B90:C90)</f>
        <v>0.87678410229606696</v>
      </c>
      <c r="E90" s="10">
        <f t="shared" ref="E90:E94" si="19">VAR(B90:C90)</f>
        <v>0.20078879905637259</v>
      </c>
    </row>
    <row r="91" spans="1:5" ht="31">
      <c r="A91" s="6" t="s">
        <v>6</v>
      </c>
      <c r="B91" s="11">
        <f>F5+F8+F10</f>
        <v>25.72900827511414</v>
      </c>
      <c r="C91" s="11">
        <f>G5+G8+G10</f>
        <v>38.073567196905266</v>
      </c>
      <c r="D91" s="10">
        <f t="shared" si="18"/>
        <v>31.901287736009703</v>
      </c>
      <c r="E91" s="10">
        <f t="shared" si="19"/>
        <v>76.194067486786253</v>
      </c>
    </row>
    <row r="92" spans="1:5" ht="31">
      <c r="A92" s="6" t="s">
        <v>4</v>
      </c>
      <c r="B92" s="11">
        <f>F6+F7</f>
        <v>11.22748659689986</v>
      </c>
      <c r="C92" s="11">
        <f>G6+G7</f>
        <v>12.267550021376579</v>
      </c>
      <c r="D92" s="10">
        <f t="shared" si="18"/>
        <v>11.747518309138218</v>
      </c>
      <c r="E92" s="10">
        <f t="shared" si="19"/>
        <v>0.54086596346711957</v>
      </c>
    </row>
    <row r="93" spans="1:5" ht="31">
      <c r="A93" s="6" t="s">
        <v>7</v>
      </c>
      <c r="B93" s="11">
        <f>F9</f>
        <v>2.1641100738152002</v>
      </c>
      <c r="C93" s="11">
        <f>G9</f>
        <v>2.6615900311443701</v>
      </c>
      <c r="D93" s="10">
        <f t="shared" si="18"/>
        <v>2.4128500524797851</v>
      </c>
      <c r="E93" s="10">
        <f t="shared" si="19"/>
        <v>0.12374315397211788</v>
      </c>
    </row>
    <row r="94" spans="1:5" s="20" customFormat="1" ht="31">
      <c r="A94" s="17" t="s">
        <v>9</v>
      </c>
      <c r="B94" s="18">
        <f t="shared" ref="B94:C97" si="20">F11</f>
        <v>60.319461704640297</v>
      </c>
      <c r="C94" s="18">
        <f t="shared" si="20"/>
        <v>45.803657895511897</v>
      </c>
      <c r="D94" s="19">
        <f t="shared" si="18"/>
        <v>53.061559800076097</v>
      </c>
      <c r="E94" s="19">
        <f t="shared" si="19"/>
        <v>105.35428011255317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60.319461704640297</v>
      </c>
      <c r="C96" s="11">
        <f t="shared" si="20"/>
        <v>45.803657895511897</v>
      </c>
      <c r="D96" s="10">
        <f t="shared" ref="D96:D101" si="21">AVERAGE(B96:C96)</f>
        <v>53.061559800076097</v>
      </c>
      <c r="E96" s="10">
        <f t="shared" ref="E96:E101" si="22">VAR(B96:C96)</f>
        <v>105.35428011255317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20</v>
      </c>
      <c r="C98" s="11">
        <f>G15+G18+G20</f>
        <v>33.3333333333333</v>
      </c>
      <c r="D98" s="10">
        <f t="shared" si="21"/>
        <v>26.66666666666665</v>
      </c>
      <c r="E98" s="10">
        <f t="shared" si="22"/>
        <v>88.888888888888459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80</v>
      </c>
      <c r="C101" s="18">
        <f t="shared" si="23"/>
        <v>66.6666666666666</v>
      </c>
      <c r="D101" s="19">
        <f t="shared" si="21"/>
        <v>73.3333333333333</v>
      </c>
      <c r="E101" s="19">
        <f t="shared" si="22"/>
        <v>88.888888888889767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80</v>
      </c>
      <c r="C103" s="11">
        <f t="shared" si="23"/>
        <v>66.6666666666666</v>
      </c>
      <c r="D103" s="10">
        <f>AVERAGE(B103:C103)</f>
        <v>73.3333333333333</v>
      </c>
      <c r="E103" s="10">
        <f>VAR(B103:C103)</f>
        <v>88.888888888889767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66.449663414984997</v>
      </c>
      <c r="D3" s="39">
        <f>生データ!E26</f>
        <v>9.2656183302317725</v>
      </c>
      <c r="E3" s="68">
        <f>生データ!E38</f>
        <v>1</v>
      </c>
      <c r="F3" s="72">
        <f>生データ!D33</f>
        <v>73.3333333333333</v>
      </c>
      <c r="G3" s="42">
        <f>生データ!E33</f>
        <v>88.888888888889767</v>
      </c>
      <c r="H3" s="16"/>
    </row>
    <row r="4" spans="1:8" ht="31">
      <c r="A4" s="28" t="s">
        <v>6</v>
      </c>
      <c r="B4" s="32">
        <f>生データ!E63</f>
        <v>0.5</v>
      </c>
      <c r="C4" s="73">
        <f>生データ!D59</f>
        <v>49.074648505458782</v>
      </c>
      <c r="D4" s="73">
        <f>生データ!E59</f>
        <v>392.82271965394739</v>
      </c>
      <c r="E4" s="32">
        <f>生データ!E70</f>
        <v>0.5</v>
      </c>
      <c r="F4" s="73">
        <f>生データ!D66</f>
        <v>37.5</v>
      </c>
      <c r="G4" s="73">
        <f>生データ!E66</f>
        <v>2812.5</v>
      </c>
    </row>
    <row r="5" spans="1:8" ht="31">
      <c r="A5" s="28" t="s">
        <v>4</v>
      </c>
      <c r="B5" s="32">
        <f>生データ!E47</f>
        <v>1</v>
      </c>
      <c r="C5" s="73">
        <f>生データ!D44</f>
        <v>77.011687126390456</v>
      </c>
      <c r="D5" s="40">
        <f>生データ!E44</f>
        <v>95.060035490999098</v>
      </c>
      <c r="E5" s="69">
        <f>生データ!E54</f>
        <v>1</v>
      </c>
      <c r="F5" s="73">
        <f>生データ!D51</f>
        <v>70.8333333333333</v>
      </c>
      <c r="G5" s="43">
        <f>生データ!E51</f>
        <v>34.722222222222776</v>
      </c>
    </row>
    <row r="6" spans="1:8" ht="31">
      <c r="A6" s="28" t="s">
        <v>7</v>
      </c>
      <c r="B6" s="32">
        <f>生データ!E79</f>
        <v>0</v>
      </c>
      <c r="C6" s="73">
        <f>生データ!D77</f>
        <v>9.3344780630252355</v>
      </c>
      <c r="D6" s="40">
        <f>生データ!E77</f>
        <v>16.01368493766185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53.061559800076097</v>
      </c>
      <c r="D7" s="41">
        <f>生データ!E94</f>
        <v>105.35428011255317</v>
      </c>
      <c r="E7" s="70">
        <f>生データ!E102</f>
        <v>1</v>
      </c>
      <c r="F7" s="74">
        <f>生データ!D101</f>
        <v>73.3333333333333</v>
      </c>
      <c r="G7" s="44">
        <f>生データ!E101</f>
        <v>88.888888888889767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4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73.3333333333333</v>
      </c>
      <c r="C2" s="50">
        <f>生データ!D34</f>
        <v>10</v>
      </c>
      <c r="D2" s="50">
        <f>生データ!D35</f>
        <v>0</v>
      </c>
      <c r="E2" s="50">
        <f>生データ!D36</f>
        <v>0</v>
      </c>
      <c r="F2" s="51">
        <f>生データ!D37</f>
        <v>16.66666666666665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37.5</v>
      </c>
      <c r="D3" s="54">
        <f>生データ!D67</f>
        <v>0</v>
      </c>
      <c r="E3" s="54">
        <f>生データ!D68</f>
        <v>0</v>
      </c>
      <c r="F3" s="55">
        <f>生データ!D69</f>
        <v>42.5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70.8333333333333</v>
      </c>
      <c r="E4" s="54">
        <f>生データ!D52</f>
        <v>0</v>
      </c>
      <c r="F4" s="55">
        <f>生データ!D53</f>
        <v>29.16666666666665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90</v>
      </c>
      <c r="D5" s="54">
        <f>生データ!D83</f>
        <v>0</v>
      </c>
      <c r="E5" s="53">
        <f>生データ!D84</f>
        <v>0</v>
      </c>
      <c r="F5" s="55">
        <f>生データ!D85</f>
        <v>10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26.66666666666665</v>
      </c>
      <c r="D6" s="58">
        <f>生データ!D99</f>
        <v>0</v>
      </c>
      <c r="E6" s="58">
        <f>生データ!D100</f>
        <v>0</v>
      </c>
      <c r="F6" s="59">
        <f>生データ!D101</f>
        <v>73.3333333333333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2023-01-24T07:07:53Z</dcterms:modified>
</cp:coreProperties>
</file>