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鏡/２シルミ/"/>
    </mc:Choice>
  </mc:AlternateContent>
  <xr:revisionPtr revIDLastSave="0" documentId="8_{36EF9F36-6D00-9E4E-91D5-A9F56FFEEBB5}" xr6:coauthVersionLast="47" xr6:coauthVersionMax="47" xr10:uidLastSave="{00000000-0000-0000-0000-000000000000}"/>
  <bookViews>
    <workbookView xWindow="0" yWindow="500" windowWidth="17760" windowHeight="16600" activeTab="2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4" l="1"/>
  <c r="C99" i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C64" i="1" s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2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4" i="1" s="1"/>
  <c r="B61" i="1"/>
  <c r="B62" i="1"/>
  <c r="B63" i="1"/>
  <c r="B13" i="4" s="1"/>
  <c r="C42" i="1"/>
  <c r="C48" i="1" s="1"/>
  <c r="C45" i="1"/>
  <c r="C46" i="1"/>
  <c r="C47" i="1"/>
  <c r="B42" i="1"/>
  <c r="B45" i="1"/>
  <c r="B46" i="1"/>
  <c r="B47" i="1"/>
  <c r="B12" i="4" s="1"/>
  <c r="B29" i="1"/>
  <c r="B32" i="1"/>
  <c r="B48" i="1" l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13" i="4" s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F4" i="4" l="1"/>
  <c r="C3" i="2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D16" i="4"/>
  <c r="F107" i="1"/>
  <c r="F6" i="2"/>
  <c r="F108" i="1"/>
  <c r="E7" i="4"/>
  <c r="F106" i="1"/>
  <c r="F5" i="4"/>
  <c r="C3" i="4"/>
  <c r="C5" i="4"/>
  <c r="F3" i="4"/>
  <c r="F7" i="4"/>
  <c r="C6" i="4"/>
  <c r="F6" i="4"/>
  <c r="C7" i="4"/>
  <c r="E13" i="4" l="1"/>
  <c r="E16" i="4" s="1"/>
  <c r="B4" i="4"/>
  <c r="E3" i="4"/>
</calcChain>
</file>

<file path=xl/sharedStrings.xml><?xml version="1.0" encoding="utf-8"?>
<sst xmlns="http://schemas.openxmlformats.org/spreadsheetml/2006/main" count="188" uniqueCount="31">
  <si>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</si>
  <si>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</si>
  <si>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</si>
  <si>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</si>
  <si>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</si>
  <si>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</si>
  <si>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</si>
  <si>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</si>
  <si>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</si>
  <si>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</si>
  <si>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</si>
  <si>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</si>
  <si>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</si>
  <si>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</si>
  <si>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</si>
  <si>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</si>
  <si>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</si>
  <si>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</si>
  <si>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CALM</t>
  </si>
  <si>
    <t>順番</t>
    <rPh sb="0" eb="2">
      <t>ジュンバn</t>
    </rPh>
    <phoneticPr fontId="1"/>
  </si>
  <si>
    <t>HAPPY</t>
  </si>
  <si>
    <t>SURPRISED</t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</si>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</sst>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zoomScale="61" workbookViewId="0">
      <pane xSplit="1" topLeftCell="B1" activePane="topRight" state="frozen"/>
      <selection activeCell="A9" sqref="A9"/>
      <selection pane="topRight" activeCell="A4" sqref="A4:XFD23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19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68.976174630955796</v>
      </c>
      <c r="C4" s="46">
        <v>0.17361917808379701</v>
      </c>
      <c r="D4" s="46">
        <v>0.34640117272153098</v>
      </c>
      <c r="E4" s="46">
        <v>0.69861201853208299</v>
      </c>
      <c r="F4" s="46">
        <v>0.68695798416398601</v>
      </c>
      <c r="G4" s="46">
        <v>0.467765337540617</v>
      </c>
      <c r="H4" s="46">
        <v>76.6767377459432</v>
      </c>
      <c r="I4" s="46">
        <v>0.35452722960934302</v>
      </c>
      <c r="J4" s="46">
        <v>0.30712803867475402</v>
      </c>
      <c r="K4" s="46">
        <v>0.13420895549050901</v>
      </c>
    </row>
    <row r="5" spans="1:17" ht="31">
      <c r="A5" s="6" t="s">
        <v>3</v>
      </c>
      <c r="B5" s="45">
        <v>5.24247960028642</v>
      </c>
      <c r="C5" s="46">
        <v>0.52989143117913595</v>
      </c>
      <c r="D5" s="46">
        <v>4.5568726081762501</v>
      </c>
      <c r="E5" s="46">
        <v>2.9271360274559002</v>
      </c>
      <c r="F5" s="46">
        <v>4.5653199479269801</v>
      </c>
      <c r="G5" s="46">
        <v>2.1638349198015101</v>
      </c>
      <c r="H5" s="46">
        <v>2.7111594309562999</v>
      </c>
      <c r="I5" s="46">
        <v>1.08636378462309</v>
      </c>
      <c r="J5" s="46">
        <v>2.3475992147462001</v>
      </c>
      <c r="K5" s="46">
        <v>0.70800462397346398</v>
      </c>
    </row>
    <row r="6" spans="1:17" ht="31">
      <c r="A6" s="6" t="s">
        <v>4</v>
      </c>
      <c r="B6" s="45">
        <v>8.0865804047012393</v>
      </c>
      <c r="C6" s="46">
        <v>89.768056849465793</v>
      </c>
      <c r="D6" s="46">
        <v>9.3163133750426006</v>
      </c>
      <c r="E6" s="46">
        <v>23.1968274985181</v>
      </c>
      <c r="F6" s="46">
        <v>9.5982398402941502</v>
      </c>
      <c r="G6" s="46">
        <v>7.25756970486756</v>
      </c>
      <c r="H6" s="46">
        <v>6.9487114002304704</v>
      </c>
      <c r="I6" s="46">
        <v>65.066050429841596</v>
      </c>
      <c r="J6" s="46">
        <v>6.9801276705047197</v>
      </c>
      <c r="K6" s="46">
        <v>9.2274192559087105</v>
      </c>
    </row>
    <row r="7" spans="1:17" ht="31">
      <c r="A7" s="6" t="s">
        <v>5</v>
      </c>
      <c r="B7" s="45">
        <v>5.7497366535866696</v>
      </c>
      <c r="C7" s="46">
        <v>5.6598047442080999</v>
      </c>
      <c r="D7" s="46">
        <v>5.7141232933216104</v>
      </c>
      <c r="E7" s="46">
        <v>9.2173431025866606</v>
      </c>
      <c r="F7" s="46">
        <v>5.9442068464761402</v>
      </c>
      <c r="G7" s="46">
        <v>5.6683104373069799</v>
      </c>
      <c r="H7" s="46">
        <v>5.6717061985226502</v>
      </c>
      <c r="I7" s="46">
        <v>5.9365515125629402</v>
      </c>
      <c r="J7" s="46">
        <v>5.92494560060896</v>
      </c>
      <c r="K7" s="46">
        <v>5.5285465776659599</v>
      </c>
    </row>
    <row r="8" spans="1:17" ht="31">
      <c r="A8" s="6" t="s">
        <v>6</v>
      </c>
      <c r="B8" s="45">
        <v>2.47264332746991</v>
      </c>
      <c r="C8" s="46">
        <v>0.260981716903046</v>
      </c>
      <c r="D8" s="46">
        <v>2.9131023457270899</v>
      </c>
      <c r="E8" s="46">
        <v>1.69641542148504</v>
      </c>
      <c r="F8" s="46">
        <v>3.2109797336826298</v>
      </c>
      <c r="G8" s="46">
        <v>2.1325215047818502</v>
      </c>
      <c r="H8" s="46">
        <v>1.9828326503061</v>
      </c>
      <c r="I8" s="46">
        <v>0.93382407550055102</v>
      </c>
      <c r="J8" s="46">
        <v>2.0573475587768399</v>
      </c>
      <c r="K8" s="46">
        <v>0.52782832113225597</v>
      </c>
    </row>
    <row r="9" spans="1:17" ht="31">
      <c r="A9" s="6" t="s">
        <v>7</v>
      </c>
      <c r="B9" s="45">
        <v>3.2488134597378799</v>
      </c>
      <c r="C9" s="46">
        <v>2.1107651383205202</v>
      </c>
      <c r="D9" s="46">
        <v>4.6063712756513899</v>
      </c>
      <c r="E9" s="46">
        <v>3.3134443935104998</v>
      </c>
      <c r="F9" s="46">
        <v>3.2439877889711499</v>
      </c>
      <c r="G9" s="46">
        <v>3.10657946864908</v>
      </c>
      <c r="H9" s="46">
        <v>3.3887549298648301</v>
      </c>
      <c r="I9" s="46">
        <v>2.3157164487820001</v>
      </c>
      <c r="J9" s="46">
        <v>4.1569233561696803</v>
      </c>
      <c r="K9" s="46">
        <v>2.3555717758956001</v>
      </c>
    </row>
    <row r="10" spans="1:17" ht="31">
      <c r="A10" s="6" t="s">
        <v>8</v>
      </c>
      <c r="B10" s="45">
        <v>1.40677268704047</v>
      </c>
      <c r="C10" s="46">
        <v>0.302643421037602</v>
      </c>
      <c r="D10" s="46">
        <v>0.95037123918593402</v>
      </c>
      <c r="E10" s="46">
        <v>1.3170589531450401</v>
      </c>
      <c r="F10" s="46">
        <v>1.61929124462118</v>
      </c>
      <c r="G10" s="46">
        <v>0.91693648374640002</v>
      </c>
      <c r="H10" s="46">
        <v>1.1755336298711001</v>
      </c>
      <c r="I10" s="46">
        <v>0.79637854496976401</v>
      </c>
      <c r="J10" s="46">
        <v>0.87161165941646501</v>
      </c>
      <c r="K10" s="46">
        <v>0.264498232335106</v>
      </c>
    </row>
    <row r="11" spans="1:17" ht="31">
      <c r="A11" s="6" t="s">
        <v>9</v>
      </c>
      <c r="B11" s="45">
        <v>4.8167992362214997</v>
      </c>
      <c r="C11" s="46">
        <v>1.1942375208018901</v>
      </c>
      <c r="D11" s="46">
        <v>71.596444690173499</v>
      </c>
      <c r="E11" s="46">
        <v>57.633162584766502</v>
      </c>
      <c r="F11" s="46">
        <v>71.131016613863693</v>
      </c>
      <c r="G11" s="46">
        <v>78.286482143305903</v>
      </c>
      <c r="H11" s="46">
        <v>1.44456401430526</v>
      </c>
      <c r="I11" s="46">
        <v>23.510587974110599</v>
      </c>
      <c r="J11" s="46">
        <v>77.354316901102294</v>
      </c>
      <c r="K11" s="46">
        <v>81.253922257598305</v>
      </c>
    </row>
    <row r="12" spans="1:17" s="2" customFormat="1" ht="31">
      <c r="A12" s="7" t="s">
        <v>14</v>
      </c>
      <c r="B12" s="47" t="s">
        <v>20</v>
      </c>
      <c r="C12" s="48" t="s">
        <v>21</v>
      </c>
      <c r="D12" s="48" t="s">
        <v>18</v>
      </c>
      <c r="E12" s="48" t="s">
        <v>18</v>
      </c>
      <c r="F12" s="48" t="s">
        <v>18</v>
      </c>
      <c r="G12" s="48" t="s">
        <v>18</v>
      </c>
      <c r="H12" s="48" t="s">
        <v>20</v>
      </c>
      <c r="I12" s="48" t="s">
        <v>21</v>
      </c>
      <c r="J12" s="48" t="s">
        <v>18</v>
      </c>
      <c r="K12" s="48" t="s">
        <v>18</v>
      </c>
    </row>
    <row r="13" spans="1:17" s="2" customFormat="1" ht="31">
      <c r="A13" s="7" t="s">
        <v>10</v>
      </c>
      <c r="B13" s="47">
        <v>68.976174630955796</v>
      </c>
      <c r="C13" s="48">
        <v>89.768056849465793</v>
      </c>
      <c r="D13" s="48">
        <v>71.596444690173499</v>
      </c>
      <c r="E13" s="48">
        <v>57.633162584766502</v>
      </c>
      <c r="F13" s="48">
        <v>71.131016613863693</v>
      </c>
      <c r="G13" s="48">
        <v>78.286482143305903</v>
      </c>
      <c r="H13" s="48">
        <v>76.6767377459432</v>
      </c>
      <c r="I13" s="48">
        <v>65.066050429841596</v>
      </c>
      <c r="J13" s="48">
        <v>77.354316901102294</v>
      </c>
      <c r="K13" s="48">
        <v>81.253922257598305</v>
      </c>
    </row>
    <row r="14" spans="1:17" ht="31">
      <c r="A14" s="6" t="s">
        <v>2</v>
      </c>
      <c r="B14" s="45">
        <v>100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4</v>
      </c>
      <c r="B16" s="45">
        <v>0</v>
      </c>
      <c r="C16" s="46">
        <v>100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100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</row>
    <row r="20" spans="1:11" ht="31">
      <c r="A20" s="6" t="s">
        <v>8</v>
      </c>
      <c r="B20" s="45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</row>
    <row r="21" spans="1:11" ht="31">
      <c r="A21" s="6" t="s">
        <v>9</v>
      </c>
      <c r="B21" s="45">
        <v>0</v>
      </c>
      <c r="C21" s="46">
        <v>0</v>
      </c>
      <c r="D21" s="46">
        <v>100</v>
      </c>
      <c r="E21" s="46">
        <v>100</v>
      </c>
      <c r="F21" s="46">
        <v>100</v>
      </c>
      <c r="G21" s="46">
        <v>100</v>
      </c>
      <c r="H21" s="46">
        <v>0</v>
      </c>
      <c r="I21" s="46">
        <v>0</v>
      </c>
      <c r="J21" s="46">
        <v>100</v>
      </c>
      <c r="K21" s="46">
        <v>100</v>
      </c>
    </row>
    <row r="22" spans="1:11" s="2" customFormat="1" ht="31">
      <c r="A22" s="7" t="s">
        <v>14</v>
      </c>
      <c r="B22" s="47" t="s">
        <v>20</v>
      </c>
      <c r="C22" s="48" t="s">
        <v>21</v>
      </c>
      <c r="D22" s="48" t="s">
        <v>18</v>
      </c>
      <c r="E22" s="48" t="s">
        <v>18</v>
      </c>
      <c r="F22" s="48" t="s">
        <v>18</v>
      </c>
      <c r="G22" s="48" t="s">
        <v>18</v>
      </c>
      <c r="H22" s="48" t="s">
        <v>20</v>
      </c>
      <c r="I22" s="48" t="s">
        <v>21</v>
      </c>
      <c r="J22" s="48" t="s">
        <v>18</v>
      </c>
      <c r="K22" s="48" t="s">
        <v>18</v>
      </c>
    </row>
    <row r="23" spans="1:11" s="2" customFormat="1" ht="31">
      <c r="A23" s="7" t="s">
        <v>10</v>
      </c>
      <c r="B23" s="47">
        <v>100</v>
      </c>
      <c r="C23" s="48">
        <v>100</v>
      </c>
      <c r="D23" s="48">
        <v>100</v>
      </c>
      <c r="E23" s="48">
        <v>100</v>
      </c>
      <c r="F23" s="48">
        <v>100</v>
      </c>
      <c r="G23" s="48">
        <v>100</v>
      </c>
      <c r="H23" s="48">
        <v>100</v>
      </c>
      <c r="I23" s="48">
        <v>100</v>
      </c>
      <c r="J23" s="48">
        <v>100</v>
      </c>
      <c r="K23" s="48">
        <v>100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68.976174630955796</v>
      </c>
      <c r="C26" s="22">
        <f t="shared" ref="C26" si="0">H4</f>
        <v>76.6767377459432</v>
      </c>
      <c r="D26" s="19">
        <f t="shared" ref="D26:D30" si="1">AVERAGE(B26:C26)</f>
        <v>72.826456188449498</v>
      </c>
      <c r="E26" s="19">
        <f t="shared" ref="E26:E30" si="2">VAR(B26:C26)</f>
        <v>29.649336143952251</v>
      </c>
      <c r="F26" s="90">
        <v>4</v>
      </c>
    </row>
    <row r="27" spans="1:11" ht="31">
      <c r="A27" s="6" t="s">
        <v>6</v>
      </c>
      <c r="B27" s="12">
        <f>B5+B8+B10</f>
        <v>9.1218956147967987</v>
      </c>
      <c r="C27" s="12">
        <f>H5+H8+H10</f>
        <v>5.8695257111335</v>
      </c>
      <c r="D27" s="10">
        <f>AVERAGE(B27:C27)</f>
        <v>7.4957106629651493</v>
      </c>
      <c r="E27" s="10">
        <f t="shared" si="2"/>
        <v>5.288954995127412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13.836317058287909</v>
      </c>
      <c r="C28" s="3">
        <f>H6+H7</f>
        <v>12.620417598753122</v>
      </c>
      <c r="D28" s="10">
        <f t="shared" si="1"/>
        <v>13.228367328520516</v>
      </c>
      <c r="E28" s="10">
        <f t="shared" si="2"/>
        <v>0.73920574784849413</v>
      </c>
      <c r="F28" s="90">
        <v>6</v>
      </c>
      <c r="G28">
        <v>7</v>
      </c>
    </row>
    <row r="29" spans="1:11" ht="31">
      <c r="A29" s="6" t="s">
        <v>7</v>
      </c>
      <c r="B29" s="12">
        <f>B9</f>
        <v>3.2488134597378799</v>
      </c>
      <c r="C29" s="3">
        <f>H9</f>
        <v>3.3887549298648301</v>
      </c>
      <c r="D29" s="10">
        <f t="shared" si="1"/>
        <v>3.318784194801355</v>
      </c>
      <c r="E29" s="10">
        <f t="shared" si="2"/>
        <v>9.7918075306460371E-3</v>
      </c>
      <c r="F29" s="90">
        <v>9</v>
      </c>
    </row>
    <row r="30" spans="1:11" ht="31">
      <c r="A30" s="6" t="s">
        <v>9</v>
      </c>
      <c r="B30" s="12">
        <f>B11</f>
        <v>4.8167992362214997</v>
      </c>
      <c r="C30" s="3">
        <f>H11</f>
        <v>1.44456401430526</v>
      </c>
      <c r="D30" s="10">
        <f t="shared" si="1"/>
        <v>3.1306816252633798</v>
      </c>
      <c r="E30" s="10">
        <f t="shared" si="2"/>
        <v>5.6859851959662358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68.976174630955796</v>
      </c>
      <c r="C32" s="3">
        <f>H13</f>
        <v>76.6767377459432</v>
      </c>
      <c r="D32" s="10">
        <f t="shared" ref="D32:D37" si="3">AVERAGE(B32:C32)</f>
        <v>72.826456188449498</v>
      </c>
      <c r="E32" s="10">
        <f t="shared" ref="E32:E37" si="4">VAR(B32:C32)</f>
        <v>29.649336143952251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0.17361917808379701</v>
      </c>
      <c r="C42" s="10">
        <f>I4</f>
        <v>0.35452722960934302</v>
      </c>
      <c r="D42" s="10">
        <f t="shared" ref="D42:D46" si="5">AVERAGE(B42:C42)</f>
        <v>0.26407320384657001</v>
      </c>
      <c r="E42" s="10">
        <f t="shared" ref="E42:E46" si="6">VAR(B42:C42)</f>
        <v>1.6363861553384818E-2</v>
      </c>
    </row>
    <row r="43" spans="1:8" ht="31">
      <c r="A43" s="6" t="s">
        <v>6</v>
      </c>
      <c r="B43" s="11">
        <f>C5+C8+C10</f>
        <v>1.0935165691197839</v>
      </c>
      <c r="C43" s="10">
        <f>I5+I8+I10</f>
        <v>2.8165664050934049</v>
      </c>
      <c r="D43" s="10">
        <f t="shared" si="5"/>
        <v>1.9550414871065944</v>
      </c>
      <c r="E43" s="10">
        <f t="shared" si="6"/>
        <v>1.484450368624362</v>
      </c>
    </row>
    <row r="44" spans="1:8" s="20" customFormat="1" ht="31">
      <c r="A44" s="17" t="s">
        <v>4</v>
      </c>
      <c r="B44" s="18">
        <f>C6+C7</f>
        <v>95.427861593673896</v>
      </c>
      <c r="C44" s="19">
        <f>I6+I7</f>
        <v>71.002601942404539</v>
      </c>
      <c r="D44" s="19">
        <f t="shared" si="5"/>
        <v>83.215231768039217</v>
      </c>
      <c r="E44" s="19">
        <f t="shared" si="6"/>
        <v>298.29665451596338</v>
      </c>
    </row>
    <row r="45" spans="1:8" ht="31">
      <c r="A45" s="6" t="s">
        <v>7</v>
      </c>
      <c r="B45" s="11">
        <f>C9</f>
        <v>2.1107651383205202</v>
      </c>
      <c r="C45" s="10">
        <f>I9</f>
        <v>2.3157164487820001</v>
      </c>
      <c r="D45" s="10">
        <f t="shared" si="5"/>
        <v>2.2132407935512601</v>
      </c>
      <c r="E45" s="10">
        <f t="shared" si="6"/>
        <v>2.1002519829938972E-2</v>
      </c>
    </row>
    <row r="46" spans="1:8" ht="31">
      <c r="A46" s="6" t="s">
        <v>9</v>
      </c>
      <c r="B46" s="11">
        <f>C11</f>
        <v>1.1942375208018901</v>
      </c>
      <c r="C46" s="10">
        <f>I11</f>
        <v>23.510587974110599</v>
      </c>
      <c r="D46" s="10">
        <f t="shared" si="5"/>
        <v>12.352412747456246</v>
      </c>
      <c r="E46" s="10">
        <f t="shared" si="6"/>
        <v>249.00974877744596</v>
      </c>
    </row>
    <row r="47" spans="1:8" ht="31">
      <c r="A47" s="7" t="s">
        <v>14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10</v>
      </c>
      <c r="B48" s="11">
        <f>MAX(B42:B46)</f>
        <v>95.427861593673896</v>
      </c>
      <c r="C48" s="11">
        <f>MAX(C42:C46)</f>
        <v>71.002601942404539</v>
      </c>
      <c r="D48" s="10">
        <f t="shared" ref="D48:D53" si="7">AVERAGE(B48:C48)</f>
        <v>83.215231768039217</v>
      </c>
      <c r="E48" s="10">
        <f t="shared" ref="E48:E53" si="8">VAR(B48:C48)</f>
        <v>298.29665451596338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100</v>
      </c>
      <c r="C51" s="19">
        <f>I16+I17</f>
        <v>100</v>
      </c>
      <c r="D51" s="19">
        <f t="shared" si="7"/>
        <v>100</v>
      </c>
      <c r="E51" s="19">
        <f t="shared" si="8"/>
        <v>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0</v>
      </c>
      <c r="C53" s="10">
        <f>I21</f>
        <v>0</v>
      </c>
      <c r="D53" s="10">
        <f t="shared" si="7"/>
        <v>0</v>
      </c>
      <c r="E53" s="10">
        <f t="shared" si="8"/>
        <v>0</v>
      </c>
    </row>
    <row r="54" spans="1:5" ht="31">
      <c r="A54" s="7" t="s">
        <v>14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10</v>
      </c>
      <c r="B55" s="11">
        <f>C23</f>
        <v>100</v>
      </c>
      <c r="C55" s="10">
        <f>I23</f>
        <v>100</v>
      </c>
      <c r="D55" s="10">
        <f>AVERAGE(B55:C55)</f>
        <v>100</v>
      </c>
      <c r="E55" s="10">
        <f>VAR(B55:C55)</f>
        <v>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0.34640117272153098</v>
      </c>
      <c r="C58" s="10">
        <f>J4</f>
        <v>0.30712803867475402</v>
      </c>
      <c r="D58" s="10">
        <f t="shared" ref="D58:D62" si="9">AVERAGE(B58:C58)</f>
        <v>0.32676460569814247</v>
      </c>
      <c r="E58" s="10">
        <f t="shared" ref="E58:E62" si="10">VAR(B58:C58)</f>
        <v>7.7118952892805579E-4</v>
      </c>
    </row>
    <row r="59" spans="1:5" ht="31">
      <c r="A59" s="92" t="s">
        <v>30</v>
      </c>
      <c r="B59" s="18">
        <f>D5+D8+D10</f>
        <v>8.4203461930892747</v>
      </c>
      <c r="C59" s="19">
        <f>J5+J8+J10</f>
        <v>5.2765584329395052</v>
      </c>
      <c r="D59" s="19">
        <f t="shared" si="9"/>
        <v>6.8484523130143895</v>
      </c>
      <c r="E59" s="19">
        <f t="shared" si="10"/>
        <v>4.9417007404337596</v>
      </c>
    </row>
    <row r="60" spans="1:5" ht="31">
      <c r="A60" s="6" t="s">
        <v>4</v>
      </c>
      <c r="B60" s="11">
        <f>D6+D7</f>
        <v>15.03043666836421</v>
      </c>
      <c r="C60" s="10">
        <f>J6+J7</f>
        <v>12.905073271113679</v>
      </c>
      <c r="D60" s="10">
        <f t="shared" si="9"/>
        <v>13.967754969738944</v>
      </c>
      <c r="E60" s="10">
        <f t="shared" si="10"/>
        <v>2.2585847851861596</v>
      </c>
    </row>
    <row r="61" spans="1:5" ht="31">
      <c r="A61" s="6" t="s">
        <v>7</v>
      </c>
      <c r="B61" s="11">
        <f>D9</f>
        <v>4.6063712756513899</v>
      </c>
      <c r="C61" s="10">
        <f>J9</f>
        <v>4.1569233561696803</v>
      </c>
      <c r="D61" s="10">
        <f t="shared" si="9"/>
        <v>4.3816473159105351</v>
      </c>
      <c r="E61" s="10">
        <f t="shared" si="10"/>
        <v>0.10100171616321865</v>
      </c>
    </row>
    <row r="62" spans="1:5" ht="31">
      <c r="A62" s="6" t="s">
        <v>9</v>
      </c>
      <c r="B62" s="11">
        <f t="shared" ref="B62:B67" si="11">D11</f>
        <v>71.596444690173499</v>
      </c>
      <c r="C62" s="10">
        <f>J11</f>
        <v>77.354316901102294</v>
      </c>
      <c r="D62" s="10">
        <f t="shared" si="9"/>
        <v>74.475380795637903</v>
      </c>
      <c r="E62" s="10">
        <f t="shared" si="10"/>
        <v>16.576546198693027</v>
      </c>
    </row>
    <row r="63" spans="1:5" ht="31">
      <c r="A63" s="7" t="s">
        <v>14</v>
      </c>
      <c r="B63" s="11" t="str">
        <f t="shared" si="11"/>
        <v>CALM</v>
      </c>
      <c r="C63" s="10" t="str">
        <f>J12</f>
        <v>CALM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71.596444690173499</v>
      </c>
      <c r="C64" s="11">
        <f>MAX(C58:C62)</f>
        <v>77.354316901102294</v>
      </c>
      <c r="D64" s="10">
        <f t="shared" ref="D64:D69" si="12">AVERAGE(B64:C64)</f>
        <v>74.475380795637903</v>
      </c>
      <c r="E64" s="10">
        <f t="shared" ref="E64:E69" si="13">VAR(B64:C64)</f>
        <v>16.576546198693027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30</v>
      </c>
      <c r="B66" s="18">
        <f t="shared" si="11"/>
        <v>0</v>
      </c>
      <c r="C66" s="19">
        <f>J15+J18+J20</f>
        <v>0</v>
      </c>
      <c r="D66" s="19">
        <f t="shared" si="12"/>
        <v>0</v>
      </c>
      <c r="E66" s="19">
        <f t="shared" si="13"/>
        <v>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100</v>
      </c>
      <c r="C69" s="10">
        <f>J21</f>
        <v>100</v>
      </c>
      <c r="D69" s="10">
        <f t="shared" si="12"/>
        <v>100</v>
      </c>
      <c r="E69" s="10">
        <f t="shared" si="13"/>
        <v>0</v>
      </c>
    </row>
    <row r="70" spans="1:5" ht="31">
      <c r="A70" s="7" t="s">
        <v>14</v>
      </c>
      <c r="B70" s="11" t="str">
        <f>D22</f>
        <v>CALM</v>
      </c>
      <c r="C70" s="10" t="str">
        <f>J22</f>
        <v>CALM</v>
      </c>
      <c r="D70" s="10">
        <f>COUNTIF(B70:C70,A57)</f>
        <v>0</v>
      </c>
      <c r="E70" s="13">
        <f>D70/2</f>
        <v>0</v>
      </c>
    </row>
    <row r="71" spans="1:5" ht="31">
      <c r="A71" s="7" t="s">
        <v>10</v>
      </c>
      <c r="B71" s="11">
        <f>D23</f>
        <v>100</v>
      </c>
      <c r="C71" s="10">
        <f>J23</f>
        <v>100</v>
      </c>
      <c r="D71" s="10">
        <f>AVERAGE(B71:C71)</f>
        <v>100</v>
      </c>
      <c r="E71" s="10">
        <f>VAR(B71:C71)</f>
        <v>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0.69861201853208299</v>
      </c>
      <c r="C74" s="10">
        <f>K4</f>
        <v>0.13420895549050901</v>
      </c>
      <c r="D74" s="10">
        <f t="shared" ref="D74:D78" si="14">AVERAGE(B74:C74)</f>
        <v>0.41641048701129602</v>
      </c>
      <c r="E74" s="10">
        <f t="shared" ref="E74:E78" si="15">VAR(B74:C74)</f>
        <v>0.15927540878535545</v>
      </c>
    </row>
    <row r="75" spans="1:5" ht="31">
      <c r="A75" s="91" t="s">
        <v>30</v>
      </c>
      <c r="B75" s="11">
        <f>E5+E8+E10</f>
        <v>5.94061040208598</v>
      </c>
      <c r="C75" s="10">
        <f>K5+K8+K10</f>
        <v>1.5003311774408259</v>
      </c>
      <c r="D75" s="10">
        <f t="shared" si="14"/>
        <v>3.7204707897634028</v>
      </c>
      <c r="E75" s="10">
        <f t="shared" si="15"/>
        <v>9.858039796407688</v>
      </c>
    </row>
    <row r="76" spans="1:5" ht="31">
      <c r="A76" s="6" t="s">
        <v>4</v>
      </c>
      <c r="B76" s="11">
        <f>E6+E7</f>
        <v>32.414170601104757</v>
      </c>
      <c r="C76" s="10">
        <f>K6+K7</f>
        <v>14.75596583357467</v>
      </c>
      <c r="D76" s="10">
        <f t="shared" si="14"/>
        <v>23.585068217339714</v>
      </c>
      <c r="E76" s="10">
        <f t="shared" si="15"/>
        <v>155.9060978060113</v>
      </c>
    </row>
    <row r="77" spans="1:5" s="20" customFormat="1" ht="31">
      <c r="A77" s="17" t="s">
        <v>7</v>
      </c>
      <c r="B77" s="18">
        <f>E9</f>
        <v>3.3134443935104998</v>
      </c>
      <c r="C77" s="19">
        <f>K9</f>
        <v>2.3555717758956001</v>
      </c>
      <c r="D77" s="19">
        <f t="shared" si="14"/>
        <v>2.8345080847030499</v>
      </c>
      <c r="E77" s="19">
        <f t="shared" si="15"/>
        <v>0.4587599757882117</v>
      </c>
    </row>
    <row r="78" spans="1:5" ht="31">
      <c r="A78" s="6" t="s">
        <v>9</v>
      </c>
      <c r="B78" s="11">
        <f>E11</f>
        <v>57.633162584766502</v>
      </c>
      <c r="C78" s="10">
        <f>K11</f>
        <v>81.253922257598305</v>
      </c>
      <c r="D78" s="10">
        <f t="shared" si="14"/>
        <v>69.4435424211824</v>
      </c>
      <c r="E78" s="10">
        <f t="shared" si="15"/>
        <v>278.97014376084007</v>
      </c>
    </row>
    <row r="79" spans="1:5" ht="31">
      <c r="A79" s="7" t="s">
        <v>14</v>
      </c>
      <c r="B79" s="11" t="str">
        <f>E12</f>
        <v>CALM</v>
      </c>
      <c r="C79" s="10" t="str">
        <f>K12</f>
        <v>CALM</v>
      </c>
      <c r="D79" s="10">
        <f>COUNTIF(B79:C79,A73)</f>
        <v>0</v>
      </c>
      <c r="E79" s="13">
        <f>D79/2</f>
        <v>0</v>
      </c>
    </row>
    <row r="80" spans="1:5" ht="31">
      <c r="A80" s="7" t="s">
        <v>10</v>
      </c>
      <c r="B80" s="11">
        <f>E13</f>
        <v>57.633162584766502</v>
      </c>
      <c r="C80" s="10">
        <f>K13</f>
        <v>81.253922257598305</v>
      </c>
      <c r="D80" s="10">
        <f t="shared" ref="D80:D85" si="16">AVERAGE(B80:C80)</f>
        <v>69.4435424211824</v>
      </c>
      <c r="E80" s="10">
        <f t="shared" ref="E80:E85" si="17">VAR(B80:C80)</f>
        <v>278.97014376084007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30</v>
      </c>
      <c r="B82" s="11">
        <f>E15+E18+E20</f>
        <v>0</v>
      </c>
      <c r="C82" s="10">
        <f>K15+K18+K20</f>
        <v>0</v>
      </c>
      <c r="D82" s="10">
        <f t="shared" si="16"/>
        <v>0</v>
      </c>
      <c r="E82" s="10">
        <f t="shared" si="17"/>
        <v>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0</v>
      </c>
      <c r="C84" s="19">
        <f>K19</f>
        <v>0</v>
      </c>
      <c r="D84" s="19">
        <f t="shared" si="16"/>
        <v>0</v>
      </c>
      <c r="E84" s="19">
        <f t="shared" si="17"/>
        <v>0</v>
      </c>
    </row>
    <row r="85" spans="1:5" ht="31">
      <c r="A85" s="6" t="s">
        <v>9</v>
      </c>
      <c r="B85" s="11">
        <f>E21</f>
        <v>100</v>
      </c>
      <c r="C85" s="10">
        <f>K21</f>
        <v>100</v>
      </c>
      <c r="D85" s="10">
        <f t="shared" si="16"/>
        <v>100</v>
      </c>
      <c r="E85" s="10">
        <f t="shared" si="17"/>
        <v>0</v>
      </c>
    </row>
    <row r="86" spans="1:5" ht="31">
      <c r="A86" s="7" t="s">
        <v>14</v>
      </c>
      <c r="B86" s="11" t="str">
        <f>E22</f>
        <v>CALM</v>
      </c>
      <c r="C86" s="10" t="str">
        <f>K22</f>
        <v>CALM</v>
      </c>
      <c r="D86" s="10">
        <f>COUNTIF(B86:C86,A73)</f>
        <v>0</v>
      </c>
      <c r="E86" s="13">
        <f>D86/2</f>
        <v>0</v>
      </c>
    </row>
    <row r="87" spans="1:5" ht="31">
      <c r="A87" s="7" t="s">
        <v>10</v>
      </c>
      <c r="B87" s="11">
        <f>E23</f>
        <v>100</v>
      </c>
      <c r="C87" s="10">
        <f>K23</f>
        <v>100</v>
      </c>
      <c r="D87" s="10">
        <f>AVERAGE(B87:C87)</f>
        <v>100</v>
      </c>
      <c r="E87" s="10">
        <f>VAR(B87:C87)</f>
        <v>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0.68695798416398601</v>
      </c>
      <c r="C90" s="11">
        <f>G4</f>
        <v>0.467765337540617</v>
      </c>
      <c r="D90" s="10">
        <f t="shared" ref="D90:D94" si="18">AVERAGE(B90:C90)</f>
        <v>0.57736166085230156</v>
      </c>
      <c r="E90" s="10">
        <f t="shared" ref="E90:E94" si="19">VAR(B90:C90)</f>
        <v>2.4022708166878459E-2</v>
      </c>
    </row>
    <row r="91" spans="1:5" ht="31">
      <c r="A91" s="6" t="s">
        <v>6</v>
      </c>
      <c r="B91" s="11">
        <f>F5+F8+F10</f>
        <v>9.3955909262307902</v>
      </c>
      <c r="C91" s="11">
        <f>G5+G8+G10</f>
        <v>5.2132929083297599</v>
      </c>
      <c r="D91" s="10">
        <f t="shared" si="18"/>
        <v>7.3044419172802755</v>
      </c>
      <c r="E91" s="10">
        <f t="shared" si="19"/>
        <v>8.7458083552694177</v>
      </c>
    </row>
    <row r="92" spans="1:5" ht="31">
      <c r="A92" s="6" t="s">
        <v>4</v>
      </c>
      <c r="B92" s="11">
        <f>F6+F7</f>
        <v>15.54244668677029</v>
      </c>
      <c r="C92" s="11">
        <f>G6+G7</f>
        <v>12.92588014217454</v>
      </c>
      <c r="D92" s="10">
        <f t="shared" si="18"/>
        <v>14.234163414472416</v>
      </c>
      <c r="E92" s="10">
        <f t="shared" si="19"/>
        <v>3.4232102411488725</v>
      </c>
    </row>
    <row r="93" spans="1:5" ht="31">
      <c r="A93" s="6" t="s">
        <v>7</v>
      </c>
      <c r="B93" s="11">
        <f>F9</f>
        <v>3.2439877889711499</v>
      </c>
      <c r="C93" s="11">
        <f>G9</f>
        <v>3.10657946864908</v>
      </c>
      <c r="D93" s="10">
        <f t="shared" si="18"/>
        <v>3.1752836288101149</v>
      </c>
      <c r="E93" s="10">
        <f t="shared" si="19"/>
        <v>9.4405232468662906E-3</v>
      </c>
    </row>
    <row r="94" spans="1:5" s="20" customFormat="1" ht="31">
      <c r="A94" s="17" t="s">
        <v>9</v>
      </c>
      <c r="B94" s="18">
        <f t="shared" ref="B94:C97" si="20">F11</f>
        <v>71.131016613863693</v>
      </c>
      <c r="C94" s="18">
        <f t="shared" si="20"/>
        <v>78.286482143305903</v>
      </c>
      <c r="D94" s="19">
        <f t="shared" si="18"/>
        <v>74.708749378584798</v>
      </c>
      <c r="E94" s="19">
        <f t="shared" si="19"/>
        <v>25.600343471517846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71.131016613863693</v>
      </c>
      <c r="C96" s="11">
        <f t="shared" si="20"/>
        <v>78.286482143305903</v>
      </c>
      <c r="D96" s="10">
        <f t="shared" ref="D96:D101" si="21">AVERAGE(B96:C96)</f>
        <v>74.708749378584798</v>
      </c>
      <c r="E96" s="10">
        <f t="shared" ref="E96:E101" si="22">VAR(B96:C96)</f>
        <v>25.600343471517846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100</v>
      </c>
      <c r="C101" s="18">
        <f t="shared" si="23"/>
        <v>100</v>
      </c>
      <c r="D101" s="19">
        <f t="shared" si="21"/>
        <v>100</v>
      </c>
      <c r="E101" s="19">
        <f t="shared" si="22"/>
        <v>0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100</v>
      </c>
      <c r="C103" s="11">
        <f t="shared" si="23"/>
        <v>100</v>
      </c>
      <c r="D103" s="10">
        <f>AVERAGE(B103:C103)</f>
        <v>100</v>
      </c>
      <c r="E103" s="10">
        <f>VAR(B103:C103)</f>
        <v>0</v>
      </c>
    </row>
    <row r="106" spans="1:7">
      <c r="E106" t="s">
        <v>27</v>
      </c>
      <c r="F106" s="71" t="e">
        <f>(D102+#REF!+#REF!+#REF!+D86+D70+D54+D38)/24</f>
        <v>#REF!</v>
      </c>
    </row>
    <row r="107" spans="1:7">
      <c r="E107" t="s">
        <v>25</v>
      </c>
      <c r="F107" s="14" t="e">
        <f>(D101+#REF!+#REF!+#REF!+D84+#REF!+D51+D33)/8</f>
        <v>#REF!</v>
      </c>
    </row>
    <row r="108" spans="1:7">
      <c r="E108" t="s">
        <v>28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24</v>
      </c>
      <c r="C1" s="94"/>
      <c r="D1" s="95"/>
      <c r="E1" s="96" t="s">
        <v>23</v>
      </c>
      <c r="F1" s="94"/>
      <c r="G1" s="97"/>
    </row>
    <row r="2" spans="1:8" ht="32" thickBot="1">
      <c r="A2" s="99"/>
      <c r="B2" s="34" t="s">
        <v>22</v>
      </c>
      <c r="C2" s="35" t="s">
        <v>25</v>
      </c>
      <c r="D2" s="36" t="s">
        <v>16</v>
      </c>
      <c r="E2" s="37" t="s">
        <v>22</v>
      </c>
      <c r="F2" s="35" t="s">
        <v>25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72.826456188449498</v>
      </c>
      <c r="D3" s="39">
        <f>生データ!E26</f>
        <v>29.649336143952251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6.8484523130143895</v>
      </c>
      <c r="D4" s="73">
        <f>生データ!E59</f>
        <v>4.9417007404337596</v>
      </c>
      <c r="E4" s="32">
        <f>生データ!E70</f>
        <v>0</v>
      </c>
      <c r="F4" s="73">
        <f>生データ!D66</f>
        <v>0</v>
      </c>
      <c r="G4" s="73">
        <f>生データ!E66</f>
        <v>0</v>
      </c>
    </row>
    <row r="5" spans="1:8" ht="31">
      <c r="A5" s="28" t="s">
        <v>4</v>
      </c>
      <c r="B5" s="32">
        <f>生データ!E47</f>
        <v>1</v>
      </c>
      <c r="C5" s="73">
        <f>生データ!D44</f>
        <v>83.215231768039217</v>
      </c>
      <c r="D5" s="40">
        <f>生データ!E44</f>
        <v>298.29665451596338</v>
      </c>
      <c r="E5" s="69">
        <f>生データ!E54</f>
        <v>1</v>
      </c>
      <c r="F5" s="73">
        <f>生データ!D51</f>
        <v>100</v>
      </c>
      <c r="G5" s="43">
        <f>生データ!E51</f>
        <v>0</v>
      </c>
    </row>
    <row r="6" spans="1:8" ht="31">
      <c r="A6" s="28" t="s">
        <v>7</v>
      </c>
      <c r="B6" s="32">
        <f>生データ!E79</f>
        <v>0</v>
      </c>
      <c r="C6" s="73">
        <f>生データ!D77</f>
        <v>2.8345080847030499</v>
      </c>
      <c r="D6" s="40">
        <f>生データ!E77</f>
        <v>0.4587599757882117</v>
      </c>
      <c r="E6" s="69">
        <f>生データ!E86</f>
        <v>0</v>
      </c>
      <c r="F6" s="73">
        <f>生データ!D84</f>
        <v>0</v>
      </c>
      <c r="G6" s="43">
        <f>生データ!E84</f>
        <v>0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74.708749378584798</v>
      </c>
      <c r="D7" s="41">
        <f>生データ!E94</f>
        <v>25.600343471517846</v>
      </c>
      <c r="E7" s="70">
        <f>生データ!E102</f>
        <v>1</v>
      </c>
      <c r="F7" s="74">
        <f>生データ!D101</f>
        <v>100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24</v>
      </c>
      <c r="C9" s="101"/>
      <c r="D9" s="100" t="s">
        <v>23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0</v>
      </c>
      <c r="C14" s="81">
        <f>IF(生データ!C79=生データ!$A$73,1,0)</f>
        <v>0</v>
      </c>
      <c r="D14" s="82">
        <f>IF(生データ!B86=生データ!$A$73,1,0)</f>
        <v>0</v>
      </c>
      <c r="E14" s="83">
        <f>IF(生データ!C86=生データ!$A$73,1,0)</f>
        <v>0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29</v>
      </c>
      <c r="B16" s="88">
        <f>SUM(B11:B15)</f>
        <v>3</v>
      </c>
      <c r="C16" s="88">
        <f>SUM(C11:C15)</f>
        <v>3</v>
      </c>
      <c r="D16" s="88">
        <f>SUM(D11:D15)</f>
        <v>3</v>
      </c>
      <c r="E16" s="88">
        <f>SUM(E11:E15)</f>
        <v>3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tabSelected="1" zoomScale="50" workbookViewId="0">
      <selection activeCell="J3" activeCellId="1" sqref="J5 J3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26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生データ!D65</f>
        <v>0</v>
      </c>
      <c r="C3" s="54">
        <f>生データ!D66</f>
        <v>0</v>
      </c>
      <c r="D3" s="54">
        <f>生データ!D67</f>
        <v>0</v>
      </c>
      <c r="E3" s="54">
        <f>生データ!D68</f>
        <v>0</v>
      </c>
      <c r="F3" s="55">
        <f>生データ!D69</f>
        <v>100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100</v>
      </c>
      <c r="E4" s="54">
        <f>生データ!D52</f>
        <v>0</v>
      </c>
      <c r="F4" s="55">
        <f>生データ!D53</f>
        <v>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0</v>
      </c>
      <c r="D5" s="54">
        <f>生データ!D83</f>
        <v>0</v>
      </c>
      <c r="E5" s="53">
        <f>生データ!D84</f>
        <v>0</v>
      </c>
      <c r="F5" s="55">
        <f>生データ!D85</f>
        <v>100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100</v>
      </c>
      <c r="G6" s="14"/>
    </row>
  </sheetData>
  <phoneticPr fontId="1"/>
  <conditionalFormatting sqref="B5:F5">
    <cfRule type="colorScale" priority="56">
      <colorScale>
        <cfvo type="min"/>
        <cfvo type="max"/>
        <color theme="0"/>
        <color theme="4"/>
      </colorScale>
    </cfRule>
  </conditionalFormatting>
  <conditionalFormatting sqref="B2:F2">
    <cfRule type="colorScale" priority="64">
      <colorScale>
        <cfvo type="min"/>
        <cfvo type="max"/>
        <color theme="0"/>
        <color theme="4"/>
      </colorScale>
    </cfRule>
    <cfRule type="top10" dxfId="0" priority="65" rank="1"/>
  </conditionalFormatting>
  <conditionalFormatting sqref="B4:F4">
    <cfRule type="colorScale" priority="70">
      <colorScale>
        <cfvo type="min"/>
        <cfvo type="max"/>
        <color theme="0"/>
        <color theme="4"/>
      </colorScale>
    </cfRule>
  </conditionalFormatting>
  <conditionalFormatting sqref="B6:F6">
    <cfRule type="colorScale" priority="76">
      <colorScale>
        <cfvo type="min"/>
        <cfvo type="max"/>
        <color theme="0"/>
        <color theme="4"/>
      </colorScale>
    </cfRule>
  </conditionalFormatting>
  <conditionalFormatting sqref="B3:F3">
    <cfRule type="colorScale" priority="3">
      <colorScale>
        <cfvo type="min"/>
        <cfvo type="max"/>
        <color theme="0"/>
        <color theme="4"/>
      </colorScale>
    </cfRule>
  </conditionalFormatting>
  <conditionalFormatting sqref="B2:F6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2023-01-22T08:58:55Z</dcterms:modified>
</cp:coreProperties>
</file>