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６内村/"/>
    </mc:Choice>
  </mc:AlternateContent>
  <xr:revisionPtr revIDLastSave="0" documentId="13_ncr:1_{BB1F13BF-011A-7C40-B6F2-F61D4F6E8542}" xr6:coauthVersionLast="47" xr6:coauthVersionMax="47" xr10:uidLastSave="{00000000-0000-0000-0000-000000000000}"/>
  <bookViews>
    <workbookView xWindow="9660" yWindow="500" windowWidth="17760" windowHeight="1654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64" i="1" s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B64" i="1" l="1"/>
  <c r="B48" i="1"/>
  <c r="E48" i="1" s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<sst xmlns="http://schemas.openxmlformats.org/spreadsheetml/2006/main" count="188" uniqueCount="31">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</sst>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E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86.360522647048398</v>
      </c>
      <c r="C4" s="46">
        <v>3.7869508904898999E-2</v>
      </c>
      <c r="D4" s="46">
        <v>0.57165773695045696</v>
      </c>
      <c r="E4" s="46">
        <v>2.6384278740109299</v>
      </c>
      <c r="F4" s="46">
        <v>40.734842439644098</v>
      </c>
      <c r="G4" s="46">
        <v>71.162222192474701</v>
      </c>
      <c r="H4" s="46">
        <v>86.413217945740598</v>
      </c>
      <c r="I4" s="46">
        <v>1.57823311924087E-2</v>
      </c>
      <c r="J4" s="46">
        <v>0.52039437921943998</v>
      </c>
      <c r="K4" s="46">
        <v>1.3569087469246499</v>
      </c>
    </row>
    <row r="5" spans="1:17" ht="31">
      <c r="A5" s="6" t="s">
        <v>3</v>
      </c>
      <c r="B5" s="45">
        <v>8.8073332803687898E-2</v>
      </c>
      <c r="C5" s="46">
        <v>8.6215578453736796</v>
      </c>
      <c r="D5" s="46">
        <v>10.847791548859901</v>
      </c>
      <c r="E5" s="46">
        <v>30.911862353139401</v>
      </c>
      <c r="F5" s="46">
        <v>0.98270427344077305</v>
      </c>
      <c r="G5" s="46">
        <v>0.43237812476470799</v>
      </c>
      <c r="H5" s="46">
        <v>0.10482742053958399</v>
      </c>
      <c r="I5" s="46">
        <v>0.36979075173360698</v>
      </c>
      <c r="J5" s="46">
        <v>1.76316127198698</v>
      </c>
      <c r="K5" s="46">
        <v>36.385494253106401</v>
      </c>
    </row>
    <row r="6" spans="1:17" ht="31">
      <c r="A6" s="6" t="s">
        <v>4</v>
      </c>
      <c r="B6" s="45">
        <v>5.6031324939988201</v>
      </c>
      <c r="C6" s="46">
        <v>82.886290689941305</v>
      </c>
      <c r="D6" s="46">
        <v>5.8215738130824697</v>
      </c>
      <c r="E6" s="46">
        <v>6.8825500106191804</v>
      </c>
      <c r="F6" s="46">
        <v>6.1704905074191503</v>
      </c>
      <c r="G6" s="46">
        <v>5.9349801799323103</v>
      </c>
      <c r="H6" s="46">
        <v>5.54700963304205</v>
      </c>
      <c r="I6" s="46">
        <v>92.021282817334395</v>
      </c>
      <c r="J6" s="46">
        <v>5.7157825454058502</v>
      </c>
      <c r="K6" s="46">
        <v>6.0480624965568497</v>
      </c>
    </row>
    <row r="7" spans="1:17" ht="31">
      <c r="A7" s="6" t="s">
        <v>5</v>
      </c>
      <c r="B7" s="45">
        <v>5.1964522487854596</v>
      </c>
      <c r="C7" s="46">
        <v>5.13140215819395</v>
      </c>
      <c r="D7" s="46">
        <v>5.3623435680361897</v>
      </c>
      <c r="E7" s="46">
        <v>5.8617901624802302</v>
      </c>
      <c r="F7" s="46">
        <v>5.4139081140477501</v>
      </c>
      <c r="G7" s="46">
        <v>5.3034148121227904</v>
      </c>
      <c r="H7" s="46">
        <v>5.1796515973282702</v>
      </c>
      <c r="I7" s="46">
        <v>5.4311863567836296</v>
      </c>
      <c r="J7" s="46">
        <v>5.2742015653065</v>
      </c>
      <c r="K7" s="46">
        <v>5.5169498282811</v>
      </c>
    </row>
    <row r="8" spans="1:17" ht="31">
      <c r="A8" s="6" t="s">
        <v>6</v>
      </c>
      <c r="B8" s="45">
        <v>0.25468313218787197</v>
      </c>
      <c r="C8" s="46">
        <v>0.17906665348634601</v>
      </c>
      <c r="D8" s="46">
        <v>21.529687437029601</v>
      </c>
      <c r="E8" s="46">
        <v>17.198879505503299</v>
      </c>
      <c r="F8" s="46">
        <v>1.3965629377003601</v>
      </c>
      <c r="G8" s="46">
        <v>0.75268795948141998</v>
      </c>
      <c r="H8" s="46">
        <v>0.23262546723081601</v>
      </c>
      <c r="I8" s="46">
        <v>2.7386467898145202E-2</v>
      </c>
      <c r="J8" s="46">
        <v>2.8643838892717701</v>
      </c>
      <c r="K8" s="46">
        <v>16.8750800878862</v>
      </c>
    </row>
    <row r="9" spans="1:17" ht="31">
      <c r="A9" s="6" t="s">
        <v>7</v>
      </c>
      <c r="B9" s="45">
        <v>1.89779495272696</v>
      </c>
      <c r="C9" s="46">
        <v>1.8846111817495299</v>
      </c>
      <c r="D9" s="46">
        <v>2.1747079443711201</v>
      </c>
      <c r="E9" s="46">
        <v>3.9566079474638398</v>
      </c>
      <c r="F9" s="46">
        <v>2.03093419067315</v>
      </c>
      <c r="G9" s="46">
        <v>1.9799522211043099</v>
      </c>
      <c r="H9" s="46">
        <v>1.8951428275347899</v>
      </c>
      <c r="I9" s="46">
        <v>1.98584254867664</v>
      </c>
      <c r="J9" s="46">
        <v>2.00215900602484</v>
      </c>
      <c r="K9" s="46">
        <v>5.3224124893795404</v>
      </c>
    </row>
    <row r="10" spans="1:17" ht="31">
      <c r="A10" s="6" t="s">
        <v>8</v>
      </c>
      <c r="B10" s="45">
        <v>0.52186404941089404</v>
      </c>
      <c r="C10" s="46">
        <v>7.5959481487508501E-2</v>
      </c>
      <c r="D10" s="46">
        <v>1.2122949526890701</v>
      </c>
      <c r="E10" s="46">
        <v>10.8815413710907</v>
      </c>
      <c r="F10" s="46">
        <v>2.60508675336277</v>
      </c>
      <c r="G10" s="46">
        <v>1.94055654157766</v>
      </c>
      <c r="H10" s="46">
        <v>0.56458068735956002</v>
      </c>
      <c r="I10" s="46">
        <v>2.2843278378160602E-2</v>
      </c>
      <c r="J10" s="46">
        <v>0.61359696275433095</v>
      </c>
      <c r="K10" s="46">
        <v>2.9177382625598498</v>
      </c>
    </row>
    <row r="11" spans="1:17" ht="31">
      <c r="A11" s="6" t="s">
        <v>9</v>
      </c>
      <c r="B11" s="45">
        <v>7.74771430378529E-2</v>
      </c>
      <c r="C11" s="46">
        <v>1.18324248086275</v>
      </c>
      <c r="D11" s="46">
        <v>52.479942998981102</v>
      </c>
      <c r="E11" s="46">
        <v>21.668340775692201</v>
      </c>
      <c r="F11" s="46">
        <v>40.665470783711797</v>
      </c>
      <c r="G11" s="46">
        <v>12.493807968542001</v>
      </c>
      <c r="H11" s="46">
        <v>6.2944421224310598E-2</v>
      </c>
      <c r="I11" s="46">
        <v>0.12588544800294499</v>
      </c>
      <c r="J11" s="46">
        <v>81.246320380030198</v>
      </c>
      <c r="K11" s="46">
        <v>25.577353835305299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</v>
      </c>
      <c r="F12" s="48" t="s">
        <v>28</v>
      </c>
      <c r="G12" s="48" t="s">
        <v>28</v>
      </c>
      <c r="H12" s="48" t="s">
        <v>28</v>
      </c>
      <c r="I12" s="48" t="s">
        <v>29</v>
      </c>
      <c r="J12" s="48" t="s">
        <v>30</v>
      </c>
      <c r="K12" s="48" t="s">
        <v>3</v>
      </c>
    </row>
    <row r="13" spans="1:17" s="2" customFormat="1" ht="31">
      <c r="A13" s="7" t="s">
        <v>10</v>
      </c>
      <c r="B13" s="47">
        <v>86.360522647048398</v>
      </c>
      <c r="C13" s="48">
        <v>82.886290689941305</v>
      </c>
      <c r="D13" s="48">
        <v>52.479942998981102</v>
      </c>
      <c r="E13" s="48">
        <v>30.911862353139401</v>
      </c>
      <c r="F13" s="48">
        <v>40.734842439644098</v>
      </c>
      <c r="G13" s="48">
        <v>71.162222192474701</v>
      </c>
      <c r="H13" s="48">
        <v>86.413217945740598</v>
      </c>
      <c r="I13" s="48">
        <v>92.021282817334395</v>
      </c>
      <c r="J13" s="48">
        <v>81.246320380030198</v>
      </c>
      <c r="K13" s="48">
        <v>36.385494253106401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75</v>
      </c>
      <c r="G14" s="46">
        <v>100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60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75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25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100</v>
      </c>
      <c r="E21" s="46">
        <v>40</v>
      </c>
      <c r="F21" s="46">
        <v>25</v>
      </c>
      <c r="G21" s="46">
        <v>0</v>
      </c>
      <c r="H21" s="46">
        <v>0</v>
      </c>
      <c r="I21" s="46">
        <v>0</v>
      </c>
      <c r="J21" s="46">
        <v>100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</v>
      </c>
      <c r="F22" s="48" t="s">
        <v>28</v>
      </c>
      <c r="G22" s="48" t="s">
        <v>28</v>
      </c>
      <c r="H22" s="48" t="s">
        <v>28</v>
      </c>
      <c r="I22" s="48" t="s">
        <v>29</v>
      </c>
      <c r="J22" s="48" t="s">
        <v>30</v>
      </c>
      <c r="K22" s="48" t="s">
        <v>3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100</v>
      </c>
      <c r="E23" s="48">
        <v>60</v>
      </c>
      <c r="F23" s="48">
        <v>75</v>
      </c>
      <c r="G23" s="48">
        <v>100</v>
      </c>
      <c r="H23" s="48">
        <v>100</v>
      </c>
      <c r="I23" s="48">
        <v>100</v>
      </c>
      <c r="J23" s="48">
        <v>100</v>
      </c>
      <c r="K23" s="48">
        <v>75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86.360522647048398</v>
      </c>
      <c r="C26" s="22">
        <f t="shared" ref="C26" si="0">H4</f>
        <v>86.413217945740598</v>
      </c>
      <c r="D26" s="19">
        <f t="shared" ref="D26:D30" si="1">AVERAGE(B26:C26)</f>
        <v>86.386870296394505</v>
      </c>
      <c r="E26" s="19">
        <f t="shared" ref="E26:E30" si="2">VAR(B26:C26)</f>
        <v>1.3883972521300768E-3</v>
      </c>
      <c r="F26" s="90">
        <v>4</v>
      </c>
    </row>
    <row r="27" spans="1:11" ht="31">
      <c r="A27" s="6" t="s">
        <v>6</v>
      </c>
      <c r="B27" s="12">
        <f>B5+B8+B10</f>
        <v>0.86462051440245391</v>
      </c>
      <c r="C27" s="12">
        <f>H5+H8+H10</f>
        <v>0.90203357512995996</v>
      </c>
      <c r="D27" s="10">
        <f>AVERAGE(B27:C27)</f>
        <v>0.88332704476620694</v>
      </c>
      <c r="E27" s="10">
        <f t="shared" si="2"/>
        <v>6.9986855650002789E-4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10.79958474278428</v>
      </c>
      <c r="C28" s="3">
        <f>H6+H7</f>
        <v>10.72666123037032</v>
      </c>
      <c r="D28" s="10">
        <f t="shared" si="1"/>
        <v>10.763122986577301</v>
      </c>
      <c r="E28" s="10">
        <f t="shared" si="2"/>
        <v>2.6589193313944571E-3</v>
      </c>
      <c r="F28" s="90">
        <v>6</v>
      </c>
      <c r="G28">
        <v>7</v>
      </c>
    </row>
    <row r="29" spans="1:11" ht="31">
      <c r="A29" s="6" t="s">
        <v>7</v>
      </c>
      <c r="B29" s="12">
        <f>B9</f>
        <v>1.89779495272696</v>
      </c>
      <c r="C29" s="3">
        <f>H9</f>
        <v>1.8951428275347899</v>
      </c>
      <c r="D29" s="10">
        <f t="shared" si="1"/>
        <v>1.8964688901308748</v>
      </c>
      <c r="E29" s="10">
        <f t="shared" si="2"/>
        <v>3.5168840174715467E-6</v>
      </c>
      <c r="F29" s="90">
        <v>9</v>
      </c>
    </row>
    <row r="30" spans="1:11" ht="31">
      <c r="A30" s="6" t="s">
        <v>9</v>
      </c>
      <c r="B30" s="12">
        <f>B11</f>
        <v>7.74771430378529E-2</v>
      </c>
      <c r="C30" s="3">
        <f>H11</f>
        <v>6.2944421224310598E-2</v>
      </c>
      <c r="D30" s="10">
        <f t="shared" si="1"/>
        <v>7.0210782131081756E-2</v>
      </c>
      <c r="E30" s="10">
        <f t="shared" si="2"/>
        <v>1.0560000165490448E-4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86.360522647048398</v>
      </c>
      <c r="C32" s="3">
        <f>H13</f>
        <v>86.413217945740598</v>
      </c>
      <c r="D32" s="10">
        <f t="shared" ref="D32:D37" si="3">AVERAGE(B32:C32)</f>
        <v>86.386870296394505</v>
      </c>
      <c r="E32" s="10">
        <f t="shared" ref="E32:E37" si="4">VAR(B32:C32)</f>
        <v>1.3883972521300768E-3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3.7869508904898999E-2</v>
      </c>
      <c r="C42" s="10">
        <f>I4</f>
        <v>1.57823311924087E-2</v>
      </c>
      <c r="D42" s="10">
        <f t="shared" ref="D42:D46" si="5">AVERAGE(B42:C42)</f>
        <v>2.6825920048653848E-2</v>
      </c>
      <c r="E42" s="10">
        <f t="shared" ref="E42:E46" si="6">VAR(B42:C42)</f>
        <v>2.4392170965156432E-4</v>
      </c>
    </row>
    <row r="43" spans="1:8" ht="31">
      <c r="A43" s="6" t="s">
        <v>6</v>
      </c>
      <c r="B43" s="11">
        <f>C5+C8+C10</f>
        <v>8.8765839803475348</v>
      </c>
      <c r="C43" s="10">
        <f>I5+I8+I10</f>
        <v>0.42002049800991276</v>
      </c>
      <c r="D43" s="10">
        <f t="shared" si="5"/>
        <v>4.6483022391787241</v>
      </c>
      <c r="E43" s="10">
        <f t="shared" si="6"/>
        <v>35.756732965403096</v>
      </c>
    </row>
    <row r="44" spans="1:8" s="20" customFormat="1" ht="31">
      <c r="A44" s="17" t="s">
        <v>4</v>
      </c>
      <c r="B44" s="18">
        <f>C6+C7</f>
        <v>88.017692848135255</v>
      </c>
      <c r="C44" s="19">
        <f>I6+I7</f>
        <v>97.452469174118022</v>
      </c>
      <c r="D44" s="19">
        <f t="shared" si="5"/>
        <v>92.735081011126638</v>
      </c>
      <c r="E44" s="19">
        <f t="shared" si="6"/>
        <v>44.50750216066244</v>
      </c>
    </row>
    <row r="45" spans="1:8" ht="31">
      <c r="A45" s="6" t="s">
        <v>7</v>
      </c>
      <c r="B45" s="11">
        <f>C9</f>
        <v>1.8846111817495299</v>
      </c>
      <c r="C45" s="10">
        <f>I9</f>
        <v>1.98584254867664</v>
      </c>
      <c r="D45" s="10">
        <f t="shared" si="5"/>
        <v>1.9352268652130848</v>
      </c>
      <c r="E45" s="10">
        <f t="shared" si="6"/>
        <v>5.1238948249656005E-3</v>
      </c>
    </row>
    <row r="46" spans="1:8" ht="31">
      <c r="A46" s="6" t="s">
        <v>9</v>
      </c>
      <c r="B46" s="11">
        <f>C11</f>
        <v>1.18324248086275</v>
      </c>
      <c r="C46" s="10">
        <f>I11</f>
        <v>0.12588544800294499</v>
      </c>
      <c r="D46" s="10">
        <f t="shared" si="5"/>
        <v>0.65456396443284748</v>
      </c>
      <c r="E46" s="10">
        <f t="shared" si="6"/>
        <v>0.55900194746904541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88.017692848135255</v>
      </c>
      <c r="C48" s="11">
        <f>MAX(C42:C46)</f>
        <v>97.452469174118022</v>
      </c>
      <c r="D48" s="10">
        <f t="shared" ref="D48:D53" si="7">AVERAGE(B48:C48)</f>
        <v>92.735081011126638</v>
      </c>
      <c r="E48" s="10">
        <f t="shared" ref="E48:E53" si="8">VAR(B48:C48)</f>
        <v>44.50750216066244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0.57165773695045696</v>
      </c>
      <c r="C58" s="10">
        <f>J4</f>
        <v>0.52039437921943998</v>
      </c>
      <c r="D58" s="10">
        <f t="shared" ref="D58:D62" si="9">AVERAGE(B58:C58)</f>
        <v>0.54602605808494853</v>
      </c>
      <c r="E58" s="10">
        <f t="shared" ref="E58:E62" si="10">VAR(B58:C58)</f>
        <v>1.3139659229291091E-3</v>
      </c>
    </row>
    <row r="59" spans="1:5" ht="31">
      <c r="A59" s="92" t="s">
        <v>27</v>
      </c>
      <c r="B59" s="18">
        <f>D5+D8+D10</f>
        <v>33.589773938578574</v>
      </c>
      <c r="C59" s="19">
        <f>J5+J8+J10</f>
        <v>5.2411421240130807</v>
      </c>
      <c r="D59" s="19">
        <f t="shared" si="9"/>
        <v>19.415458031295827</v>
      </c>
      <c r="E59" s="19">
        <f t="shared" si="10"/>
        <v>401.82246287889745</v>
      </c>
    </row>
    <row r="60" spans="1:5" ht="31">
      <c r="A60" s="6" t="s">
        <v>4</v>
      </c>
      <c r="B60" s="11">
        <f>D6+D7</f>
        <v>11.183917381118659</v>
      </c>
      <c r="C60" s="10">
        <f>J6+J7</f>
        <v>10.989984110712349</v>
      </c>
      <c r="D60" s="10">
        <f t="shared" si="9"/>
        <v>11.086950745915505</v>
      </c>
      <c r="E60" s="10">
        <f t="shared" si="10"/>
        <v>1.8805056685243505E-2</v>
      </c>
    </row>
    <row r="61" spans="1:5" ht="31">
      <c r="A61" s="6" t="s">
        <v>7</v>
      </c>
      <c r="B61" s="11">
        <f>D9</f>
        <v>2.1747079443711201</v>
      </c>
      <c r="C61" s="10">
        <f>J9</f>
        <v>2.00215900602484</v>
      </c>
      <c r="D61" s="10">
        <f t="shared" si="9"/>
        <v>2.0884334751979798</v>
      </c>
      <c r="E61" s="10">
        <f t="shared" si="10"/>
        <v>1.4886568062214195E-2</v>
      </c>
    </row>
    <row r="62" spans="1:5" ht="31">
      <c r="A62" s="6" t="s">
        <v>9</v>
      </c>
      <c r="B62" s="11">
        <f t="shared" ref="B62:B67" si="11">D11</f>
        <v>52.479942998981102</v>
      </c>
      <c r="C62" s="10">
        <f>J11</f>
        <v>81.246320380030198</v>
      </c>
      <c r="D62" s="10">
        <f t="shared" si="9"/>
        <v>66.86313168950565</v>
      </c>
      <c r="E62" s="10">
        <f t="shared" si="10"/>
        <v>413.75223381446631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52.479942998981102</v>
      </c>
      <c r="C64" s="11">
        <f>MAX(C58:C62)</f>
        <v>81.246320380030198</v>
      </c>
      <c r="D64" s="10">
        <f t="shared" ref="D64:D69" si="12">AVERAGE(B64:C64)</f>
        <v>66.86313168950565</v>
      </c>
      <c r="E64" s="10">
        <f t="shared" ref="E64:E69" si="13">VAR(B64:C64)</f>
        <v>413.75223381446631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100</v>
      </c>
      <c r="D69" s="10">
        <f t="shared" si="12"/>
        <v>100</v>
      </c>
      <c r="E69" s="10">
        <f t="shared" si="13"/>
        <v>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2.6384278740109299</v>
      </c>
      <c r="C74" s="10">
        <f>K4</f>
        <v>1.3569087469246499</v>
      </c>
      <c r="D74" s="10">
        <f t="shared" ref="D74:D78" si="14">AVERAGE(B74:C74)</f>
        <v>1.9976683104677899</v>
      </c>
      <c r="E74" s="10">
        <f t="shared" ref="E74:E78" si="15">VAR(B74:C74)</f>
        <v>0.82114563654399042</v>
      </c>
    </row>
    <row r="75" spans="1:5" ht="31">
      <c r="A75" s="91" t="s">
        <v>27</v>
      </c>
      <c r="B75" s="11">
        <f>E5+E8+E10</f>
        <v>58.992283229733395</v>
      </c>
      <c r="C75" s="10">
        <f>K5+K8+K10</f>
        <v>56.178312603552456</v>
      </c>
      <c r="D75" s="10">
        <f t="shared" si="14"/>
        <v>57.585297916642929</v>
      </c>
      <c r="E75" s="10">
        <f t="shared" si="15"/>
        <v>3.959215342504574</v>
      </c>
    </row>
    <row r="76" spans="1:5" ht="31">
      <c r="A76" s="6" t="s">
        <v>4</v>
      </c>
      <c r="B76" s="11">
        <f>E6+E7</f>
        <v>12.74434017309941</v>
      </c>
      <c r="C76" s="10">
        <f>K6+K7</f>
        <v>11.56501232483795</v>
      </c>
      <c r="D76" s="10">
        <f t="shared" si="14"/>
        <v>12.154676248968681</v>
      </c>
      <c r="E76" s="10">
        <f t="shared" si="15"/>
        <v>0.69540708684250263</v>
      </c>
    </row>
    <row r="77" spans="1:5" s="20" customFormat="1" ht="31">
      <c r="A77" s="17" t="s">
        <v>7</v>
      </c>
      <c r="B77" s="18">
        <f>E9</f>
        <v>3.9566079474638398</v>
      </c>
      <c r="C77" s="19">
        <f>K9</f>
        <v>5.3224124893795404</v>
      </c>
      <c r="D77" s="19">
        <f t="shared" si="14"/>
        <v>4.6395102184216901</v>
      </c>
      <c r="E77" s="19">
        <f t="shared" si="15"/>
        <v>0.93271102335877742</v>
      </c>
    </row>
    <row r="78" spans="1:5" ht="31">
      <c r="A78" s="6" t="s">
        <v>9</v>
      </c>
      <c r="B78" s="11">
        <f>E11</f>
        <v>21.668340775692201</v>
      </c>
      <c r="C78" s="10">
        <f>K11</f>
        <v>25.577353835305299</v>
      </c>
      <c r="D78" s="10">
        <f t="shared" si="14"/>
        <v>23.622847305498752</v>
      </c>
      <c r="E78" s="10">
        <f t="shared" si="15"/>
        <v>7.6401915501128776</v>
      </c>
    </row>
    <row r="79" spans="1:5" ht="31">
      <c r="A79" s="7" t="s">
        <v>14</v>
      </c>
      <c r="B79" s="11" t="str">
        <f>E12</f>
        <v>CONFUSED</v>
      </c>
      <c r="C79" s="10" t="str">
        <f>K12</f>
        <v>CONFUSED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30.911862353139401</v>
      </c>
      <c r="C80" s="10">
        <f>K13</f>
        <v>36.385494253106401</v>
      </c>
      <c r="D80" s="10">
        <f t="shared" ref="D80:D85" si="16">AVERAGE(B80:C80)</f>
        <v>33.6486783031229</v>
      </c>
      <c r="E80" s="10">
        <f t="shared" ref="E80:E85" si="17">VAR(B80:C80)</f>
        <v>14.980323088168173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60</v>
      </c>
      <c r="C82" s="10">
        <f>K15+K18+K20</f>
        <v>100</v>
      </c>
      <c r="D82" s="10">
        <f t="shared" si="16"/>
        <v>80</v>
      </c>
      <c r="E82" s="10">
        <f t="shared" si="17"/>
        <v>800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40</v>
      </c>
      <c r="C85" s="10">
        <f>K21</f>
        <v>0</v>
      </c>
      <c r="D85" s="10">
        <f t="shared" si="16"/>
        <v>20</v>
      </c>
      <c r="E85" s="10">
        <f t="shared" si="17"/>
        <v>800</v>
      </c>
    </row>
    <row r="86" spans="1:5" ht="31">
      <c r="A86" s="7" t="s">
        <v>14</v>
      </c>
      <c r="B86" s="11" t="str">
        <f>E22</f>
        <v>CONFUSED</v>
      </c>
      <c r="C86" s="10" t="str">
        <f>K22</f>
        <v>CONFUSED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60</v>
      </c>
      <c r="C87" s="10">
        <f>K23</f>
        <v>75</v>
      </c>
      <c r="D87" s="10">
        <f>AVERAGE(B87:C87)</f>
        <v>67.5</v>
      </c>
      <c r="E87" s="10">
        <f>VAR(B87:C87)</f>
        <v>112.5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40.734842439644098</v>
      </c>
      <c r="C90" s="11">
        <f>G4</f>
        <v>71.162222192474701</v>
      </c>
      <c r="D90" s="10">
        <f t="shared" ref="D90:D94" si="18">AVERAGE(B90:C90)</f>
        <v>55.948532316059399</v>
      </c>
      <c r="E90" s="10">
        <f t="shared" ref="E90:E94" si="19">VAR(B90:C90)</f>
        <v>462.91271931148276</v>
      </c>
    </row>
    <row r="91" spans="1:5" ht="31">
      <c r="A91" s="6" t="s">
        <v>6</v>
      </c>
      <c r="B91" s="11">
        <f>F5+F8+F10</f>
        <v>4.984353964503903</v>
      </c>
      <c r="C91" s="11">
        <f>G5+G8+G10</f>
        <v>3.1256226258237882</v>
      </c>
      <c r="D91" s="10">
        <f t="shared" si="18"/>
        <v>4.0549882951638452</v>
      </c>
      <c r="E91" s="10">
        <f t="shared" si="19"/>
        <v>1.7274410946957985</v>
      </c>
    </row>
    <row r="92" spans="1:5" ht="31">
      <c r="A92" s="6" t="s">
        <v>4</v>
      </c>
      <c r="B92" s="11">
        <f>F6+F7</f>
        <v>11.584398621466899</v>
      </c>
      <c r="C92" s="11">
        <f>G6+G7</f>
        <v>11.238394992055101</v>
      </c>
      <c r="D92" s="10">
        <f t="shared" si="18"/>
        <v>11.411396806761001</v>
      </c>
      <c r="E92" s="10">
        <f t="shared" si="19"/>
        <v>5.9859255783068679E-2</v>
      </c>
    </row>
    <row r="93" spans="1:5" ht="31">
      <c r="A93" s="6" t="s">
        <v>7</v>
      </c>
      <c r="B93" s="11">
        <f>F9</f>
        <v>2.03093419067315</v>
      </c>
      <c r="C93" s="11">
        <f>G9</f>
        <v>1.9799522211043099</v>
      </c>
      <c r="D93" s="10">
        <f t="shared" si="18"/>
        <v>2.0054432058887297</v>
      </c>
      <c r="E93" s="10">
        <f t="shared" si="19"/>
        <v>1.2995806105590662E-3</v>
      </c>
    </row>
    <row r="94" spans="1:5" s="20" customFormat="1" ht="31">
      <c r="A94" s="17" t="s">
        <v>9</v>
      </c>
      <c r="B94" s="18">
        <f t="shared" ref="B94:C97" si="20">F11</f>
        <v>40.665470783711797</v>
      </c>
      <c r="C94" s="18">
        <f t="shared" si="20"/>
        <v>12.493807968542001</v>
      </c>
      <c r="D94" s="19">
        <f t="shared" si="18"/>
        <v>26.579639376126899</v>
      </c>
      <c r="E94" s="19">
        <f t="shared" si="19"/>
        <v>396.82129288581018</v>
      </c>
    </row>
    <row r="95" spans="1:5" ht="31">
      <c r="A95" s="7" t="s">
        <v>14</v>
      </c>
      <c r="B95" s="11" t="str">
        <f t="shared" si="20"/>
        <v>HAPPY</v>
      </c>
      <c r="C95" s="11" t="str">
        <f t="shared" si="20"/>
        <v>HAPPY</v>
      </c>
      <c r="D95" s="10">
        <f>COUNTIF(B95:C95,A89)</f>
        <v>0</v>
      </c>
      <c r="E95" s="13">
        <f>D95/2</f>
        <v>0</v>
      </c>
    </row>
    <row r="96" spans="1:5" ht="32" thickBot="1">
      <c r="A96" s="7" t="s">
        <v>10</v>
      </c>
      <c r="B96" s="11">
        <f t="shared" si="20"/>
        <v>40.734842439644098</v>
      </c>
      <c r="C96" s="11">
        <f t="shared" si="20"/>
        <v>71.162222192474701</v>
      </c>
      <c r="D96" s="10">
        <f t="shared" ref="D96:D101" si="21">AVERAGE(B96:C96)</f>
        <v>55.948532316059399</v>
      </c>
      <c r="E96" s="10">
        <f t="shared" ref="E96:E101" si="22">VAR(B96:C96)</f>
        <v>462.91271931148276</v>
      </c>
    </row>
    <row r="97" spans="1:7" ht="32" thickBot="1">
      <c r="A97" s="6" t="s">
        <v>2</v>
      </c>
      <c r="B97" s="11">
        <f t="shared" si="20"/>
        <v>75</v>
      </c>
      <c r="C97" s="11">
        <f t="shared" si="20"/>
        <v>100</v>
      </c>
      <c r="D97" s="10">
        <f t="shared" si="21"/>
        <v>87.5</v>
      </c>
      <c r="E97" s="10">
        <f t="shared" si="22"/>
        <v>312.5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25</v>
      </c>
      <c r="C101" s="18">
        <f t="shared" si="23"/>
        <v>0</v>
      </c>
      <c r="D101" s="19">
        <f t="shared" si="21"/>
        <v>12.5</v>
      </c>
      <c r="E101" s="19">
        <f t="shared" si="22"/>
        <v>312.5</v>
      </c>
      <c r="G101" s="79"/>
    </row>
    <row r="102" spans="1:7" ht="32" thickBot="1">
      <c r="A102" s="7" t="s">
        <v>14</v>
      </c>
      <c r="B102" s="11" t="str">
        <f t="shared" si="23"/>
        <v>HAPPY</v>
      </c>
      <c r="C102" s="11" t="str">
        <f t="shared" si="23"/>
        <v>HAPPY</v>
      </c>
      <c r="D102" s="10">
        <f>COUNTIF(B102:C102,A89)</f>
        <v>0</v>
      </c>
      <c r="E102" s="13">
        <f>D102/2</f>
        <v>0</v>
      </c>
      <c r="G102" s="80"/>
    </row>
    <row r="103" spans="1:7" ht="31">
      <c r="A103" s="7" t="s">
        <v>10</v>
      </c>
      <c r="B103" s="11">
        <f t="shared" si="23"/>
        <v>75</v>
      </c>
      <c r="C103" s="11">
        <f t="shared" si="23"/>
        <v>100</v>
      </c>
      <c r="D103" s="10">
        <f>AVERAGE(B103:C103)</f>
        <v>87.5</v>
      </c>
      <c r="E103" s="10">
        <f>VAR(B103:C103)</f>
        <v>312.5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86.386870296394505</v>
      </c>
      <c r="D3" s="39">
        <f>生データ!E26</f>
        <v>1.3883972521300768E-3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19.415458031295827</v>
      </c>
      <c r="D4" s="73">
        <f>生データ!E59</f>
        <v>401.82246287889745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92.735081011126638</v>
      </c>
      <c r="D5" s="40">
        <f>生データ!E44</f>
        <v>44.50750216066244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4.6395102184216901</v>
      </c>
      <c r="D6" s="40">
        <f>生データ!E77</f>
        <v>0.93271102335877742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0</v>
      </c>
      <c r="C7" s="74">
        <f>生データ!D94</f>
        <v>26.579639376126899</v>
      </c>
      <c r="D7" s="41">
        <f>生データ!E94</f>
        <v>396.82129288581018</v>
      </c>
      <c r="E7" s="70">
        <f>生データ!E102</f>
        <v>0</v>
      </c>
      <c r="F7" s="74">
        <f>生データ!D101</f>
        <v>12.5</v>
      </c>
      <c r="G7" s="44">
        <f>生データ!E101</f>
        <v>312.5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0</v>
      </c>
      <c r="C15" s="85">
        <f>IF(生データ!C95=生データ!$A$89,1,0)</f>
        <v>0</v>
      </c>
      <c r="D15" s="84">
        <f>IF(生データ!B102=生データ!$A$89,1,0)</f>
        <v>0</v>
      </c>
      <c r="E15" s="86">
        <f>IF(生データ!C102=生データ!$A$89,1,0)</f>
        <v>0</v>
      </c>
    </row>
    <row r="16" spans="1:8" ht="31">
      <c r="A16" s="87" t="s">
        <v>26</v>
      </c>
      <c r="B16" s="88">
        <f>SUM(B11:B15)</f>
        <v>2</v>
      </c>
      <c r="C16" s="88">
        <f>SUM(C11:C15)</f>
        <v>2</v>
      </c>
      <c r="D16" s="88">
        <f>SUM(D11:D15)</f>
        <v>2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100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80</v>
      </c>
      <c r="D5" s="54">
        <f>生データ!D83</f>
        <v>0</v>
      </c>
      <c r="E5" s="53">
        <f>生データ!D84</f>
        <v>0</v>
      </c>
      <c r="F5" s="55">
        <f>生データ!D85</f>
        <v>20</v>
      </c>
      <c r="G5" s="14"/>
    </row>
    <row r="6" spans="1:7" ht="140" customHeight="1" thickBot="1">
      <c r="A6" s="67" t="s">
        <v>13</v>
      </c>
      <c r="B6" s="57">
        <f>生データ!D97</f>
        <v>87.5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12.5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2023-01-24T03:57:38Z</dcterms:modified>
</cp:coreProperties>
</file>