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７松永/"/>
    </mc:Choice>
  </mc:AlternateContent>
  <xr:revisionPtr revIDLastSave="0" documentId="13_ncr:1_{30BD2729-E20D-9842-B19A-E5BC6E5F7F86}" xr6:coauthVersionLast="47" xr6:coauthVersionMax="47" xr10:uidLastSave="{00000000-0000-0000-0000-000000000000}"/>
  <bookViews>
    <workbookView xWindow="10580" yWindow="500" windowWidth="17760" windowHeight="1656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64" i="1" s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<sst xmlns="http://schemas.openxmlformats.org/spreadsheetml/2006/main" count="188" uniqueCount="31">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</sst>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22" zoomScale="61" workbookViewId="0">
      <pane xSplit="1" topLeftCell="B1" activePane="topRight" state="frozen"/>
      <selection activeCell="A9" sqref="A9"/>
      <selection pane="topRight" activeCell="C103" sqref="B25:C10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87.388827684773204</v>
      </c>
      <c r="C4" s="46">
        <v>0.55130574229547902</v>
      </c>
      <c r="D4" s="46">
        <v>1.30135089225147</v>
      </c>
      <c r="E4" s="46">
        <v>0.77157114585458797</v>
      </c>
      <c r="F4" s="46">
        <v>61.341276554882498</v>
      </c>
      <c r="G4" s="46">
        <v>45.794616720800903</v>
      </c>
      <c r="H4" s="46">
        <v>87.387330317512195</v>
      </c>
      <c r="I4" s="46">
        <v>0.52370662934766099</v>
      </c>
      <c r="J4" s="46">
        <v>0.39670051152784702</v>
      </c>
      <c r="K4" s="46">
        <v>0.60199127656348805</v>
      </c>
    </row>
    <row r="5" spans="1:17" ht="31">
      <c r="A5" s="6" t="s">
        <v>3</v>
      </c>
      <c r="B5" s="45">
        <v>2.4668706738719601E-2</v>
      </c>
      <c r="C5" s="46">
        <v>1.07456921790551</v>
      </c>
      <c r="D5" s="46">
        <v>24.3420947151468</v>
      </c>
      <c r="E5" s="46">
        <v>0.32653857452257301</v>
      </c>
      <c r="F5" s="46">
        <v>0.44257687233500798</v>
      </c>
      <c r="G5" s="46">
        <v>0.31435245503720599</v>
      </c>
      <c r="H5" s="46">
        <v>2.0529571946898102E-2</v>
      </c>
      <c r="I5" s="46">
        <v>0.55343256935368701</v>
      </c>
      <c r="J5" s="46">
        <v>57.428023654086701</v>
      </c>
      <c r="K5" s="46">
        <v>0.62657009316817902</v>
      </c>
    </row>
    <row r="6" spans="1:17" ht="31">
      <c r="A6" s="6" t="s">
        <v>4</v>
      </c>
      <c r="B6" s="45">
        <v>5.4825329659100497</v>
      </c>
      <c r="C6" s="46">
        <v>73.644655785393596</v>
      </c>
      <c r="D6" s="46">
        <v>6.1185630433604201</v>
      </c>
      <c r="E6" s="46">
        <v>5.6926492010379297</v>
      </c>
      <c r="F6" s="46">
        <v>5.6600581991637098</v>
      </c>
      <c r="G6" s="46">
        <v>5.6263840868464401</v>
      </c>
      <c r="H6" s="46">
        <v>5.4873619009293604</v>
      </c>
      <c r="I6" s="46">
        <v>74.385751509855695</v>
      </c>
      <c r="J6" s="46">
        <v>5.7000582787157503</v>
      </c>
      <c r="K6" s="46">
        <v>5.61852337424554</v>
      </c>
    </row>
    <row r="7" spans="1:17" ht="31">
      <c r="A7" s="6" t="s">
        <v>5</v>
      </c>
      <c r="B7" s="45">
        <v>5.1462345126117199</v>
      </c>
      <c r="C7" s="46">
        <v>19.446833789695798</v>
      </c>
      <c r="D7" s="46">
        <v>5.6888533059239998</v>
      </c>
      <c r="E7" s="46">
        <v>5.2722640912221896</v>
      </c>
      <c r="F7" s="46">
        <v>5.2584895860682304</v>
      </c>
      <c r="G7" s="46">
        <v>5.2356527072486703</v>
      </c>
      <c r="H7" s="46">
        <v>5.14660225847829</v>
      </c>
      <c r="I7" s="46">
        <v>20.633809718556702</v>
      </c>
      <c r="J7" s="46">
        <v>5.2540972841998803</v>
      </c>
      <c r="K7" s="46">
        <v>5.2572034696894701</v>
      </c>
    </row>
    <row r="8" spans="1:17" ht="31">
      <c r="A8" s="6" t="s">
        <v>6</v>
      </c>
      <c r="B8" s="45">
        <v>1.77833038233461E-2</v>
      </c>
      <c r="C8" s="46">
        <v>0.76058347252233105</v>
      </c>
      <c r="D8" s="46">
        <v>6.2480451919750504</v>
      </c>
      <c r="E8" s="46">
        <v>0.81027740832733397</v>
      </c>
      <c r="F8" s="46">
        <v>0.48980365114303198</v>
      </c>
      <c r="G8" s="46">
        <v>0.401038264463491</v>
      </c>
      <c r="H8" s="46">
        <v>2.0413596526643801E-2</v>
      </c>
      <c r="I8" s="46">
        <v>0.41460468421029401</v>
      </c>
      <c r="J8" s="46">
        <v>1.86644931829154</v>
      </c>
      <c r="K8" s="46">
        <v>0.68209230168596502</v>
      </c>
    </row>
    <row r="9" spans="1:17" ht="31">
      <c r="A9" s="6" t="s">
        <v>7</v>
      </c>
      <c r="B9" s="45">
        <v>1.8887593646104901</v>
      </c>
      <c r="C9" s="46">
        <v>2.0730943177309298</v>
      </c>
      <c r="D9" s="46">
        <v>4.6470631770100201</v>
      </c>
      <c r="E9" s="46">
        <v>2.3201155943999399</v>
      </c>
      <c r="F9" s="46">
        <v>2.4631997886411199</v>
      </c>
      <c r="G9" s="46">
        <v>2.2459617225634401</v>
      </c>
      <c r="H9" s="46">
        <v>1.8843664047950399</v>
      </c>
      <c r="I9" s="46">
        <v>1.8101964372173101</v>
      </c>
      <c r="J9" s="46">
        <v>2.10744439812914</v>
      </c>
      <c r="K9" s="46">
        <v>2.3120640660535901</v>
      </c>
    </row>
    <row r="10" spans="1:17" ht="31">
      <c r="A10" s="6" t="s">
        <v>8</v>
      </c>
      <c r="B10" s="45">
        <v>2.5111695941808301E-2</v>
      </c>
      <c r="C10" s="46">
        <v>0.81356922091472195</v>
      </c>
      <c r="D10" s="46">
        <v>3.1405151345740601</v>
      </c>
      <c r="E10" s="46">
        <v>0.37117446768846102</v>
      </c>
      <c r="F10" s="46">
        <v>0.222246626438978</v>
      </c>
      <c r="G10" s="46">
        <v>0.22187580049751299</v>
      </c>
      <c r="H10" s="46">
        <v>3.4793282975086798E-2</v>
      </c>
      <c r="I10" s="46">
        <v>0.32866261621330001</v>
      </c>
      <c r="J10" s="46">
        <v>0.960613056202551</v>
      </c>
      <c r="K10" s="46">
        <v>0.18041757467348099</v>
      </c>
    </row>
    <row r="11" spans="1:17" ht="31">
      <c r="A11" s="6" t="s">
        <v>9</v>
      </c>
      <c r="B11" s="45">
        <v>2.60817655906351E-2</v>
      </c>
      <c r="C11" s="46">
        <v>1.6353884535415</v>
      </c>
      <c r="D11" s="46">
        <v>48.513514539758098</v>
      </c>
      <c r="E11" s="46">
        <v>84.435409516946905</v>
      </c>
      <c r="F11" s="46">
        <v>24.122348721327299</v>
      </c>
      <c r="G11" s="46">
        <v>40.160118242542303</v>
      </c>
      <c r="H11" s="46">
        <v>1.8602666836466299E-2</v>
      </c>
      <c r="I11" s="46">
        <v>1.3498358352453099</v>
      </c>
      <c r="J11" s="46">
        <v>26.286613498846499</v>
      </c>
      <c r="K11" s="46">
        <v>84.721137843920204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28</v>
      </c>
      <c r="G12" s="48" t="s">
        <v>28</v>
      </c>
      <c r="H12" s="48" t="s">
        <v>28</v>
      </c>
      <c r="I12" s="48" t="s">
        <v>29</v>
      </c>
      <c r="J12" s="48" t="s">
        <v>3</v>
      </c>
      <c r="K12" s="48" t="s">
        <v>30</v>
      </c>
    </row>
    <row r="13" spans="1:17" s="2" customFormat="1" ht="31">
      <c r="A13" s="7" t="s">
        <v>10</v>
      </c>
      <c r="B13" s="47">
        <v>87.388827684773204</v>
      </c>
      <c r="C13" s="48">
        <v>73.644655785393596</v>
      </c>
      <c r="D13" s="48">
        <v>48.513514539758098</v>
      </c>
      <c r="E13" s="48">
        <v>84.435409516946905</v>
      </c>
      <c r="F13" s="48">
        <v>61.341276554882498</v>
      </c>
      <c r="G13" s="48">
        <v>45.794616720800903</v>
      </c>
      <c r="H13" s="48">
        <v>87.387330317512195</v>
      </c>
      <c r="I13" s="48">
        <v>74.385751509855695</v>
      </c>
      <c r="J13" s="48">
        <v>57.428023654086701</v>
      </c>
      <c r="K13" s="48">
        <v>84.721137843920204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100</v>
      </c>
      <c r="G14" s="46">
        <v>75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50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80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50</v>
      </c>
      <c r="E21" s="46">
        <v>100</v>
      </c>
      <c r="F21" s="46">
        <v>0</v>
      </c>
      <c r="G21" s="46">
        <v>25</v>
      </c>
      <c r="H21" s="46">
        <v>0</v>
      </c>
      <c r="I21" s="46">
        <v>0</v>
      </c>
      <c r="J21" s="46">
        <v>20</v>
      </c>
      <c r="K21" s="46">
        <v>100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</v>
      </c>
      <c r="E22" s="48" t="s">
        <v>30</v>
      </c>
      <c r="F22" s="48" t="s">
        <v>28</v>
      </c>
      <c r="G22" s="48" t="s">
        <v>28</v>
      </c>
      <c r="H22" s="48" t="s">
        <v>28</v>
      </c>
      <c r="I22" s="48" t="s">
        <v>29</v>
      </c>
      <c r="J22" s="48" t="s">
        <v>3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50</v>
      </c>
      <c r="E23" s="48">
        <v>100</v>
      </c>
      <c r="F23" s="48">
        <v>100</v>
      </c>
      <c r="G23" s="48">
        <v>75</v>
      </c>
      <c r="H23" s="48">
        <v>100</v>
      </c>
      <c r="I23" s="48">
        <v>100</v>
      </c>
      <c r="J23" s="48">
        <v>80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87.388827684773204</v>
      </c>
      <c r="C26" s="22">
        <f t="shared" ref="C26" si="0">H4</f>
        <v>87.387330317512195</v>
      </c>
      <c r="D26" s="19">
        <f t="shared" ref="D26:D30" si="1">AVERAGE(B26:C26)</f>
        <v>87.3880790011427</v>
      </c>
      <c r="E26" s="19">
        <f t="shared" ref="E26:E30" si="2">VAR(B26:C26)</f>
        <v>1.1210543571718239E-6</v>
      </c>
      <c r="F26" s="90">
        <v>4</v>
      </c>
    </row>
    <row r="27" spans="1:11" ht="31">
      <c r="A27" s="6" t="s">
        <v>6</v>
      </c>
      <c r="B27" s="12">
        <f>B5+B8+B10</f>
        <v>6.7563706503873999E-2</v>
      </c>
      <c r="C27" s="12">
        <f>H5+H8+H10</f>
        <v>7.57364514486287E-2</v>
      </c>
      <c r="D27" s="10">
        <f>AVERAGE(B27:C27)</f>
        <v>7.165007897625135E-2</v>
      </c>
      <c r="E27" s="10">
        <f t="shared" si="2"/>
        <v>3.3396879966006756E-5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10.62876747852177</v>
      </c>
      <c r="C28" s="3">
        <f>H6+H7</f>
        <v>10.63396415940765</v>
      </c>
      <c r="D28" s="10">
        <f t="shared" si="1"/>
        <v>10.63136581896471</v>
      </c>
      <c r="E28" s="10">
        <f t="shared" si="2"/>
        <v>1.3502746114839254E-5</v>
      </c>
      <c r="F28" s="90">
        <v>6</v>
      </c>
      <c r="G28">
        <v>7</v>
      </c>
    </row>
    <row r="29" spans="1:11" ht="31">
      <c r="A29" s="6" t="s">
        <v>7</v>
      </c>
      <c r="B29" s="12">
        <f>B9</f>
        <v>1.8887593646104901</v>
      </c>
      <c r="C29" s="3">
        <f>H9</f>
        <v>1.8843664047950399</v>
      </c>
      <c r="D29" s="10">
        <f t="shared" si="1"/>
        <v>1.8865628847027649</v>
      </c>
      <c r="E29" s="10">
        <f t="shared" si="2"/>
        <v>9.6490479700800451E-6</v>
      </c>
      <c r="F29" s="90">
        <v>9</v>
      </c>
    </row>
    <row r="30" spans="1:11" ht="31">
      <c r="A30" s="6" t="s">
        <v>9</v>
      </c>
      <c r="B30" s="12">
        <f>B11</f>
        <v>2.60817655906351E-2</v>
      </c>
      <c r="C30" s="3">
        <f>H11</f>
        <v>1.8602666836466299E-2</v>
      </c>
      <c r="D30" s="10">
        <f t="shared" si="1"/>
        <v>2.23422162135507E-2</v>
      </c>
      <c r="E30" s="10">
        <f t="shared" si="2"/>
        <v>2.7968459087304807E-5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87.388827684773204</v>
      </c>
      <c r="C32" s="3">
        <f>H13</f>
        <v>87.387330317512195</v>
      </c>
      <c r="D32" s="10">
        <f t="shared" ref="D32:D37" si="3">AVERAGE(B32:C32)</f>
        <v>87.3880790011427</v>
      </c>
      <c r="E32" s="10">
        <f t="shared" ref="E32:E37" si="4">VAR(B32:C32)</f>
        <v>1.1210543571718239E-6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0.55130574229547902</v>
      </c>
      <c r="C42" s="10">
        <f>I4</f>
        <v>0.52370662934766099</v>
      </c>
      <c r="D42" s="10">
        <f t="shared" ref="D42:D46" si="5">AVERAGE(B42:C42)</f>
        <v>0.53750618582156995</v>
      </c>
      <c r="E42" s="10">
        <f t="shared" ref="E42:E46" si="6">VAR(B42:C42)</f>
        <v>3.8085551775320829E-4</v>
      </c>
    </row>
    <row r="43" spans="1:8" ht="31">
      <c r="A43" s="6" t="s">
        <v>6</v>
      </c>
      <c r="B43" s="11">
        <f>C5+C8+C10</f>
        <v>2.6487219113425629</v>
      </c>
      <c r="C43" s="10">
        <f>I5+I8+I10</f>
        <v>1.2966998697772809</v>
      </c>
      <c r="D43" s="10">
        <f t="shared" si="5"/>
        <v>1.972710890559922</v>
      </c>
      <c r="E43" s="10">
        <f t="shared" si="6"/>
        <v>0.9139818004391751</v>
      </c>
    </row>
    <row r="44" spans="1:8" s="20" customFormat="1" ht="31">
      <c r="A44" s="17" t="s">
        <v>4</v>
      </c>
      <c r="B44" s="18">
        <f>C6+C7</f>
        <v>93.091489575089398</v>
      </c>
      <c r="C44" s="19">
        <f>I6+I7</f>
        <v>95.0195612284124</v>
      </c>
      <c r="D44" s="19">
        <f t="shared" si="5"/>
        <v>94.055525401750899</v>
      </c>
      <c r="E44" s="19">
        <f t="shared" si="6"/>
        <v>1.8587301501738471</v>
      </c>
    </row>
    <row r="45" spans="1:8" ht="31">
      <c r="A45" s="6" t="s">
        <v>7</v>
      </c>
      <c r="B45" s="11">
        <f>C9</f>
        <v>2.0730943177309298</v>
      </c>
      <c r="C45" s="10">
        <f>I9</f>
        <v>1.8101964372173101</v>
      </c>
      <c r="D45" s="10">
        <f t="shared" si="5"/>
        <v>1.9416453774741198</v>
      </c>
      <c r="E45" s="10">
        <f t="shared" si="6"/>
        <v>3.4557647789276738E-2</v>
      </c>
    </row>
    <row r="46" spans="1:8" ht="31">
      <c r="A46" s="6" t="s">
        <v>9</v>
      </c>
      <c r="B46" s="11">
        <f>C11</f>
        <v>1.6353884535415</v>
      </c>
      <c r="C46" s="10">
        <f>I11</f>
        <v>1.3498358352453099</v>
      </c>
      <c r="D46" s="10">
        <f t="shared" si="5"/>
        <v>1.4926121443934051</v>
      </c>
      <c r="E46" s="10">
        <f t="shared" si="6"/>
        <v>4.0770148907904806E-2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93.091489575089398</v>
      </c>
      <c r="C48" s="11">
        <f>MAX(C42:C46)</f>
        <v>95.0195612284124</v>
      </c>
      <c r="D48" s="10">
        <f t="shared" ref="D48:D53" si="7">AVERAGE(B48:C48)</f>
        <v>94.055525401750899</v>
      </c>
      <c r="E48" s="10">
        <f t="shared" ref="E48:E53" si="8">VAR(B48:C48)</f>
        <v>1.8587301501738471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1.30135089225147</v>
      </c>
      <c r="C58" s="10">
        <f>J4</f>
        <v>0.39670051152784702</v>
      </c>
      <c r="D58" s="10">
        <f t="shared" ref="D58:D62" si="9">AVERAGE(B58:C58)</f>
        <v>0.84902570188965854</v>
      </c>
      <c r="E58" s="10">
        <f t="shared" ref="E58:E62" si="10">VAR(B58:C58)</f>
        <v>0.40919615567169809</v>
      </c>
    </row>
    <row r="59" spans="1:5" ht="31">
      <c r="A59" s="92" t="s">
        <v>27</v>
      </c>
      <c r="B59" s="18">
        <f>D5+D8+D10</f>
        <v>33.730655041695911</v>
      </c>
      <c r="C59" s="19">
        <f>J5+J8+J10</f>
        <v>60.255086028580799</v>
      </c>
      <c r="D59" s="19">
        <f t="shared" si="9"/>
        <v>46.992870535138351</v>
      </c>
      <c r="E59" s="19">
        <f t="shared" si="10"/>
        <v>351.77271958901019</v>
      </c>
    </row>
    <row r="60" spans="1:5" ht="31">
      <c r="A60" s="6" t="s">
        <v>4</v>
      </c>
      <c r="B60" s="11">
        <f>D6+D7</f>
        <v>11.80741634928442</v>
      </c>
      <c r="C60" s="10">
        <f>J6+J7</f>
        <v>10.954155562915631</v>
      </c>
      <c r="D60" s="10">
        <f t="shared" si="9"/>
        <v>11.380785956100025</v>
      </c>
      <c r="E60" s="10">
        <f t="shared" si="10"/>
        <v>0.36402698477734236</v>
      </c>
    </row>
    <row r="61" spans="1:5" ht="31">
      <c r="A61" s="6" t="s">
        <v>7</v>
      </c>
      <c r="B61" s="11">
        <f>D9</f>
        <v>4.6470631770100201</v>
      </c>
      <c r="C61" s="10">
        <f>J9</f>
        <v>2.10744439812914</v>
      </c>
      <c r="D61" s="10">
        <f t="shared" si="9"/>
        <v>3.3772537875695798</v>
      </c>
      <c r="E61" s="10">
        <f t="shared" si="10"/>
        <v>3.2248317710222096</v>
      </c>
    </row>
    <row r="62" spans="1:5" ht="31">
      <c r="A62" s="6" t="s">
        <v>9</v>
      </c>
      <c r="B62" s="11">
        <f t="shared" ref="B62:B67" si="11">D11</f>
        <v>48.513514539758098</v>
      </c>
      <c r="C62" s="10">
        <f>J11</f>
        <v>26.286613498846499</v>
      </c>
      <c r="D62" s="10">
        <f t="shared" si="9"/>
        <v>37.400064019302299</v>
      </c>
      <c r="E62" s="10">
        <f t="shared" si="10"/>
        <v>247.01756494123856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CONFUSED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48.513514539758098</v>
      </c>
      <c r="C64" s="11">
        <f>MAX(C58:C62)</f>
        <v>60.255086028580799</v>
      </c>
      <c r="D64" s="10">
        <f t="shared" ref="D64:D69" si="12">AVERAGE(B64:C64)</f>
        <v>54.384300284169449</v>
      </c>
      <c r="E64" s="10">
        <f t="shared" ref="E64:E69" si="13">VAR(B64:C64)</f>
        <v>68.932250513567851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50</v>
      </c>
      <c r="C66" s="19">
        <f>J15+J18+J20</f>
        <v>80</v>
      </c>
      <c r="D66" s="19">
        <f t="shared" si="12"/>
        <v>65</v>
      </c>
      <c r="E66" s="19">
        <f t="shared" si="13"/>
        <v>450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50</v>
      </c>
      <c r="C69" s="10">
        <f>J21</f>
        <v>20</v>
      </c>
      <c r="D69" s="10">
        <f t="shared" si="12"/>
        <v>35</v>
      </c>
      <c r="E69" s="10">
        <f t="shared" si="13"/>
        <v>450</v>
      </c>
    </row>
    <row r="70" spans="1:5" ht="31">
      <c r="A70" s="7" t="s">
        <v>14</v>
      </c>
      <c r="B70" s="11" t="str">
        <f>D22</f>
        <v>CONFUSED</v>
      </c>
      <c r="C70" s="10" t="str">
        <f>J22</f>
        <v>CONFUSED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50</v>
      </c>
      <c r="C71" s="10">
        <f>J23</f>
        <v>80</v>
      </c>
      <c r="D71" s="10">
        <f>AVERAGE(B71:C71)</f>
        <v>65</v>
      </c>
      <c r="E71" s="10">
        <f>VAR(B71:C71)</f>
        <v>450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0.77157114585458797</v>
      </c>
      <c r="C74" s="10">
        <f>K4</f>
        <v>0.60199127656348805</v>
      </c>
      <c r="D74" s="10">
        <f t="shared" ref="D74:D78" si="14">AVERAGE(B74:C74)</f>
        <v>0.68678121120903801</v>
      </c>
      <c r="E74" s="10">
        <f t="shared" ref="E74:E78" si="15">VAR(B74:C74)</f>
        <v>1.4378666034393306E-2</v>
      </c>
    </row>
    <row r="75" spans="1:5" ht="31">
      <c r="A75" s="91" t="s">
        <v>27</v>
      </c>
      <c r="B75" s="11">
        <f>E5+E8+E10</f>
        <v>1.5079904505383679</v>
      </c>
      <c r="C75" s="10">
        <f>K5+K8+K10</f>
        <v>1.4890799695276251</v>
      </c>
      <c r="D75" s="10">
        <f t="shared" si="14"/>
        <v>1.4985352100329965</v>
      </c>
      <c r="E75" s="10">
        <f t="shared" si="15"/>
        <v>1.7880314602883153E-4</v>
      </c>
    </row>
    <row r="76" spans="1:5" ht="31">
      <c r="A76" s="6" t="s">
        <v>4</v>
      </c>
      <c r="B76" s="11">
        <f>E6+E7</f>
        <v>10.964913292260119</v>
      </c>
      <c r="C76" s="10">
        <f>K6+K7</f>
        <v>10.875726843935009</v>
      </c>
      <c r="D76" s="10">
        <f t="shared" si="14"/>
        <v>10.920320068097563</v>
      </c>
      <c r="E76" s="10">
        <f t="shared" si="15"/>
        <v>3.9771112824237703E-3</v>
      </c>
    </row>
    <row r="77" spans="1:5" s="20" customFormat="1" ht="31">
      <c r="A77" s="17" t="s">
        <v>7</v>
      </c>
      <c r="B77" s="18">
        <f>E9</f>
        <v>2.3201155943999399</v>
      </c>
      <c r="C77" s="19">
        <f>K9</f>
        <v>2.3120640660535901</v>
      </c>
      <c r="D77" s="19">
        <f t="shared" si="14"/>
        <v>2.316089830226765</v>
      </c>
      <c r="E77" s="19">
        <f t="shared" si="15"/>
        <v>3.2413554356037274E-5</v>
      </c>
    </row>
    <row r="78" spans="1:5" ht="31">
      <c r="A78" s="6" t="s">
        <v>9</v>
      </c>
      <c r="B78" s="11">
        <f>E11</f>
        <v>84.435409516946905</v>
      </c>
      <c r="C78" s="10">
        <f>K11</f>
        <v>84.721137843920204</v>
      </c>
      <c r="D78" s="10">
        <f t="shared" si="14"/>
        <v>84.578273680433554</v>
      </c>
      <c r="E78" s="10">
        <f t="shared" si="15"/>
        <v>4.0820338417480194E-2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84.435409516946905</v>
      </c>
      <c r="C80" s="10">
        <f>K13</f>
        <v>84.721137843920204</v>
      </c>
      <c r="D80" s="10">
        <f t="shared" ref="D80:D85" si="16">AVERAGE(B80:C80)</f>
        <v>84.578273680433554</v>
      </c>
      <c r="E80" s="10">
        <f t="shared" ref="E80:E85" si="17">VAR(B80:C80)</f>
        <v>4.0820338417480194E-2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100</v>
      </c>
      <c r="D85" s="10">
        <f t="shared" si="16"/>
        <v>100</v>
      </c>
      <c r="E85" s="10">
        <f t="shared" si="17"/>
        <v>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61.341276554882498</v>
      </c>
      <c r="C90" s="11">
        <f>G4</f>
        <v>45.794616720800903</v>
      </c>
      <c r="D90" s="10">
        <f t="shared" ref="D90:D94" si="18">AVERAGE(B90:C90)</f>
        <v>53.5679466378417</v>
      </c>
      <c r="E90" s="10">
        <f t="shared" ref="E90:E94" si="19">VAR(B90:C90)</f>
        <v>120.84931599832362</v>
      </c>
    </row>
    <row r="91" spans="1:5" ht="31">
      <c r="A91" s="6" t="s">
        <v>6</v>
      </c>
      <c r="B91" s="11">
        <f>F5+F8+F10</f>
        <v>1.154627149917018</v>
      </c>
      <c r="C91" s="11">
        <f>G5+G8+G10</f>
        <v>0.93726651999820998</v>
      </c>
      <c r="D91" s="10">
        <f t="shared" si="18"/>
        <v>1.045946834957614</v>
      </c>
      <c r="E91" s="10">
        <f t="shared" si="19"/>
        <v>2.3622821719350373E-2</v>
      </c>
    </row>
    <row r="92" spans="1:5" ht="31">
      <c r="A92" s="6" t="s">
        <v>4</v>
      </c>
      <c r="B92" s="11">
        <f>F6+F7</f>
        <v>10.91854778523194</v>
      </c>
      <c r="C92" s="11">
        <f>G6+G7</f>
        <v>10.862036794095111</v>
      </c>
      <c r="D92" s="10">
        <f t="shared" si="18"/>
        <v>10.890292289663526</v>
      </c>
      <c r="E92" s="10">
        <f t="shared" si="19"/>
        <v>1.5967460596333768E-3</v>
      </c>
    </row>
    <row r="93" spans="1:5" ht="31">
      <c r="A93" s="6" t="s">
        <v>7</v>
      </c>
      <c r="B93" s="11">
        <f>F9</f>
        <v>2.4631997886411199</v>
      </c>
      <c r="C93" s="11">
        <f>G9</f>
        <v>2.2459617225634401</v>
      </c>
      <c r="D93" s="10">
        <f t="shared" si="18"/>
        <v>2.3545807556022798</v>
      </c>
      <c r="E93" s="10">
        <f t="shared" si="19"/>
        <v>2.3596188676585191E-2</v>
      </c>
    </row>
    <row r="94" spans="1:5" s="20" customFormat="1" ht="31">
      <c r="A94" s="17" t="s">
        <v>9</v>
      </c>
      <c r="B94" s="18">
        <f t="shared" ref="B94:C97" si="20">F11</f>
        <v>24.122348721327299</v>
      </c>
      <c r="C94" s="18">
        <f t="shared" si="20"/>
        <v>40.160118242542303</v>
      </c>
      <c r="D94" s="19">
        <f t="shared" si="18"/>
        <v>32.141233481934805</v>
      </c>
      <c r="E94" s="19">
        <f t="shared" si="19"/>
        <v>128.6050256078056</v>
      </c>
    </row>
    <row r="95" spans="1:5" ht="31">
      <c r="A95" s="7" t="s">
        <v>14</v>
      </c>
      <c r="B95" s="11" t="str">
        <f t="shared" si="20"/>
        <v>HAPPY</v>
      </c>
      <c r="C95" s="11" t="str">
        <f t="shared" si="20"/>
        <v>HAPPY</v>
      </c>
      <c r="D95" s="10">
        <f>COUNTIF(B95:C95,A89)</f>
        <v>0</v>
      </c>
      <c r="E95" s="13">
        <f>D95/2</f>
        <v>0</v>
      </c>
    </row>
    <row r="96" spans="1:5" ht="32" thickBot="1">
      <c r="A96" s="7" t="s">
        <v>10</v>
      </c>
      <c r="B96" s="11">
        <f t="shared" si="20"/>
        <v>61.341276554882498</v>
      </c>
      <c r="C96" s="11">
        <f t="shared" si="20"/>
        <v>45.794616720800903</v>
      </c>
      <c r="D96" s="10">
        <f t="shared" ref="D96:D101" si="21">AVERAGE(B96:C96)</f>
        <v>53.5679466378417</v>
      </c>
      <c r="E96" s="10">
        <f t="shared" ref="E96:E101" si="22">VAR(B96:C96)</f>
        <v>120.84931599832362</v>
      </c>
    </row>
    <row r="97" spans="1:7" ht="32" thickBot="1">
      <c r="A97" s="6" t="s">
        <v>2</v>
      </c>
      <c r="B97" s="11">
        <f t="shared" si="20"/>
        <v>100</v>
      </c>
      <c r="C97" s="11">
        <f t="shared" si="20"/>
        <v>75</v>
      </c>
      <c r="D97" s="10">
        <f t="shared" si="21"/>
        <v>87.5</v>
      </c>
      <c r="E97" s="10">
        <f t="shared" si="22"/>
        <v>312.5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0</v>
      </c>
      <c r="C101" s="18">
        <f t="shared" si="23"/>
        <v>25</v>
      </c>
      <c r="D101" s="19">
        <f t="shared" si="21"/>
        <v>12.5</v>
      </c>
      <c r="E101" s="19">
        <f t="shared" si="22"/>
        <v>312.5</v>
      </c>
      <c r="G101" s="79"/>
    </row>
    <row r="102" spans="1:7" ht="32" thickBot="1">
      <c r="A102" s="7" t="s">
        <v>14</v>
      </c>
      <c r="B102" s="11" t="str">
        <f t="shared" si="23"/>
        <v>HAPPY</v>
      </c>
      <c r="C102" s="11" t="str">
        <f t="shared" si="23"/>
        <v>HAPPY</v>
      </c>
      <c r="D102" s="10">
        <f>COUNTIF(B102:C102,A89)</f>
        <v>0</v>
      </c>
      <c r="E102" s="13">
        <f>D102/2</f>
        <v>0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75</v>
      </c>
      <c r="D103" s="10">
        <f>AVERAGE(B103:C103)</f>
        <v>87.5</v>
      </c>
      <c r="E103" s="10">
        <f>VAR(B103:C103)</f>
        <v>312.5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87.3880790011427</v>
      </c>
      <c r="D3" s="39">
        <f>生データ!E26</f>
        <v>1.1210543571718239E-6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46.992870535138351</v>
      </c>
      <c r="D4" s="73">
        <f>生データ!E59</f>
        <v>351.77271958901019</v>
      </c>
      <c r="E4" s="32">
        <f>生データ!E70</f>
        <v>0</v>
      </c>
      <c r="F4" s="73">
        <f>生データ!D66</f>
        <v>65</v>
      </c>
      <c r="G4" s="73">
        <f>生データ!E66</f>
        <v>450</v>
      </c>
    </row>
    <row r="5" spans="1:8" ht="31">
      <c r="A5" s="28" t="s">
        <v>4</v>
      </c>
      <c r="B5" s="32">
        <f>生データ!E47</f>
        <v>1</v>
      </c>
      <c r="C5" s="73">
        <f>生データ!D44</f>
        <v>94.055525401750899</v>
      </c>
      <c r="D5" s="40">
        <f>生データ!E44</f>
        <v>1.8587301501738471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2.316089830226765</v>
      </c>
      <c r="D6" s="40">
        <f>生データ!E77</f>
        <v>3.2413554356037274E-5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0</v>
      </c>
      <c r="C7" s="74">
        <f>生データ!D94</f>
        <v>32.141233481934805</v>
      </c>
      <c r="D7" s="41">
        <f>生データ!E94</f>
        <v>128.6050256078056</v>
      </c>
      <c r="E7" s="70">
        <f>生データ!E102</f>
        <v>0</v>
      </c>
      <c r="F7" s="74">
        <f>生データ!D101</f>
        <v>12.5</v>
      </c>
      <c r="G7" s="44">
        <f>生データ!E101</f>
        <v>312.5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1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0</v>
      </c>
      <c r="C15" s="85">
        <f>IF(生データ!C95=生データ!$A$89,1,0)</f>
        <v>0</v>
      </c>
      <c r="D15" s="84">
        <f>IF(生データ!B102=生データ!$A$89,1,0)</f>
        <v>0</v>
      </c>
      <c r="E15" s="86">
        <f>IF(生データ!C102=生データ!$A$89,1,0)</f>
        <v>0</v>
      </c>
    </row>
    <row r="16" spans="1:8" ht="31">
      <c r="A16" s="87" t="s">
        <v>26</v>
      </c>
      <c r="B16" s="88">
        <f>SUM(B11:B15)</f>
        <v>2</v>
      </c>
      <c r="C16" s="88">
        <f>SUM(C11:C15)</f>
        <v>3</v>
      </c>
      <c r="D16" s="88">
        <f>SUM(D11:D15)</f>
        <v>2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65</v>
      </c>
      <c r="D3" s="54">
        <f>生データ!D67</f>
        <v>0</v>
      </c>
      <c r="E3" s="54">
        <f>生データ!D68</f>
        <v>0</v>
      </c>
      <c r="F3" s="55">
        <f>生データ!D69</f>
        <v>35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100</v>
      </c>
      <c r="G5" s="14"/>
    </row>
    <row r="6" spans="1:7" ht="140" customHeight="1" thickBot="1">
      <c r="A6" s="67" t="s">
        <v>13</v>
      </c>
      <c r="B6" s="57">
        <f>生データ!D97</f>
        <v>87.5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12.5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2023-01-24T05:28:04Z</dcterms:modified>
</cp:coreProperties>
</file>