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８福田/"/>
    </mc:Choice>
  </mc:AlternateContent>
  <xr:revisionPtr revIDLastSave="0" documentId="13_ncr:1_{AD1774EB-1FA8-1945-A371-53BC16D81CF7}" xr6:coauthVersionLast="47" xr6:coauthVersionMax="47" xr10:uidLastSave="{00000000-0000-0000-0000-000000000000}"/>
  <bookViews>
    <workbookView xWindow="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<sst xmlns="http://schemas.openxmlformats.org/spreadsheetml/2006/main" count="188" uniqueCount="32">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</sst>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F1" activePane="topRight" state="frozen"/>
      <selection activeCell="A9" sqref="A9"/>
      <selection pane="topRight" activeCell="H19" sqref="H19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86.843122729688204</v>
      </c>
      <c r="C4" s="46">
        <v>10.265123520161399</v>
      </c>
      <c r="D4" s="46">
        <v>3.42999086164204</v>
      </c>
      <c r="E4" s="46">
        <v>2.3873310943967998</v>
      </c>
      <c r="F4" s="46">
        <v>0.410119629053117</v>
      </c>
      <c r="G4" s="46">
        <v>1.2138360793842899</v>
      </c>
      <c r="H4" s="46">
        <v>86.961999086517295</v>
      </c>
      <c r="I4" s="46">
        <v>0.80742703409119398</v>
      </c>
      <c r="J4" s="46">
        <v>0.35345524904325898</v>
      </c>
      <c r="K4" s="46">
        <v>0.55804440161927205</v>
      </c>
    </row>
    <row r="5" spans="1:17" ht="31">
      <c r="A5" s="6" t="s">
        <v>3</v>
      </c>
      <c r="B5" s="45">
        <v>6.90229559981414E-2</v>
      </c>
      <c r="C5" s="46">
        <v>0.68042377186580905</v>
      </c>
      <c r="D5" s="46">
        <v>13.7579798496989</v>
      </c>
      <c r="E5" s="46">
        <v>8.9646330757394992</v>
      </c>
      <c r="F5" s="46">
        <v>0.25037223906751399</v>
      </c>
      <c r="G5" s="46">
        <v>0.41110536105739798</v>
      </c>
      <c r="H5" s="46">
        <v>9.3480247986483994E-2</v>
      </c>
      <c r="I5" s="46">
        <v>2.7285071914307002</v>
      </c>
      <c r="J5" s="46">
        <v>47.244543633282397</v>
      </c>
      <c r="K5" s="46">
        <v>1.9651125253441599</v>
      </c>
    </row>
    <row r="6" spans="1:17" ht="31">
      <c r="A6" s="6" t="s">
        <v>4</v>
      </c>
      <c r="B6" s="45">
        <v>5.5445352150358502</v>
      </c>
      <c r="C6" s="46">
        <v>75.268806855870096</v>
      </c>
      <c r="D6" s="46">
        <v>6.4142087462722399</v>
      </c>
      <c r="E6" s="46">
        <v>7.8139699965976801</v>
      </c>
      <c r="F6" s="46">
        <v>5.5957355888368996</v>
      </c>
      <c r="G6" s="46">
        <v>5.6290785556351004</v>
      </c>
      <c r="H6" s="46">
        <v>5.5158971797992198</v>
      </c>
      <c r="I6" s="46">
        <v>65.311446662448802</v>
      </c>
      <c r="J6" s="46">
        <v>5.7726959081137599</v>
      </c>
      <c r="K6" s="46">
        <v>5.04318522227251</v>
      </c>
    </row>
    <row r="7" spans="1:17" ht="31">
      <c r="A7" s="6" t="s">
        <v>5</v>
      </c>
      <c r="B7" s="45">
        <v>5.1729016444448002</v>
      </c>
      <c r="C7" s="46">
        <v>5.6930122123646401</v>
      </c>
      <c r="D7" s="46">
        <v>5.4442397779625402</v>
      </c>
      <c r="E7" s="46">
        <v>6.1218603571647696</v>
      </c>
      <c r="F7" s="46">
        <v>5.2398979432988497</v>
      </c>
      <c r="G7" s="46">
        <v>5.24802224133155</v>
      </c>
      <c r="H7" s="46">
        <v>5.1688643167036599</v>
      </c>
      <c r="I7" s="46">
        <v>7.6545187577669704</v>
      </c>
      <c r="J7" s="46">
        <v>5.2718363203946703</v>
      </c>
      <c r="K7" s="46">
        <v>4.5901930988236801</v>
      </c>
    </row>
    <row r="8" spans="1:17" ht="31">
      <c r="A8" s="6" t="s">
        <v>6</v>
      </c>
      <c r="B8" s="45">
        <v>0.170457254452306</v>
      </c>
      <c r="C8" s="46">
        <v>0.73421551630896398</v>
      </c>
      <c r="D8" s="46">
        <v>44.167308954101799</v>
      </c>
      <c r="E8" s="46">
        <v>30.654578010853399</v>
      </c>
      <c r="F8" s="46">
        <v>0.367546880832191</v>
      </c>
      <c r="G8" s="46">
        <v>0.47133510186637001</v>
      </c>
      <c r="H8" s="46">
        <v>9.5430281492455304E-2</v>
      </c>
      <c r="I8" s="46">
        <v>2.11353082666378</v>
      </c>
      <c r="J8" s="46">
        <v>0.50199912810064495</v>
      </c>
      <c r="K8" s="46">
        <v>2.0974876612795899</v>
      </c>
    </row>
    <row r="9" spans="1:17" ht="31">
      <c r="A9" s="6" t="s">
        <v>7</v>
      </c>
      <c r="B9" s="45">
        <v>1.9014036239523699</v>
      </c>
      <c r="C9" s="46">
        <v>1.97499298401062</v>
      </c>
      <c r="D9" s="46">
        <v>2.33337988077853</v>
      </c>
      <c r="E9" s="46">
        <v>14.840360765647301</v>
      </c>
      <c r="F9" s="46">
        <v>2.3522471571264201</v>
      </c>
      <c r="G9" s="46">
        <v>2.11678904540446</v>
      </c>
      <c r="H9" s="46">
        <v>1.9185764884327201</v>
      </c>
      <c r="I9" s="46">
        <v>2.2869528736209301</v>
      </c>
      <c r="J9" s="46">
        <v>2.6376961501375602</v>
      </c>
      <c r="K9" s="46">
        <v>44.7345901976108</v>
      </c>
    </row>
    <row r="10" spans="1:17" ht="31">
      <c r="A10" s="6" t="s">
        <v>8</v>
      </c>
      <c r="B10" s="45">
        <v>0.195585186566096</v>
      </c>
      <c r="C10" s="46">
        <v>1.1479988373664201</v>
      </c>
      <c r="D10" s="46">
        <v>21.474904846264401</v>
      </c>
      <c r="E10" s="46">
        <v>26.547762091125399</v>
      </c>
      <c r="F10" s="46">
        <v>0.18818899456079199</v>
      </c>
      <c r="G10" s="46">
        <v>0.30127589912556202</v>
      </c>
      <c r="H10" s="46">
        <v>0.118317696125133</v>
      </c>
      <c r="I10" s="46">
        <v>1.79582149654624</v>
      </c>
      <c r="J10" s="46">
        <v>35.441245797340898</v>
      </c>
      <c r="K10" s="46">
        <v>40.704742760790403</v>
      </c>
    </row>
    <row r="11" spans="1:17" ht="31">
      <c r="A11" s="6" t="s">
        <v>9</v>
      </c>
      <c r="B11" s="45">
        <v>0.102971389862186</v>
      </c>
      <c r="C11" s="46">
        <v>4.2354263020519998</v>
      </c>
      <c r="D11" s="46">
        <v>2.9779870832793298</v>
      </c>
      <c r="E11" s="46">
        <v>2.6695046084749801</v>
      </c>
      <c r="F11" s="46">
        <v>85.595891567224101</v>
      </c>
      <c r="G11" s="46">
        <v>84.608557716195193</v>
      </c>
      <c r="H11" s="46">
        <v>0.127434702942997</v>
      </c>
      <c r="I11" s="46">
        <v>17.3017951574313</v>
      </c>
      <c r="J11" s="46">
        <v>2.7765278135867502</v>
      </c>
      <c r="K11" s="46">
        <v>0.30664413225949499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27</v>
      </c>
      <c r="E12" s="48" t="s">
        <v>27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</v>
      </c>
      <c r="K12" s="48" t="s">
        <v>31</v>
      </c>
    </row>
    <row r="13" spans="1:17" s="2" customFormat="1" ht="31">
      <c r="A13" s="7" t="s">
        <v>10</v>
      </c>
      <c r="B13" s="47">
        <v>86.843122729688204</v>
      </c>
      <c r="C13" s="48">
        <v>75.268806855870096</v>
      </c>
      <c r="D13" s="48">
        <v>44.167308954101799</v>
      </c>
      <c r="E13" s="48">
        <v>30.654578010853399</v>
      </c>
      <c r="F13" s="48">
        <v>85.595891567224101</v>
      </c>
      <c r="G13" s="48">
        <v>84.608557716195193</v>
      </c>
      <c r="H13" s="48">
        <v>86.961999086517295</v>
      </c>
      <c r="I13" s="48">
        <v>65.311446662448802</v>
      </c>
      <c r="J13" s="48">
        <v>47.244543633282397</v>
      </c>
      <c r="K13" s="48">
        <v>44.7345901976108</v>
      </c>
    </row>
    <row r="14" spans="1:17" ht="31">
      <c r="A14" s="6" t="s">
        <v>2</v>
      </c>
      <c r="B14" s="45">
        <v>100</v>
      </c>
      <c r="C14" s="46">
        <v>25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25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100</v>
      </c>
      <c r="K15" s="46">
        <v>0</v>
      </c>
    </row>
    <row r="16" spans="1:17" ht="31">
      <c r="A16" s="6" t="s">
        <v>4</v>
      </c>
      <c r="B16" s="45">
        <v>0</v>
      </c>
      <c r="C16" s="46">
        <v>75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75</v>
      </c>
      <c r="E18" s="46">
        <v>60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20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75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20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25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 t="s">
        <v>27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</v>
      </c>
      <c r="K22" s="48" t="s">
        <v>31</v>
      </c>
    </row>
    <row r="23" spans="1:11" s="2" customFormat="1" ht="31">
      <c r="A23" s="7" t="s">
        <v>10</v>
      </c>
      <c r="B23" s="47">
        <v>100</v>
      </c>
      <c r="C23" s="48">
        <v>75</v>
      </c>
      <c r="D23" s="48">
        <v>75</v>
      </c>
      <c r="E23" s="48">
        <v>60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75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86.843122729688204</v>
      </c>
      <c r="C26" s="22">
        <f t="shared" ref="C26" si="0">H4</f>
        <v>86.961999086517295</v>
      </c>
      <c r="D26" s="19">
        <f t="shared" ref="D26:D30" si="1">AVERAGE(B26:C26)</f>
        <v>86.902560908102743</v>
      </c>
      <c r="E26" s="19">
        <f t="shared" ref="E26:E30" si="2">VAR(B26:C26)</f>
        <v>7.0657941064786768E-3</v>
      </c>
      <c r="F26" s="90">
        <v>4</v>
      </c>
    </row>
    <row r="27" spans="1:11" ht="31">
      <c r="A27" s="6" t="s">
        <v>6</v>
      </c>
      <c r="B27" s="12">
        <f>B5+B8+B10</f>
        <v>0.4350653970165434</v>
      </c>
      <c r="C27" s="12">
        <f>H5+H8+H10</f>
        <v>0.30722822560407231</v>
      </c>
      <c r="D27" s="10">
        <f>AVERAGE(B27:C27)</f>
        <v>0.37114681131030786</v>
      </c>
      <c r="E27" s="10">
        <f t="shared" si="2"/>
        <v>8.1711711973707635E-3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10.71743685948065</v>
      </c>
      <c r="C28" s="3">
        <f>H6+H7</f>
        <v>10.68476149650288</v>
      </c>
      <c r="D28" s="10">
        <f t="shared" si="1"/>
        <v>10.701099177991765</v>
      </c>
      <c r="E28" s="10">
        <f t="shared" si="2"/>
        <v>5.3383967286450634E-4</v>
      </c>
      <c r="F28" s="90">
        <v>6</v>
      </c>
      <c r="G28">
        <v>7</v>
      </c>
    </row>
    <row r="29" spans="1:11" ht="31">
      <c r="A29" s="6" t="s">
        <v>7</v>
      </c>
      <c r="B29" s="12">
        <f>B9</f>
        <v>1.9014036239523699</v>
      </c>
      <c r="C29" s="3">
        <f>H9</f>
        <v>1.9185764884327201</v>
      </c>
      <c r="D29" s="10">
        <f t="shared" si="1"/>
        <v>1.9099900561925449</v>
      </c>
      <c r="E29" s="10">
        <f t="shared" si="2"/>
        <v>1.4745363723023605E-4</v>
      </c>
      <c r="F29" s="90">
        <v>9</v>
      </c>
    </row>
    <row r="30" spans="1:11" ht="31">
      <c r="A30" s="6" t="s">
        <v>9</v>
      </c>
      <c r="B30" s="12">
        <f>B11</f>
        <v>0.102971389862186</v>
      </c>
      <c r="C30" s="3">
        <f>H11</f>
        <v>0.127434702942997</v>
      </c>
      <c r="D30" s="10">
        <f t="shared" si="1"/>
        <v>0.11520304640259149</v>
      </c>
      <c r="E30" s="10">
        <f t="shared" si="2"/>
        <v>2.9922684344489692E-4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86.843122729688204</v>
      </c>
      <c r="C32" s="3">
        <f>H13</f>
        <v>86.961999086517295</v>
      </c>
      <c r="D32" s="10">
        <f t="shared" ref="D32:D37" si="3">AVERAGE(B32:C32)</f>
        <v>86.902560908102743</v>
      </c>
      <c r="E32" s="10">
        <f t="shared" ref="E32:E37" si="4">VAR(B32:C32)</f>
        <v>7.0657941064786768E-3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10.265123520161399</v>
      </c>
      <c r="C42" s="10">
        <f>I4</f>
        <v>0.80742703409119398</v>
      </c>
      <c r="D42" s="10">
        <f t="shared" ref="D42:D46" si="5">AVERAGE(B42:C42)</f>
        <v>5.5362752771262969</v>
      </c>
      <c r="E42" s="10">
        <f t="shared" ref="E42:E46" si="6">VAR(B42:C42)</f>
        <v>44.724011411312347</v>
      </c>
    </row>
    <row r="43" spans="1:8" ht="31">
      <c r="A43" s="6" t="s">
        <v>6</v>
      </c>
      <c r="B43" s="11">
        <f>C5+C8+C10</f>
        <v>2.5626381255411932</v>
      </c>
      <c r="C43" s="10">
        <f>I5+I8+I10</f>
        <v>6.63785951464072</v>
      </c>
      <c r="D43" s="10">
        <f t="shared" si="5"/>
        <v>4.6002488200909566</v>
      </c>
      <c r="E43" s="10">
        <f t="shared" si="6"/>
        <v>8.3037146850871437</v>
      </c>
    </row>
    <row r="44" spans="1:8" s="20" customFormat="1" ht="31">
      <c r="A44" s="17" t="s">
        <v>4</v>
      </c>
      <c r="B44" s="18">
        <f>C6+C7</f>
        <v>80.961819068234732</v>
      </c>
      <c r="C44" s="19">
        <f>I6+I7</f>
        <v>72.965965420215767</v>
      </c>
      <c r="D44" s="19">
        <f t="shared" si="5"/>
        <v>76.963892244225249</v>
      </c>
      <c r="E44" s="19">
        <f t="shared" si="6"/>
        <v>31.966837780269096</v>
      </c>
    </row>
    <row r="45" spans="1:8" ht="31">
      <c r="A45" s="6" t="s">
        <v>7</v>
      </c>
      <c r="B45" s="11">
        <f>C9</f>
        <v>1.97499298401062</v>
      </c>
      <c r="C45" s="10">
        <f>I9</f>
        <v>2.2869528736209301</v>
      </c>
      <c r="D45" s="10">
        <f t="shared" si="5"/>
        <v>2.1309729288157753</v>
      </c>
      <c r="E45" s="10">
        <f t="shared" si="6"/>
        <v>4.8659486362838456E-2</v>
      </c>
    </row>
    <row r="46" spans="1:8" ht="31">
      <c r="A46" s="6" t="s">
        <v>9</v>
      </c>
      <c r="B46" s="11">
        <f>C11</f>
        <v>4.2354263020519998</v>
      </c>
      <c r="C46" s="10">
        <f>I11</f>
        <v>17.3017951574313</v>
      </c>
      <c r="D46" s="10">
        <f t="shared" si="5"/>
        <v>10.768610729741649</v>
      </c>
      <c r="E46" s="10">
        <f t="shared" si="6"/>
        <v>85.364997532413128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80.961819068234732</v>
      </c>
      <c r="C48" s="11">
        <f>MAX(C42:C46)</f>
        <v>72.965965420215767</v>
      </c>
      <c r="D48" s="10">
        <f t="shared" ref="D48:D53" si="7">AVERAGE(B48:C48)</f>
        <v>76.963892244225249</v>
      </c>
      <c r="E48" s="10">
        <f t="shared" ref="E48:E53" si="8">VAR(B48:C48)</f>
        <v>31.966837780269096</v>
      </c>
    </row>
    <row r="49" spans="1:5" ht="31">
      <c r="A49" s="6" t="s">
        <v>2</v>
      </c>
      <c r="B49" s="11">
        <f>C14</f>
        <v>25</v>
      </c>
      <c r="C49" s="10">
        <f>I14</f>
        <v>0</v>
      </c>
      <c r="D49" s="10">
        <f t="shared" si="7"/>
        <v>12.5</v>
      </c>
      <c r="E49" s="10">
        <f t="shared" si="8"/>
        <v>312.5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75</v>
      </c>
      <c r="C51" s="19">
        <f>I16+I17</f>
        <v>100</v>
      </c>
      <c r="D51" s="19">
        <f t="shared" si="7"/>
        <v>87.5</v>
      </c>
      <c r="E51" s="19">
        <f t="shared" si="8"/>
        <v>312.5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75</v>
      </c>
      <c r="C55" s="10">
        <f>I23</f>
        <v>100</v>
      </c>
      <c r="D55" s="10">
        <f>AVERAGE(B55:C55)</f>
        <v>87.5</v>
      </c>
      <c r="E55" s="10">
        <f>VAR(B55:C55)</f>
        <v>312.5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3.42999086164204</v>
      </c>
      <c r="C58" s="10">
        <f>J4</f>
        <v>0.35345524904325898</v>
      </c>
      <c r="D58" s="10">
        <f t="shared" ref="D58:D62" si="9">AVERAGE(B58:C58)</f>
        <v>1.8917230553426494</v>
      </c>
      <c r="E58" s="10">
        <f t="shared" ref="E58:E62" si="10">VAR(B58:C58)</f>
        <v>4.7325356877942788</v>
      </c>
    </row>
    <row r="59" spans="1:5" ht="31">
      <c r="A59" s="92" t="s">
        <v>27</v>
      </c>
      <c r="B59" s="18">
        <f>D5+D8+D10</f>
        <v>79.400193650065091</v>
      </c>
      <c r="C59" s="19">
        <f>J5+J8+J10</f>
        <v>83.187788558723938</v>
      </c>
      <c r="D59" s="19">
        <f t="shared" si="9"/>
        <v>81.293991104394507</v>
      </c>
      <c r="E59" s="19">
        <f t="shared" si="10"/>
        <v>7.1729375960492074</v>
      </c>
    </row>
    <row r="60" spans="1:5" ht="31">
      <c r="A60" s="6" t="s">
        <v>4</v>
      </c>
      <c r="B60" s="11">
        <f>D6+D7</f>
        <v>11.858448524234781</v>
      </c>
      <c r="C60" s="10">
        <f>J6+J7</f>
        <v>11.04453222850843</v>
      </c>
      <c r="D60" s="10">
        <f t="shared" si="9"/>
        <v>11.451490376371606</v>
      </c>
      <c r="E60" s="10">
        <f t="shared" si="10"/>
        <v>0.33122986822445227</v>
      </c>
    </row>
    <row r="61" spans="1:5" ht="31">
      <c r="A61" s="6" t="s">
        <v>7</v>
      </c>
      <c r="B61" s="11">
        <f>D9</f>
        <v>2.33337988077853</v>
      </c>
      <c r="C61" s="10">
        <f>J9</f>
        <v>2.6376961501375602</v>
      </c>
      <c r="D61" s="10">
        <f t="shared" si="9"/>
        <v>2.4855380154580451</v>
      </c>
      <c r="E61" s="10">
        <f t="shared" si="10"/>
        <v>4.6304195898298921E-2</v>
      </c>
    </row>
    <row r="62" spans="1:5" ht="31">
      <c r="A62" s="6" t="s">
        <v>9</v>
      </c>
      <c r="B62" s="11">
        <f t="shared" ref="B62:B67" si="11">D11</f>
        <v>2.9779870832793298</v>
      </c>
      <c r="C62" s="10">
        <f>J11</f>
        <v>2.7765278135867502</v>
      </c>
      <c r="D62" s="10">
        <f t="shared" si="9"/>
        <v>2.8772574484330402</v>
      </c>
      <c r="E62" s="10">
        <f t="shared" si="10"/>
        <v>2.0292918672533772E-2</v>
      </c>
    </row>
    <row r="63" spans="1:5" ht="31">
      <c r="A63" s="7" t="s">
        <v>14</v>
      </c>
      <c r="B63" s="11" t="str">
        <f t="shared" si="11"/>
        <v>ANGRY</v>
      </c>
      <c r="C63" s="10" t="str">
        <f>J12</f>
        <v>CONFUSED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79.400193650065091</v>
      </c>
      <c r="C64" s="11">
        <f>MAX(C58:C62)</f>
        <v>83.187788558723938</v>
      </c>
      <c r="D64" s="10">
        <f t="shared" ref="D64:D69" si="12">AVERAGE(B64:C64)</f>
        <v>81.293991104394507</v>
      </c>
      <c r="E64" s="10">
        <f t="shared" ref="E64:E69" si="13">VAR(B64:C64)</f>
        <v>7.1729375960492074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25</v>
      </c>
      <c r="C66" s="19">
        <f>J15+J18+J20</f>
        <v>100</v>
      </c>
      <c r="D66" s="19">
        <f t="shared" si="12"/>
        <v>62.5</v>
      </c>
      <c r="E66" s="19">
        <f t="shared" si="13"/>
        <v>2812.5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ANGRY</v>
      </c>
      <c r="C70" s="10" t="str">
        <f>J22</f>
        <v>CONFUSED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75</v>
      </c>
      <c r="C71" s="10">
        <f>J23</f>
        <v>100</v>
      </c>
      <c r="D71" s="10">
        <f>AVERAGE(B71:C71)</f>
        <v>87.5</v>
      </c>
      <c r="E71" s="10">
        <f>VAR(B71:C71)</f>
        <v>312.5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2.3873310943967998</v>
      </c>
      <c r="C74" s="10">
        <f>K4</f>
        <v>0.55804440161927205</v>
      </c>
      <c r="D74" s="10">
        <f t="shared" ref="D74:D78" si="14">AVERAGE(B74:C74)</f>
        <v>1.472687748008036</v>
      </c>
      <c r="E74" s="10">
        <f t="shared" ref="E74:E78" si="15">VAR(B74:C74)</f>
        <v>1.6731449021864719</v>
      </c>
    </row>
    <row r="75" spans="1:5" ht="31">
      <c r="A75" s="91" t="s">
        <v>27</v>
      </c>
      <c r="B75" s="11">
        <f>E5+E8+E10</f>
        <v>66.16697317771829</v>
      </c>
      <c r="C75" s="10">
        <f>K5+K8+K10</f>
        <v>44.76734294741415</v>
      </c>
      <c r="D75" s="10">
        <f t="shared" si="14"/>
        <v>55.46715806256622</v>
      </c>
      <c r="E75" s="10">
        <f t="shared" si="15"/>
        <v>228.97208699687326</v>
      </c>
    </row>
    <row r="76" spans="1:5" ht="31">
      <c r="A76" s="6" t="s">
        <v>4</v>
      </c>
      <c r="B76" s="11">
        <f>E6+E7</f>
        <v>13.93583035376245</v>
      </c>
      <c r="C76" s="10">
        <f>K6+K7</f>
        <v>9.6333783210961901</v>
      </c>
      <c r="D76" s="10">
        <f t="shared" si="14"/>
        <v>11.78460433742932</v>
      </c>
      <c r="E76" s="10">
        <f t="shared" si="15"/>
        <v>9.2555467466970072</v>
      </c>
    </row>
    <row r="77" spans="1:5" s="20" customFormat="1" ht="31">
      <c r="A77" s="17" t="s">
        <v>7</v>
      </c>
      <c r="B77" s="18">
        <f>E9</f>
        <v>14.840360765647301</v>
      </c>
      <c r="C77" s="19">
        <f>K9</f>
        <v>44.7345901976108</v>
      </c>
      <c r="D77" s="19">
        <f t="shared" si="14"/>
        <v>29.787475481629052</v>
      </c>
      <c r="E77" s="19">
        <f t="shared" si="15"/>
        <v>446.83247666543616</v>
      </c>
    </row>
    <row r="78" spans="1:5" ht="31">
      <c r="A78" s="6" t="s">
        <v>9</v>
      </c>
      <c r="B78" s="11">
        <f>E11</f>
        <v>2.6695046084749801</v>
      </c>
      <c r="C78" s="10">
        <f>K11</f>
        <v>0.30664413225949499</v>
      </c>
      <c r="D78" s="10">
        <f t="shared" si="14"/>
        <v>1.4880743703672374</v>
      </c>
      <c r="E78" s="10">
        <f t="shared" si="15"/>
        <v>2.7915548150306346</v>
      </c>
    </row>
    <row r="79" spans="1:5" ht="31">
      <c r="A79" s="7" t="s">
        <v>14</v>
      </c>
      <c r="B79" s="11" t="str">
        <f>E12</f>
        <v>ANGRY</v>
      </c>
      <c r="C79" s="10" t="str">
        <f>K12</f>
        <v>SAD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30.654578010853399</v>
      </c>
      <c r="C80" s="10">
        <f>K13</f>
        <v>44.7345901976108</v>
      </c>
      <c r="D80" s="10">
        <f t="shared" ref="D80:D85" si="16">AVERAGE(B80:C80)</f>
        <v>37.694584104232099</v>
      </c>
      <c r="E80" s="10">
        <f t="shared" ref="E80:E85" si="17">VAR(B80:C80)</f>
        <v>99.123371589618273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80</v>
      </c>
      <c r="C82" s="10">
        <f>K15+K18+K20</f>
        <v>25</v>
      </c>
      <c r="D82" s="10">
        <f t="shared" si="16"/>
        <v>52.5</v>
      </c>
      <c r="E82" s="10">
        <f t="shared" si="17"/>
        <v>1512.5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20</v>
      </c>
      <c r="C84" s="19">
        <f>K19</f>
        <v>75</v>
      </c>
      <c r="D84" s="19">
        <f t="shared" si="16"/>
        <v>47.5</v>
      </c>
      <c r="E84" s="19">
        <f t="shared" si="17"/>
        <v>1512.5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ANGRY</v>
      </c>
      <c r="C86" s="10" t="str">
        <f>K22</f>
        <v>SAD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60</v>
      </c>
      <c r="C87" s="10">
        <f>K23</f>
        <v>75</v>
      </c>
      <c r="D87" s="10">
        <f>AVERAGE(B87:C87)</f>
        <v>67.5</v>
      </c>
      <c r="E87" s="10">
        <f>VAR(B87:C87)</f>
        <v>112.5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0.410119629053117</v>
      </c>
      <c r="C90" s="11">
        <f>G4</f>
        <v>1.2138360793842899</v>
      </c>
      <c r="D90" s="10">
        <f t="shared" ref="D90:D94" si="18">AVERAGE(B90:C90)</f>
        <v>0.8119778542187035</v>
      </c>
      <c r="E90" s="10">
        <f t="shared" ref="E90:E94" si="19">VAR(B90:C90)</f>
        <v>0.32298006626647036</v>
      </c>
    </row>
    <row r="91" spans="1:5" ht="31">
      <c r="A91" s="6" t="s">
        <v>6</v>
      </c>
      <c r="B91" s="11">
        <f>F5+F8+F10</f>
        <v>0.80610811446049691</v>
      </c>
      <c r="C91" s="11">
        <f>G5+G8+G10</f>
        <v>1.1837163620493301</v>
      </c>
      <c r="D91" s="10">
        <f t="shared" si="18"/>
        <v>0.99491223825491348</v>
      </c>
      <c r="E91" s="10">
        <f t="shared" si="19"/>
        <v>7.1293994323554655E-2</v>
      </c>
    </row>
    <row r="92" spans="1:5" ht="31">
      <c r="A92" s="6" t="s">
        <v>4</v>
      </c>
      <c r="B92" s="11">
        <f>F6+F7</f>
        <v>10.835633532135748</v>
      </c>
      <c r="C92" s="11">
        <f>G6+G7</f>
        <v>10.877100796966651</v>
      </c>
      <c r="D92" s="10">
        <f t="shared" si="18"/>
        <v>10.8563671645512</v>
      </c>
      <c r="E92" s="10">
        <f t="shared" si="19"/>
        <v>8.5976702627811846E-4</v>
      </c>
    </row>
    <row r="93" spans="1:5" ht="31">
      <c r="A93" s="6" t="s">
        <v>7</v>
      </c>
      <c r="B93" s="11">
        <f>F9</f>
        <v>2.3522471571264201</v>
      </c>
      <c r="C93" s="11">
        <f>G9</f>
        <v>2.11678904540446</v>
      </c>
      <c r="D93" s="10">
        <f t="shared" si="18"/>
        <v>2.23451810126544</v>
      </c>
      <c r="E93" s="10">
        <f t="shared" si="19"/>
        <v>2.7720261187835514E-2</v>
      </c>
    </row>
    <row r="94" spans="1:5" s="20" customFormat="1" ht="31">
      <c r="A94" s="17" t="s">
        <v>9</v>
      </c>
      <c r="B94" s="18">
        <f t="shared" ref="B94:C97" si="20">F11</f>
        <v>85.595891567224101</v>
      </c>
      <c r="C94" s="18">
        <f t="shared" si="20"/>
        <v>84.608557716195193</v>
      </c>
      <c r="D94" s="19">
        <f t="shared" si="18"/>
        <v>85.102224641709654</v>
      </c>
      <c r="E94" s="19">
        <f t="shared" si="19"/>
        <v>0.48741406669378629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85.595891567224101</v>
      </c>
      <c r="C96" s="11">
        <f t="shared" si="20"/>
        <v>84.608557716195193</v>
      </c>
      <c r="D96" s="10">
        <f t="shared" ref="D96:D101" si="21">AVERAGE(B96:C96)</f>
        <v>85.102224641709654</v>
      </c>
      <c r="E96" s="10">
        <f t="shared" ref="E96:E101" si="22">VAR(B96:C96)</f>
        <v>0.48741406669378629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86.902560908102743</v>
      </c>
      <c r="D3" s="39">
        <f>生データ!E26</f>
        <v>7.0657941064786768E-3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81.293991104394507</v>
      </c>
      <c r="D4" s="73">
        <f>生データ!E59</f>
        <v>7.1729375960492074</v>
      </c>
      <c r="E4" s="32">
        <f>生データ!E70</f>
        <v>0.5</v>
      </c>
      <c r="F4" s="73">
        <f>生データ!D66</f>
        <v>62.5</v>
      </c>
      <c r="G4" s="73">
        <f>生データ!E66</f>
        <v>2812.5</v>
      </c>
    </row>
    <row r="5" spans="1:8" ht="31">
      <c r="A5" s="28" t="s">
        <v>4</v>
      </c>
      <c r="B5" s="32">
        <f>生データ!E47</f>
        <v>1</v>
      </c>
      <c r="C5" s="73">
        <f>生データ!D44</f>
        <v>76.963892244225249</v>
      </c>
      <c r="D5" s="40">
        <f>生データ!E44</f>
        <v>31.966837780269096</v>
      </c>
      <c r="E5" s="69">
        <f>生データ!E54</f>
        <v>1</v>
      </c>
      <c r="F5" s="73">
        <f>生データ!D51</f>
        <v>87.5</v>
      </c>
      <c r="G5" s="43">
        <f>生データ!E51</f>
        <v>312.5</v>
      </c>
    </row>
    <row r="6" spans="1:8" ht="31">
      <c r="A6" s="28" t="s">
        <v>7</v>
      </c>
      <c r="B6" s="32">
        <f>生データ!E79</f>
        <v>0.5</v>
      </c>
      <c r="C6" s="73">
        <f>生データ!D77</f>
        <v>29.787475481629052</v>
      </c>
      <c r="D6" s="40">
        <f>生データ!E77</f>
        <v>446.83247666543616</v>
      </c>
      <c r="E6" s="69">
        <f>生データ!E86</f>
        <v>0.5</v>
      </c>
      <c r="F6" s="73">
        <f>生データ!D84</f>
        <v>47.5</v>
      </c>
      <c r="G6" s="43">
        <f>生データ!E84</f>
        <v>1512.5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85.102224641709654</v>
      </c>
      <c r="D7" s="41">
        <f>生データ!E94</f>
        <v>0.48741406669378629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1</v>
      </c>
      <c r="D14" s="82">
        <f>IF(生データ!B86=生データ!$A$73,1,0)</f>
        <v>0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5</v>
      </c>
      <c r="D16" s="88">
        <f>SUM(D11:D15)</f>
        <v>3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62.5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12.5</v>
      </c>
      <c r="C4" s="54">
        <f>生データ!D50</f>
        <v>0</v>
      </c>
      <c r="D4" s="56">
        <f>生データ!D51</f>
        <v>87.5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52.5</v>
      </c>
      <c r="D5" s="54">
        <f>生データ!D83</f>
        <v>0</v>
      </c>
      <c r="E5" s="53">
        <f>生データ!D84</f>
        <v>47.5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2023-01-24T06:15:28Z</dcterms:modified>
</cp:coreProperties>
</file>