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９中野/"/>
    </mc:Choice>
  </mc:AlternateContent>
  <xr:revisionPtr revIDLastSave="0" documentId="13_ncr:1_{813A60E4-5A8A-1B41-8502-0A00EFDFC437}" xr6:coauthVersionLast="47" xr6:coauthVersionMax="47" xr10:uidLastSave="{00000000-0000-0000-0000-000000000000}"/>
  <bookViews>
    <workbookView xWindow="12320" yWindow="680" windowWidth="17760" windowHeight="1652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4" i="1" s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32" i="1"/>
  <c r="C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<sst xmlns="http://schemas.openxmlformats.org/spreadsheetml/2006/main" count="188" uniqueCount="32">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</sst>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77" zoomScale="61" workbookViewId="0">
      <pane xSplit="1" topLeftCell="B1" activePane="topRight" state="frozen"/>
      <selection activeCell="A9" sqref="A9"/>
      <selection pane="topRight" activeCell="B25" sqref="B25:C10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24.710951309199199</v>
      </c>
      <c r="C4" s="46">
        <v>0.19898547855332999</v>
      </c>
      <c r="D4" s="46">
        <v>0.27542510967553202</v>
      </c>
      <c r="E4" s="46">
        <v>0.363501618225821</v>
      </c>
      <c r="F4" s="46">
        <v>8.3411621619798194E-3</v>
      </c>
      <c r="G4" s="46">
        <v>0.248229940436478</v>
      </c>
      <c r="H4" s="46">
        <v>81.739344855999406</v>
      </c>
      <c r="I4" s="46">
        <v>7.3167201031323695E-2</v>
      </c>
      <c r="J4" s="46">
        <v>0.46452403434533401</v>
      </c>
      <c r="K4" s="46">
        <v>1.4839199355513899</v>
      </c>
    </row>
    <row r="5" spans="1:17" ht="31">
      <c r="A5" s="6" t="s">
        <v>3</v>
      </c>
      <c r="B5" s="45">
        <v>0.73304365388440396</v>
      </c>
      <c r="C5" s="46">
        <v>0.43481061925901598</v>
      </c>
      <c r="D5" s="46">
        <v>22.546475789916499</v>
      </c>
      <c r="E5" s="46">
        <v>1.45670956090868</v>
      </c>
      <c r="F5" s="46">
        <v>0.180529501660291</v>
      </c>
      <c r="G5" s="46">
        <v>17.230336320972999</v>
      </c>
      <c r="H5" s="46">
        <v>0.447879624089636</v>
      </c>
      <c r="I5" s="46">
        <v>0.13850811357370599</v>
      </c>
      <c r="J5" s="46">
        <v>10.8879749920891</v>
      </c>
      <c r="K5" s="46">
        <v>6.7576889448877298</v>
      </c>
    </row>
    <row r="6" spans="1:17" ht="31">
      <c r="A6" s="6" t="s">
        <v>4</v>
      </c>
      <c r="B6" s="45">
        <v>7.0171273175417799</v>
      </c>
      <c r="C6" s="46">
        <v>83.106735941032994</v>
      </c>
      <c r="D6" s="46">
        <v>7.07586563836864</v>
      </c>
      <c r="E6" s="46">
        <v>4.9600845231224202</v>
      </c>
      <c r="F6" s="46">
        <v>5.4995649877570703</v>
      </c>
      <c r="G6" s="46">
        <v>5.7688691469021496</v>
      </c>
      <c r="H6" s="46">
        <v>6.92030784084203</v>
      </c>
      <c r="I6" s="46">
        <v>90.629713585366005</v>
      </c>
      <c r="J6" s="46">
        <v>6.1101813273536099</v>
      </c>
      <c r="K6" s="46">
        <v>6.7661916696769504</v>
      </c>
    </row>
    <row r="7" spans="1:17" ht="31">
      <c r="A7" s="6" t="s">
        <v>5</v>
      </c>
      <c r="B7" s="45">
        <v>53.850082991487902</v>
      </c>
      <c r="C7" s="46">
        <v>13.373950438080399</v>
      </c>
      <c r="D7" s="46">
        <v>17.434358376261098</v>
      </c>
      <c r="E7" s="46">
        <v>6.2768564089662098</v>
      </c>
      <c r="F7" s="46">
        <v>5.1554751716543299</v>
      </c>
      <c r="G7" s="46">
        <v>5.5607941938245702</v>
      </c>
      <c r="H7" s="46">
        <v>6.2859442609162199</v>
      </c>
      <c r="I7" s="46">
        <v>6.8148896405853003</v>
      </c>
      <c r="J7" s="46">
        <v>27.594703777998099</v>
      </c>
      <c r="K7" s="46">
        <v>30.9720845768367</v>
      </c>
    </row>
    <row r="8" spans="1:17" ht="31">
      <c r="A8" s="6" t="s">
        <v>6</v>
      </c>
      <c r="B8" s="45">
        <v>6.3478092113531801</v>
      </c>
      <c r="C8" s="46">
        <v>0.183544212440994</v>
      </c>
      <c r="D8" s="46">
        <v>1.1353441434932301</v>
      </c>
      <c r="E8" s="46">
        <v>1.7574745373777301</v>
      </c>
      <c r="F8" s="46">
        <v>3.49194642268068E-2</v>
      </c>
      <c r="G8" s="46">
        <v>0.76919050841929304</v>
      </c>
      <c r="H8" s="46">
        <v>1.6302957118607</v>
      </c>
      <c r="I8" s="46">
        <v>0.102805598809717</v>
      </c>
      <c r="J8" s="46">
        <v>0.87757315563866001</v>
      </c>
      <c r="K8" s="46">
        <v>6.3875452576564902</v>
      </c>
    </row>
    <row r="9" spans="1:17" ht="31">
      <c r="A9" s="6" t="s">
        <v>7</v>
      </c>
      <c r="B9" s="45">
        <v>2.1098008716724399</v>
      </c>
      <c r="C9" s="46">
        <v>1.9575160760415899</v>
      </c>
      <c r="D9" s="46">
        <v>2.7775633385540699</v>
      </c>
      <c r="E9" s="46">
        <v>46.907964431596803</v>
      </c>
      <c r="F9" s="46">
        <v>1.92835374316185</v>
      </c>
      <c r="G9" s="46">
        <v>5.04706772633621</v>
      </c>
      <c r="H9" s="46">
        <v>2.02733591545412</v>
      </c>
      <c r="I9" s="46">
        <v>2.0022367663380698</v>
      </c>
      <c r="J9" s="46">
        <v>2.5528694410063699</v>
      </c>
      <c r="K9" s="46">
        <v>14.830027526322</v>
      </c>
    </row>
    <row r="10" spans="1:17" ht="31">
      <c r="A10" s="6" t="s">
        <v>8</v>
      </c>
      <c r="B10" s="45">
        <v>4.6698900434105397</v>
      </c>
      <c r="C10" s="46">
        <v>0.29349366660440901</v>
      </c>
      <c r="D10" s="46">
        <v>22.3687729435864</v>
      </c>
      <c r="E10" s="46">
        <v>32.137229067788198</v>
      </c>
      <c r="F10" s="46">
        <v>1.2733846977351901E-2</v>
      </c>
      <c r="G10" s="46">
        <v>1.53489479441577</v>
      </c>
      <c r="H10" s="46">
        <v>0.602262310698643</v>
      </c>
      <c r="I10" s="46">
        <v>8.6661522953621603E-2</v>
      </c>
      <c r="J10" s="46">
        <v>1.89523173328935</v>
      </c>
      <c r="K10" s="46">
        <v>21.5497181194322</v>
      </c>
    </row>
    <row r="11" spans="1:17" ht="31">
      <c r="A11" s="6" t="s">
        <v>9</v>
      </c>
      <c r="B11" s="45">
        <v>0.56129460145049004</v>
      </c>
      <c r="C11" s="46">
        <v>0.45096356798718201</v>
      </c>
      <c r="D11" s="46">
        <v>26.386194660144401</v>
      </c>
      <c r="E11" s="46">
        <v>6.1401798520139996</v>
      </c>
      <c r="F11" s="46">
        <v>87.180082122400293</v>
      </c>
      <c r="G11" s="46">
        <v>63.840617368692399</v>
      </c>
      <c r="H11" s="46">
        <v>0.34662948013920603</v>
      </c>
      <c r="I11" s="46">
        <v>0.15201757134223201</v>
      </c>
      <c r="J11" s="46">
        <v>49.616941538279299</v>
      </c>
      <c r="K11" s="46">
        <v>11.252823969636299</v>
      </c>
    </row>
    <row r="12" spans="1:17" s="2" customFormat="1" ht="31">
      <c r="A12" s="7" t="s">
        <v>14</v>
      </c>
      <c r="B12" s="47" t="s">
        <v>5</v>
      </c>
      <c r="C12" s="48" t="s">
        <v>29</v>
      </c>
      <c r="D12" s="48" t="s">
        <v>30</v>
      </c>
      <c r="E12" s="48" t="s">
        <v>31</v>
      </c>
      <c r="F12" s="48" t="s">
        <v>30</v>
      </c>
      <c r="G12" s="48" t="s">
        <v>30</v>
      </c>
      <c r="H12" s="48" t="s">
        <v>28</v>
      </c>
      <c r="I12" s="48" t="s">
        <v>29</v>
      </c>
      <c r="J12" s="48" t="s">
        <v>30</v>
      </c>
      <c r="K12" s="48" t="s">
        <v>5</v>
      </c>
    </row>
    <row r="13" spans="1:17" s="2" customFormat="1" ht="31">
      <c r="A13" s="7" t="s">
        <v>10</v>
      </c>
      <c r="B13" s="47">
        <v>53.850082991487902</v>
      </c>
      <c r="C13" s="48">
        <v>83.106735941032994</v>
      </c>
      <c r="D13" s="48">
        <v>26.386194660144401</v>
      </c>
      <c r="E13" s="48">
        <v>46.907964431596803</v>
      </c>
      <c r="F13" s="48">
        <v>87.180082122400293</v>
      </c>
      <c r="G13" s="48">
        <v>63.840617368692399</v>
      </c>
      <c r="H13" s="48">
        <v>81.739344855999406</v>
      </c>
      <c r="I13" s="48">
        <v>90.629713585366005</v>
      </c>
      <c r="J13" s="48">
        <v>49.616941538279299</v>
      </c>
      <c r="K13" s="48">
        <v>30.9720845768367</v>
      </c>
    </row>
    <row r="14" spans="1:17" ht="31">
      <c r="A14" s="6" t="s">
        <v>2</v>
      </c>
      <c r="B14" s="45">
        <v>50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50</v>
      </c>
      <c r="C17" s="46">
        <v>0</v>
      </c>
      <c r="D17" s="46">
        <v>25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50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100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25</v>
      </c>
    </row>
    <row r="20" spans="1:11" ht="31">
      <c r="A20" s="6" t="s">
        <v>8</v>
      </c>
      <c r="B20" s="45">
        <v>0</v>
      </c>
      <c r="C20" s="46">
        <v>0</v>
      </c>
      <c r="D20" s="46">
        <v>25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25</v>
      </c>
    </row>
    <row r="21" spans="1:11" ht="31">
      <c r="A21" s="6" t="s">
        <v>9</v>
      </c>
      <c r="B21" s="45">
        <v>0</v>
      </c>
      <c r="C21" s="46">
        <v>0</v>
      </c>
      <c r="D21" s="46">
        <v>50</v>
      </c>
      <c r="E21" s="46">
        <v>0</v>
      </c>
      <c r="F21" s="46">
        <v>100</v>
      </c>
      <c r="G21" s="46">
        <v>100</v>
      </c>
      <c r="H21" s="46">
        <v>0</v>
      </c>
      <c r="I21" s="46">
        <v>0</v>
      </c>
      <c r="J21" s="46">
        <v>100</v>
      </c>
      <c r="K21" s="46">
        <v>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31</v>
      </c>
      <c r="F22" s="48" t="s">
        <v>30</v>
      </c>
      <c r="G22" s="48" t="s">
        <v>30</v>
      </c>
      <c r="H22" s="48" t="s">
        <v>28</v>
      </c>
      <c r="I22" s="48" t="s">
        <v>29</v>
      </c>
      <c r="J22" s="48" t="s">
        <v>30</v>
      </c>
      <c r="K22" s="48" t="s">
        <v>5</v>
      </c>
    </row>
    <row r="23" spans="1:11" s="2" customFormat="1" ht="31">
      <c r="A23" s="7" t="s">
        <v>10</v>
      </c>
      <c r="B23" s="47">
        <v>50</v>
      </c>
      <c r="C23" s="48">
        <v>100</v>
      </c>
      <c r="D23" s="48">
        <v>50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50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24.710951309199199</v>
      </c>
      <c r="C26" s="22">
        <f t="shared" ref="C26" si="0">H4</f>
        <v>81.739344855999406</v>
      </c>
      <c r="D26" s="19">
        <f t="shared" ref="D26:D30" si="1">AVERAGE(B26:C26)</f>
        <v>53.225148082599304</v>
      </c>
      <c r="E26" s="19">
        <f t="shared" ref="E26:E30" si="2">VAR(B26:C26)</f>
        <v>1626.1188352643612</v>
      </c>
      <c r="F26" s="90">
        <v>4</v>
      </c>
    </row>
    <row r="27" spans="1:11" ht="31">
      <c r="A27" s="6" t="s">
        <v>6</v>
      </c>
      <c r="B27" s="12">
        <f>B5+B8+B10</f>
        <v>11.750742908648125</v>
      </c>
      <c r="C27" s="12">
        <f>H5+H8+H10</f>
        <v>2.6804376466489788</v>
      </c>
      <c r="D27" s="10">
        <f>AVERAGE(B27:C27)</f>
        <v>7.2155902776485519</v>
      </c>
      <c r="E27" s="10">
        <f t="shared" si="2"/>
        <v>41.135218772924688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60.86721030902968</v>
      </c>
      <c r="C28" s="3">
        <f>H6+H7</f>
        <v>13.206252101758249</v>
      </c>
      <c r="D28" s="10">
        <f t="shared" si="1"/>
        <v>37.036731205393963</v>
      </c>
      <c r="E28" s="10">
        <f t="shared" si="2"/>
        <v>1135.7834686176375</v>
      </c>
      <c r="F28" s="90">
        <v>6</v>
      </c>
      <c r="G28">
        <v>7</v>
      </c>
    </row>
    <row r="29" spans="1:11" ht="31">
      <c r="A29" s="6" t="s">
        <v>7</v>
      </c>
      <c r="B29" s="12">
        <f>B9</f>
        <v>2.1098008716724399</v>
      </c>
      <c r="C29" s="3">
        <f>H9</f>
        <v>2.02733591545412</v>
      </c>
      <c r="D29" s="10">
        <f t="shared" si="1"/>
        <v>2.0685683935632797</v>
      </c>
      <c r="E29" s="10">
        <f t="shared" si="2"/>
        <v>3.4002345020447133E-3</v>
      </c>
      <c r="F29" s="90">
        <v>9</v>
      </c>
    </row>
    <row r="30" spans="1:11" ht="31">
      <c r="A30" s="6" t="s">
        <v>9</v>
      </c>
      <c r="B30" s="12">
        <f>B11</f>
        <v>0.56129460145049004</v>
      </c>
      <c r="C30" s="3">
        <f>H11</f>
        <v>0.34662948013920603</v>
      </c>
      <c r="D30" s="10">
        <f t="shared" si="1"/>
        <v>0.45396204079484803</v>
      </c>
      <c r="E30" s="10">
        <f t="shared" si="2"/>
        <v>2.3040557153794161E-2</v>
      </c>
      <c r="F30" s="90">
        <v>11</v>
      </c>
    </row>
    <row r="31" spans="1:11" ht="31">
      <c r="A31" s="7" t="s">
        <v>14</v>
      </c>
      <c r="B31" s="12" t="str">
        <f>B12</f>
        <v>FEAR</v>
      </c>
      <c r="C31" s="3" t="str">
        <f>H12</f>
        <v>HAPPY</v>
      </c>
      <c r="D31" s="10">
        <f>COUNTIF(B31:C31,A25)</f>
        <v>1</v>
      </c>
      <c r="E31" s="13">
        <f>D31/2</f>
        <v>0.5</v>
      </c>
      <c r="F31" s="90">
        <v>12</v>
      </c>
    </row>
    <row r="32" spans="1:11" ht="31">
      <c r="A32" s="7" t="s">
        <v>10</v>
      </c>
      <c r="B32" s="12">
        <f>B13</f>
        <v>53.850082991487902</v>
      </c>
      <c r="C32" s="3">
        <f>H13</f>
        <v>81.739344855999406</v>
      </c>
      <c r="D32" s="10">
        <f t="shared" ref="D32:D37" si="3">AVERAGE(B32:C32)</f>
        <v>67.794713923743657</v>
      </c>
      <c r="E32" s="10">
        <f t="shared" ref="E32:E37" si="4">VAR(B32:C32)</f>
        <v>388.90546367364732</v>
      </c>
      <c r="F32" s="90">
        <v>13</v>
      </c>
    </row>
    <row r="33" spans="1:8" s="20" customFormat="1" ht="31">
      <c r="A33" s="17" t="s">
        <v>2</v>
      </c>
      <c r="B33" s="21">
        <f>B14</f>
        <v>50</v>
      </c>
      <c r="C33" s="22">
        <f>H14</f>
        <v>100</v>
      </c>
      <c r="D33" s="19">
        <f t="shared" si="3"/>
        <v>75</v>
      </c>
      <c r="E33" s="19">
        <f t="shared" si="4"/>
        <v>1250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50</v>
      </c>
      <c r="C35" s="3">
        <f>H16+H17</f>
        <v>0</v>
      </c>
      <c r="D35" s="10">
        <f t="shared" si="3"/>
        <v>25</v>
      </c>
      <c r="E35" s="10">
        <f t="shared" si="4"/>
        <v>1250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50</v>
      </c>
      <c r="C39" s="3">
        <f>H23</f>
        <v>100</v>
      </c>
      <c r="D39" s="10">
        <f>AVERAGE(B39:C39)</f>
        <v>75</v>
      </c>
      <c r="E39" s="10">
        <f>VAR(B39:C39)</f>
        <v>1250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0.19898547855332999</v>
      </c>
      <c r="C42" s="10">
        <f>I4</f>
        <v>7.3167201031323695E-2</v>
      </c>
      <c r="D42" s="10">
        <f t="shared" ref="D42:D46" si="5">AVERAGE(B42:C42)</f>
        <v>0.13607633979232683</v>
      </c>
      <c r="E42" s="10">
        <f t="shared" ref="E42:E46" si="6">VAR(B42:C42)</f>
        <v>7.9151194793022975E-3</v>
      </c>
    </row>
    <row r="43" spans="1:8" ht="31">
      <c r="A43" s="6" t="s">
        <v>6</v>
      </c>
      <c r="B43" s="11">
        <f>C5+C8+C10</f>
        <v>0.91184849830441905</v>
      </c>
      <c r="C43" s="10">
        <f>I5+I8+I10</f>
        <v>0.32797523533704459</v>
      </c>
      <c r="D43" s="10">
        <f t="shared" si="5"/>
        <v>0.61991186682073185</v>
      </c>
      <c r="E43" s="10">
        <f t="shared" si="6"/>
        <v>0.17045399360408431</v>
      </c>
    </row>
    <row r="44" spans="1:8" s="20" customFormat="1" ht="31">
      <c r="A44" s="17" t="s">
        <v>4</v>
      </c>
      <c r="B44" s="18">
        <f>C6+C7</f>
        <v>96.480686379113394</v>
      </c>
      <c r="C44" s="19">
        <f>I6+I7</f>
        <v>97.444603225951312</v>
      </c>
      <c r="D44" s="19">
        <f t="shared" si="5"/>
        <v>96.962644802532353</v>
      </c>
      <c r="E44" s="19">
        <f t="shared" si="6"/>
        <v>0.46456784380897737</v>
      </c>
    </row>
    <row r="45" spans="1:8" ht="31">
      <c r="A45" s="6" t="s">
        <v>7</v>
      </c>
      <c r="B45" s="11">
        <f>C9</f>
        <v>1.9575160760415899</v>
      </c>
      <c r="C45" s="10">
        <f>I9</f>
        <v>2.0022367663380698</v>
      </c>
      <c r="D45" s="10">
        <f t="shared" si="5"/>
        <v>1.9798764211898299</v>
      </c>
      <c r="E45" s="10">
        <f t="shared" si="6"/>
        <v>9.9997007029683344E-4</v>
      </c>
    </row>
    <row r="46" spans="1:8" ht="31">
      <c r="A46" s="6" t="s">
        <v>9</v>
      </c>
      <c r="B46" s="11">
        <f>C11</f>
        <v>0.45096356798718201</v>
      </c>
      <c r="C46" s="10">
        <f>I11</f>
        <v>0.15201757134223201</v>
      </c>
      <c r="D46" s="10">
        <f t="shared" si="5"/>
        <v>0.301490569664707</v>
      </c>
      <c r="E46" s="10">
        <f t="shared" si="6"/>
        <v>4.4684354455021252E-2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96.480686379113394</v>
      </c>
      <c r="C48" s="11">
        <f>MAX(C42:C46)</f>
        <v>97.444603225951312</v>
      </c>
      <c r="D48" s="10">
        <f t="shared" ref="D48:D53" si="7">AVERAGE(B48:C48)</f>
        <v>96.962644802532353</v>
      </c>
      <c r="E48" s="10">
        <f t="shared" ref="E48:E53" si="8">VAR(B48:C48)</f>
        <v>0.46456784380897737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0.27542510967553202</v>
      </c>
      <c r="C58" s="10">
        <f>J4</f>
        <v>0.46452403434533401</v>
      </c>
      <c r="D58" s="10">
        <f t="shared" ref="D58:D62" si="9">AVERAGE(B58:C58)</f>
        <v>0.36997457201043304</v>
      </c>
      <c r="E58" s="10">
        <f t="shared" ref="E58:E62" si="10">VAR(B58:C58)</f>
        <v>1.7879201655637722E-2</v>
      </c>
    </row>
    <row r="59" spans="1:5" ht="31">
      <c r="A59" s="92" t="s">
        <v>27</v>
      </c>
      <c r="B59" s="18">
        <f>D5+D8+D10</f>
        <v>46.050592876996134</v>
      </c>
      <c r="C59" s="19">
        <f>J5+J8+J10</f>
        <v>13.66077988101711</v>
      </c>
      <c r="D59" s="19">
        <f t="shared" si="9"/>
        <v>29.85568637900662</v>
      </c>
      <c r="E59" s="19">
        <f t="shared" si="10"/>
        <v>524.5499929572461</v>
      </c>
    </row>
    <row r="60" spans="1:5" ht="31">
      <c r="A60" s="6" t="s">
        <v>4</v>
      </c>
      <c r="B60" s="11">
        <f>D6+D7</f>
        <v>24.510224014629738</v>
      </c>
      <c r="C60" s="10">
        <f>J6+J7</f>
        <v>33.704885105351707</v>
      </c>
      <c r="D60" s="10">
        <f t="shared" si="9"/>
        <v>29.107554559990724</v>
      </c>
      <c r="E60" s="10">
        <f t="shared" si="10"/>
        <v>42.270896286618154</v>
      </c>
    </row>
    <row r="61" spans="1:5" ht="31">
      <c r="A61" s="6" t="s">
        <v>7</v>
      </c>
      <c r="B61" s="11">
        <f>D9</f>
        <v>2.7775633385540699</v>
      </c>
      <c r="C61" s="10">
        <f>J9</f>
        <v>2.5528694410063699</v>
      </c>
      <c r="D61" s="10">
        <f t="shared" si="9"/>
        <v>2.6652163897802197</v>
      </c>
      <c r="E61" s="10">
        <f t="shared" si="10"/>
        <v>2.5243673797588146E-2</v>
      </c>
    </row>
    <row r="62" spans="1:5" ht="31">
      <c r="A62" s="6" t="s">
        <v>9</v>
      </c>
      <c r="B62" s="11">
        <f t="shared" ref="B62:B67" si="11">D11</f>
        <v>26.386194660144401</v>
      </c>
      <c r="C62" s="10">
        <f>J11</f>
        <v>49.616941538279299</v>
      </c>
      <c r="D62" s="10">
        <f t="shared" si="9"/>
        <v>38.001568099211852</v>
      </c>
      <c r="E62" s="10">
        <f t="shared" si="10"/>
        <v>269.8338002579867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46.050592876996134</v>
      </c>
      <c r="C64" s="11">
        <f>MAX(C58:C62)</f>
        <v>49.616941538279299</v>
      </c>
      <c r="D64" s="10">
        <f t="shared" ref="D64:D69" si="12">AVERAGE(B64:C64)</f>
        <v>47.83376720763772</v>
      </c>
      <c r="E64" s="10">
        <f t="shared" ref="E64:E69" si="13">VAR(B64:C64)</f>
        <v>6.3594213869181111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50</v>
      </c>
      <c r="C69" s="10">
        <f>J21</f>
        <v>100</v>
      </c>
      <c r="D69" s="10">
        <f t="shared" si="12"/>
        <v>75</v>
      </c>
      <c r="E69" s="10">
        <f t="shared" si="13"/>
        <v>1250</v>
      </c>
    </row>
    <row r="70" spans="1:5" ht="31">
      <c r="A70" s="7" t="s">
        <v>14</v>
      </c>
      <c r="B70" s="11" t="str">
        <f>D22</f>
        <v>CALM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50</v>
      </c>
      <c r="C71" s="10">
        <f>J23</f>
        <v>100</v>
      </c>
      <c r="D71" s="10">
        <f>AVERAGE(B71:C71)</f>
        <v>75</v>
      </c>
      <c r="E71" s="10">
        <f>VAR(B71:C71)</f>
        <v>1250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0.363501618225821</v>
      </c>
      <c r="C74" s="10">
        <f>K4</f>
        <v>1.4839199355513899</v>
      </c>
      <c r="D74" s="10">
        <f t="shared" ref="D74:D78" si="14">AVERAGE(B74:C74)</f>
        <v>0.92371077688860548</v>
      </c>
      <c r="E74" s="10">
        <f t="shared" ref="E74:E78" si="15">VAR(B74:C74)</f>
        <v>0.62766860289932924</v>
      </c>
    </row>
    <row r="75" spans="1:5" ht="31">
      <c r="A75" s="91" t="s">
        <v>27</v>
      </c>
      <c r="B75" s="11">
        <f>E5+E8+E10</f>
        <v>35.351413166074607</v>
      </c>
      <c r="C75" s="10">
        <f>K5+K8+K10</f>
        <v>34.694952321976416</v>
      </c>
      <c r="D75" s="10">
        <f t="shared" si="14"/>
        <v>35.023182744025512</v>
      </c>
      <c r="E75" s="10">
        <f t="shared" si="15"/>
        <v>0.21547041991705496</v>
      </c>
    </row>
    <row r="76" spans="1:5" ht="31">
      <c r="A76" s="6" t="s">
        <v>4</v>
      </c>
      <c r="B76" s="11">
        <f>E6+E7</f>
        <v>11.236940932088629</v>
      </c>
      <c r="C76" s="10">
        <f>K6+K7</f>
        <v>37.738276246513649</v>
      </c>
      <c r="D76" s="10">
        <f t="shared" si="14"/>
        <v>24.487608589301139</v>
      </c>
      <c r="E76" s="10">
        <f t="shared" si="15"/>
        <v>351.16038672379523</v>
      </c>
    </row>
    <row r="77" spans="1:5" s="20" customFormat="1" ht="31">
      <c r="A77" s="17" t="s">
        <v>7</v>
      </c>
      <c r="B77" s="18">
        <f>E9</f>
        <v>46.907964431596803</v>
      </c>
      <c r="C77" s="19">
        <f>K9</f>
        <v>14.830027526322</v>
      </c>
      <c r="D77" s="19">
        <f t="shared" si="14"/>
        <v>30.868995978959401</v>
      </c>
      <c r="E77" s="19">
        <f t="shared" si="15"/>
        <v>514.49701804939559</v>
      </c>
    </row>
    <row r="78" spans="1:5" ht="31">
      <c r="A78" s="6" t="s">
        <v>9</v>
      </c>
      <c r="B78" s="11">
        <f>E11</f>
        <v>6.1401798520139996</v>
      </c>
      <c r="C78" s="10">
        <f>K11</f>
        <v>11.252823969636299</v>
      </c>
      <c r="D78" s="10">
        <f t="shared" si="14"/>
        <v>8.69650191082515</v>
      </c>
      <c r="E78" s="10">
        <f t="shared" si="15"/>
        <v>13.069564936728938</v>
      </c>
    </row>
    <row r="79" spans="1:5" ht="31">
      <c r="A79" s="7" t="s">
        <v>14</v>
      </c>
      <c r="B79" s="11" t="str">
        <f>E12</f>
        <v>SAD</v>
      </c>
      <c r="C79" s="10" t="str">
        <f>K12</f>
        <v>FEAR</v>
      </c>
      <c r="D79" s="10">
        <f>COUNTIF(B79:C79,A73)</f>
        <v>1</v>
      </c>
      <c r="E79" s="13">
        <f>D79/2</f>
        <v>0.5</v>
      </c>
    </row>
    <row r="80" spans="1:5" ht="31">
      <c r="A80" s="7" t="s">
        <v>10</v>
      </c>
      <c r="B80" s="11">
        <f>E13</f>
        <v>46.907964431596803</v>
      </c>
      <c r="C80" s="10">
        <f>K13</f>
        <v>30.9720845768367</v>
      </c>
      <c r="D80" s="10">
        <f t="shared" ref="D80:D85" si="16">AVERAGE(B80:C80)</f>
        <v>38.940024504216751</v>
      </c>
      <c r="E80" s="10">
        <f t="shared" ref="E80:E85" si="17">VAR(B80:C80)</f>
        <v>126.97613337267467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25</v>
      </c>
      <c r="D82" s="10">
        <f t="shared" si="16"/>
        <v>12.5</v>
      </c>
      <c r="E82" s="10">
        <f t="shared" si="17"/>
        <v>312.5</v>
      </c>
    </row>
    <row r="83" spans="1:5" ht="31">
      <c r="A83" s="6" t="s">
        <v>4</v>
      </c>
      <c r="B83" s="11">
        <f>E16+E17</f>
        <v>0</v>
      </c>
      <c r="C83" s="10">
        <f>K16+K17</f>
        <v>50</v>
      </c>
      <c r="D83" s="10">
        <f t="shared" si="16"/>
        <v>25</v>
      </c>
      <c r="E83" s="10">
        <f t="shared" si="17"/>
        <v>1250</v>
      </c>
    </row>
    <row r="84" spans="1:5" s="20" customFormat="1" ht="31">
      <c r="A84" s="17" t="s">
        <v>7</v>
      </c>
      <c r="B84" s="18">
        <f>E19</f>
        <v>100</v>
      </c>
      <c r="C84" s="19">
        <f>K19</f>
        <v>25</v>
      </c>
      <c r="D84" s="19">
        <f t="shared" si="16"/>
        <v>62.5</v>
      </c>
      <c r="E84" s="19">
        <f t="shared" si="17"/>
        <v>2812.5</v>
      </c>
    </row>
    <row r="85" spans="1:5" ht="31">
      <c r="A85" s="6" t="s">
        <v>9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14</v>
      </c>
      <c r="B86" s="11" t="str">
        <f>E22</f>
        <v>SAD</v>
      </c>
      <c r="C86" s="10" t="str">
        <f>K22</f>
        <v>FEAR</v>
      </c>
      <c r="D86" s="10">
        <f>COUNTIF(B86:C86,A73)</f>
        <v>1</v>
      </c>
      <c r="E86" s="13">
        <f>D86/2</f>
        <v>0.5</v>
      </c>
    </row>
    <row r="87" spans="1:5" ht="31">
      <c r="A87" s="7" t="s">
        <v>10</v>
      </c>
      <c r="B87" s="11">
        <f>E23</f>
        <v>100</v>
      </c>
      <c r="C87" s="10">
        <f>K23</f>
        <v>50</v>
      </c>
      <c r="D87" s="10">
        <f>AVERAGE(B87:C87)</f>
        <v>75</v>
      </c>
      <c r="E87" s="10">
        <f>VAR(B87:C87)</f>
        <v>1250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8.3411621619798194E-3</v>
      </c>
      <c r="C90" s="11">
        <f>G4</f>
        <v>0.248229940436478</v>
      </c>
      <c r="D90" s="10">
        <f t="shared" ref="D90:D94" si="18">AVERAGE(B90:C90)</f>
        <v>0.12828555129922892</v>
      </c>
      <c r="E90" s="10">
        <f t="shared" ref="E90:E94" si="19">VAR(B90:C90)</f>
        <v>2.8773312971015666E-2</v>
      </c>
    </row>
    <row r="91" spans="1:5" ht="31">
      <c r="A91" s="6" t="s">
        <v>6</v>
      </c>
      <c r="B91" s="11">
        <f>F5+F8+F10</f>
        <v>0.22818281286444969</v>
      </c>
      <c r="C91" s="11">
        <f>G5+G8+G10</f>
        <v>19.534421623808061</v>
      </c>
      <c r="D91" s="10">
        <f t="shared" si="18"/>
        <v>9.8813022183362555</v>
      </c>
      <c r="E91" s="10">
        <f t="shared" si="19"/>
        <v>186.36542851259267</v>
      </c>
    </row>
    <row r="92" spans="1:5" ht="31">
      <c r="A92" s="6" t="s">
        <v>4</v>
      </c>
      <c r="B92" s="11">
        <f>F6+F7</f>
        <v>10.655040159411399</v>
      </c>
      <c r="C92" s="11">
        <f>G6+G7</f>
        <v>11.32966334072672</v>
      </c>
      <c r="D92" s="10">
        <f t="shared" si="18"/>
        <v>10.992351750069059</v>
      </c>
      <c r="E92" s="10">
        <f t="shared" si="19"/>
        <v>0.22755821838400192</v>
      </c>
    </row>
    <row r="93" spans="1:5" ht="31">
      <c r="A93" s="6" t="s">
        <v>7</v>
      </c>
      <c r="B93" s="11">
        <f>F9</f>
        <v>1.92835374316185</v>
      </c>
      <c r="C93" s="11">
        <f>G9</f>
        <v>5.04706772633621</v>
      </c>
      <c r="D93" s="10">
        <f t="shared" si="18"/>
        <v>3.4877107347490299</v>
      </c>
      <c r="E93" s="10">
        <f t="shared" si="19"/>
        <v>4.8631884544236428</v>
      </c>
    </row>
    <row r="94" spans="1:5" s="20" customFormat="1" ht="31">
      <c r="A94" s="17" t="s">
        <v>9</v>
      </c>
      <c r="B94" s="18">
        <f t="shared" ref="B94:C97" si="20">F11</f>
        <v>87.180082122400293</v>
      </c>
      <c r="C94" s="18">
        <f t="shared" si="20"/>
        <v>63.840617368692399</v>
      </c>
      <c r="D94" s="19">
        <f t="shared" si="18"/>
        <v>75.51034974554635</v>
      </c>
      <c r="E94" s="19">
        <f t="shared" si="19"/>
        <v>272.36530749478516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87.180082122400293</v>
      </c>
      <c r="C96" s="11">
        <f t="shared" si="20"/>
        <v>63.840617368692399</v>
      </c>
      <c r="D96" s="10">
        <f t="shared" ref="D96:D101" si="21">AVERAGE(B96:C96)</f>
        <v>75.51034974554635</v>
      </c>
      <c r="E96" s="10">
        <f t="shared" ref="E96:E101" si="22">VAR(B96:C96)</f>
        <v>272.36530749478516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0.5</v>
      </c>
      <c r="C3" s="72">
        <f>生データ!D26</f>
        <v>53.225148082599304</v>
      </c>
      <c r="D3" s="39">
        <f>生データ!E26</f>
        <v>1626.1188352643612</v>
      </c>
      <c r="E3" s="68">
        <f>生データ!E38</f>
        <v>1</v>
      </c>
      <c r="F3" s="72">
        <f>生データ!D33</f>
        <v>75</v>
      </c>
      <c r="G3" s="42">
        <f>生データ!E33</f>
        <v>1250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29.85568637900662</v>
      </c>
      <c r="D4" s="73">
        <f>生データ!E59</f>
        <v>524.5499929572461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96.962644802532353</v>
      </c>
      <c r="D5" s="40">
        <f>生データ!E44</f>
        <v>0.46456784380897737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0.5</v>
      </c>
      <c r="C6" s="73">
        <f>生データ!D77</f>
        <v>30.868995978959401</v>
      </c>
      <c r="D6" s="40">
        <f>生データ!E77</f>
        <v>514.49701804939559</v>
      </c>
      <c r="E6" s="69">
        <f>生データ!E86</f>
        <v>0.5</v>
      </c>
      <c r="F6" s="73">
        <f>生データ!D84</f>
        <v>62.5</v>
      </c>
      <c r="G6" s="43">
        <f>生データ!E84</f>
        <v>2812.5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75.51034974554635</v>
      </c>
      <c r="D7" s="41">
        <f>生データ!E94</f>
        <v>272.36530749478516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0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1</v>
      </c>
      <c r="C14" s="81">
        <f>IF(生データ!C79=生データ!$A$73,1,0)</f>
        <v>0</v>
      </c>
      <c r="D14" s="82">
        <f>IF(生データ!B86=生データ!$A$73,1,0)</f>
        <v>1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3</v>
      </c>
      <c r="C16" s="88">
        <f>SUM(C11:C15)</f>
        <v>3</v>
      </c>
      <c r="D16" s="88">
        <f>SUM(D11:D15)</f>
        <v>4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75</v>
      </c>
      <c r="C2" s="50">
        <f>生データ!D34</f>
        <v>0</v>
      </c>
      <c r="D2" s="50">
        <f>生データ!D35</f>
        <v>25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75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12.5</v>
      </c>
      <c r="D5" s="54">
        <f>生データ!D83</f>
        <v>25</v>
      </c>
      <c r="E5" s="53">
        <f>生データ!D84</f>
        <v>62.5</v>
      </c>
      <c r="F5" s="55">
        <f>生データ!D85</f>
        <v>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2023-01-24T18:39:01Z</dcterms:modified>
</cp:coreProperties>
</file>