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９中野/"/>
    </mc:Choice>
  </mc:AlternateContent>
  <xr:revisionPtr revIDLastSave="0" documentId="13_ncr:1_{DE4F618B-775A-2145-BBD7-4F32242E10D5}" xr6:coauthVersionLast="47" xr6:coauthVersionMax="47" xr10:uidLastSave="{00000000-0000-0000-0000-000000000000}"/>
  <bookViews>
    <workbookView xWindow="1460" yWindow="500" windowWidth="21120" windowHeight="1656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<sst xmlns="http://schemas.openxmlformats.org/spreadsheetml/2006/main" count="188" uniqueCount="32">
  <si>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</si>
  <si>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</si>
  <si>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</si>
  <si>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</si>
  <si>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</si>
  <si>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</si>
  <si>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</si>
  <si>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</si>
  <si>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</si>
  <si>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</si>
  <si>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</si>
  <si>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</si>
  <si>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</si>
  <si>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</si>
  <si>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</si>
  <si>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</si>
  <si>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</si>
  <si>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</si>
  <si>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</si>
  <si>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</si>
  <si>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</si>
  <si>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</si>
  <si>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</si>
  <si>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</si>
  <si>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</si>
  <si>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</si>
  <si>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</si>
  <si>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</si>
  <si>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</si>
  <si>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CALM</t>
  </si>
  <si>
    <t>SURPRISED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</si>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</sst>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D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58.1258056265658</v>
      </c>
      <c r="C4" s="46">
        <v>9.6045872236554294E-2</v>
      </c>
      <c r="D4" s="46">
        <v>0.27920991667482697</v>
      </c>
      <c r="E4" s="46">
        <v>4.1373431213647702</v>
      </c>
      <c r="F4" s="46">
        <v>1.33371466585461</v>
      </c>
      <c r="G4" s="46">
        <v>25.774464284661502</v>
      </c>
      <c r="H4" s="46">
        <v>27.7042533453224</v>
      </c>
      <c r="I4" s="46">
        <v>5.93284293042445E-2</v>
      </c>
      <c r="J4" s="46">
        <v>2.1193541320560798</v>
      </c>
      <c r="K4" s="46">
        <v>19.345381616300202</v>
      </c>
    </row>
    <row r="5" spans="1:17" ht="31">
      <c r="A5" s="6" t="s">
        <v>3</v>
      </c>
      <c r="B5" s="45">
        <v>1.46819604361428</v>
      </c>
      <c r="C5" s="46">
        <v>0.85667046633351396</v>
      </c>
      <c r="D5" s="46">
        <v>10.9139126843254</v>
      </c>
      <c r="E5" s="46">
        <v>7.3222725722149402</v>
      </c>
      <c r="F5" s="46">
        <v>53.654425681717598</v>
      </c>
      <c r="G5" s="46">
        <v>4.1258320095875698</v>
      </c>
      <c r="H5" s="46">
        <v>4.8038404628269102</v>
      </c>
      <c r="I5" s="46">
        <v>8.1344711674178699E-2</v>
      </c>
      <c r="J5" s="46">
        <v>11.3029292286695</v>
      </c>
      <c r="K5" s="46">
        <v>20.659531703294</v>
      </c>
    </row>
    <row r="6" spans="1:17" ht="31">
      <c r="A6" s="6" t="s">
        <v>4</v>
      </c>
      <c r="B6" s="45">
        <v>6.7531080112639001</v>
      </c>
      <c r="C6" s="46">
        <v>24.103082226548299</v>
      </c>
      <c r="D6" s="46">
        <v>5.9332557323483197</v>
      </c>
      <c r="E6" s="46">
        <v>7.3894166690095702</v>
      </c>
      <c r="F6" s="46">
        <v>6.4337677497647903</v>
      </c>
      <c r="G6" s="46">
        <v>6.83162526633879</v>
      </c>
      <c r="H6" s="46">
        <v>7.7652033417571804</v>
      </c>
      <c r="I6" s="46">
        <v>88.960602649311397</v>
      </c>
      <c r="J6" s="46">
        <v>6.4118952319588596</v>
      </c>
      <c r="K6" s="46">
        <v>6.0305567437507497</v>
      </c>
    </row>
    <row r="7" spans="1:17" ht="31">
      <c r="A7" s="6" t="s">
        <v>5</v>
      </c>
      <c r="B7" s="45">
        <v>7.7534050033747599</v>
      </c>
      <c r="C7" s="46">
        <v>58.129302692402902</v>
      </c>
      <c r="D7" s="46">
        <v>6.08002860074689</v>
      </c>
      <c r="E7" s="46">
        <v>20.443362620990399</v>
      </c>
      <c r="F7" s="46">
        <v>6.0462749696916998</v>
      </c>
      <c r="G7" s="46">
        <v>6.26844682110083</v>
      </c>
      <c r="H7" s="46">
        <v>38.312827888982603</v>
      </c>
      <c r="I7" s="46">
        <v>8.7611960726155207</v>
      </c>
      <c r="J7" s="46">
        <v>9.2237360803134596</v>
      </c>
      <c r="K7" s="46">
        <v>8.2502092359945394</v>
      </c>
    </row>
    <row r="8" spans="1:17" ht="31">
      <c r="A8" s="6" t="s">
        <v>6</v>
      </c>
      <c r="B8" s="45">
        <v>0.827410550394309</v>
      </c>
      <c r="C8" s="46">
        <v>9.5568841166060806E-2</v>
      </c>
      <c r="D8" s="46">
        <v>0.58196896047626601</v>
      </c>
      <c r="E8" s="46">
        <v>11.344765904769099</v>
      </c>
      <c r="F8" s="46">
        <v>5.7607061751138602</v>
      </c>
      <c r="G8" s="46">
        <v>1.2312760801440099</v>
      </c>
      <c r="H8" s="46">
        <v>1.6703370679573599</v>
      </c>
      <c r="I8" s="46">
        <v>4.9499830129883897E-2</v>
      </c>
      <c r="J8" s="46">
        <v>1.4176897826991</v>
      </c>
      <c r="K8" s="46">
        <v>8.1968350273238499</v>
      </c>
    </row>
    <row r="9" spans="1:17" ht="31">
      <c r="A9" s="6" t="s">
        <v>7</v>
      </c>
      <c r="B9" s="45">
        <v>2.2914716969628799</v>
      </c>
      <c r="C9" s="46">
        <v>1.9172738447797399</v>
      </c>
      <c r="D9" s="46">
        <v>2.1552994064294499</v>
      </c>
      <c r="E9" s="46">
        <v>3.2169805398754199</v>
      </c>
      <c r="F9" s="46">
        <v>4.0757498926926701</v>
      </c>
      <c r="G9" s="46">
        <v>2.3217618327749201</v>
      </c>
      <c r="H9" s="46">
        <v>9.3443388395676994</v>
      </c>
      <c r="I9" s="46">
        <v>1.9436956033872601</v>
      </c>
      <c r="J9" s="46">
        <v>7.0414578853894998</v>
      </c>
      <c r="K9" s="46">
        <v>26.449931699215401</v>
      </c>
    </row>
    <row r="10" spans="1:17" ht="31">
      <c r="A10" s="6" t="s">
        <v>8</v>
      </c>
      <c r="B10" s="45">
        <v>0.82776560848442504</v>
      </c>
      <c r="C10" s="46">
        <v>7.9855381308568799E-2</v>
      </c>
      <c r="D10" s="46">
        <v>0.52897082056284195</v>
      </c>
      <c r="E10" s="46">
        <v>2.27287859135423</v>
      </c>
      <c r="F10" s="46">
        <v>5.2858364408484597</v>
      </c>
      <c r="G10" s="46">
        <v>0.85629690221027999</v>
      </c>
      <c r="H10" s="46">
        <v>1.97819585316427</v>
      </c>
      <c r="I10" s="46">
        <v>5.5273213131790698E-2</v>
      </c>
      <c r="J10" s="46">
        <v>3.9514729894322098</v>
      </c>
      <c r="K10" s="46">
        <v>5.9788136537205796</v>
      </c>
    </row>
    <row r="11" spans="1:17" ht="31">
      <c r="A11" s="6" t="s">
        <v>9</v>
      </c>
      <c r="B11" s="45">
        <v>21.952837459339499</v>
      </c>
      <c r="C11" s="46">
        <v>14.722200675224199</v>
      </c>
      <c r="D11" s="46">
        <v>73.527353878435903</v>
      </c>
      <c r="E11" s="46">
        <v>43.872979980421398</v>
      </c>
      <c r="F11" s="46">
        <v>17.409524424316199</v>
      </c>
      <c r="G11" s="46">
        <v>52.590296803182</v>
      </c>
      <c r="H11" s="46">
        <v>8.4210032004214206</v>
      </c>
      <c r="I11" s="46">
        <v>8.9059490445674294E-2</v>
      </c>
      <c r="J11" s="46">
        <v>58.531464669481103</v>
      </c>
      <c r="K11" s="46">
        <v>5.0887403204005697</v>
      </c>
    </row>
    <row r="12" spans="1:17" s="2" customFormat="1" ht="31">
      <c r="A12" s="7" t="s">
        <v>14</v>
      </c>
      <c r="B12" s="47" t="s">
        <v>28</v>
      </c>
      <c r="C12" s="48" t="s">
        <v>5</v>
      </c>
      <c r="D12" s="48" t="s">
        <v>29</v>
      </c>
      <c r="E12" s="48" t="s">
        <v>29</v>
      </c>
      <c r="F12" s="48" t="s">
        <v>3</v>
      </c>
      <c r="G12" s="48" t="s">
        <v>29</v>
      </c>
      <c r="H12" s="48" t="s">
        <v>5</v>
      </c>
      <c r="I12" s="48" t="s">
        <v>30</v>
      </c>
      <c r="J12" s="48" t="s">
        <v>29</v>
      </c>
      <c r="K12" s="48" t="s">
        <v>31</v>
      </c>
    </row>
    <row r="13" spans="1:17" s="2" customFormat="1" ht="31">
      <c r="A13" s="7" t="s">
        <v>10</v>
      </c>
      <c r="B13" s="47">
        <v>58.1258056265658</v>
      </c>
      <c r="C13" s="48">
        <v>58.129302692402902</v>
      </c>
      <c r="D13" s="48">
        <v>73.527353878435903</v>
      </c>
      <c r="E13" s="48">
        <v>43.872979980421398</v>
      </c>
      <c r="F13" s="48">
        <v>53.654425681717598</v>
      </c>
      <c r="G13" s="48">
        <v>52.590296803182</v>
      </c>
      <c r="H13" s="48">
        <v>38.312827888982603</v>
      </c>
      <c r="I13" s="48">
        <v>88.960602649311397</v>
      </c>
      <c r="J13" s="48">
        <v>58.531464669481103</v>
      </c>
      <c r="K13" s="48">
        <v>26.449931699215401</v>
      </c>
    </row>
    <row r="14" spans="1:17" ht="31">
      <c r="A14" s="6" t="s">
        <v>2</v>
      </c>
      <c r="B14" s="45">
        <v>80</v>
      </c>
      <c r="C14" s="46">
        <v>0</v>
      </c>
      <c r="D14" s="46">
        <v>0</v>
      </c>
      <c r="E14" s="46">
        <v>0</v>
      </c>
      <c r="F14" s="46">
        <v>0</v>
      </c>
      <c r="G14" s="46">
        <v>40</v>
      </c>
      <c r="H14" s="46">
        <v>60</v>
      </c>
      <c r="I14" s="46">
        <v>0</v>
      </c>
      <c r="J14" s="46">
        <v>0</v>
      </c>
      <c r="K14" s="46">
        <v>40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66.6666666666666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20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60</v>
      </c>
      <c r="D17" s="46">
        <v>0</v>
      </c>
      <c r="E17" s="46">
        <v>40</v>
      </c>
      <c r="F17" s="46">
        <v>0</v>
      </c>
      <c r="G17" s="46">
        <v>0</v>
      </c>
      <c r="H17" s="46">
        <v>40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60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20</v>
      </c>
      <c r="C21" s="46">
        <v>20</v>
      </c>
      <c r="D21" s="46">
        <v>100</v>
      </c>
      <c r="E21" s="46">
        <v>60</v>
      </c>
      <c r="F21" s="46">
        <v>33.3333333333333</v>
      </c>
      <c r="G21" s="46">
        <v>60</v>
      </c>
      <c r="H21" s="46">
        <v>0</v>
      </c>
      <c r="I21" s="46">
        <v>0</v>
      </c>
      <c r="J21" s="46">
        <v>100</v>
      </c>
      <c r="K21" s="46">
        <v>0</v>
      </c>
    </row>
    <row r="22" spans="1:11" s="2" customFormat="1" ht="31">
      <c r="A22" s="7" t="s">
        <v>14</v>
      </c>
      <c r="B22" s="47" t="s">
        <v>28</v>
      </c>
      <c r="C22" s="48" t="s">
        <v>5</v>
      </c>
      <c r="D22" s="48" t="s">
        <v>29</v>
      </c>
      <c r="E22" s="48" t="s">
        <v>29</v>
      </c>
      <c r="F22" s="48" t="s">
        <v>3</v>
      </c>
      <c r="G22" s="48" t="s">
        <v>29</v>
      </c>
      <c r="H22" s="48" t="s">
        <v>28</v>
      </c>
      <c r="I22" s="48" t="s">
        <v>30</v>
      </c>
      <c r="J22" s="48" t="s">
        <v>29</v>
      </c>
      <c r="K22" s="48" t="s">
        <v>31</v>
      </c>
    </row>
    <row r="23" spans="1:11" s="2" customFormat="1" ht="31">
      <c r="A23" s="7" t="s">
        <v>10</v>
      </c>
      <c r="B23" s="47">
        <v>80</v>
      </c>
      <c r="C23" s="48">
        <v>60</v>
      </c>
      <c r="D23" s="48">
        <v>100</v>
      </c>
      <c r="E23" s="48">
        <v>60</v>
      </c>
      <c r="F23" s="48">
        <v>66.6666666666666</v>
      </c>
      <c r="G23" s="48">
        <v>60</v>
      </c>
      <c r="H23" s="48">
        <v>60</v>
      </c>
      <c r="I23" s="48">
        <v>100</v>
      </c>
      <c r="J23" s="48">
        <v>100</v>
      </c>
      <c r="K23" s="48">
        <v>60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58.1258056265658</v>
      </c>
      <c r="C26" s="22">
        <f t="shared" ref="C26" si="0">H4</f>
        <v>27.7042533453224</v>
      </c>
      <c r="D26" s="19">
        <f t="shared" ref="D26:D30" si="1">AVERAGE(B26:C26)</f>
        <v>42.915029485944103</v>
      </c>
      <c r="E26" s="19">
        <f t="shared" ref="E26:E30" si="2">VAR(B26:C26)</f>
        <v>462.73542160021179</v>
      </c>
      <c r="F26" s="90">
        <v>4</v>
      </c>
    </row>
    <row r="27" spans="1:11" ht="31">
      <c r="A27" s="6" t="s">
        <v>6</v>
      </c>
      <c r="B27" s="12">
        <f>B5+B8+B10</f>
        <v>3.1233722024930142</v>
      </c>
      <c r="C27" s="12">
        <f>H5+H8+H10</f>
        <v>8.4523733839485402</v>
      </c>
      <c r="D27" s="10">
        <f>AVERAGE(B27:C27)</f>
        <v>5.7878727932207772</v>
      </c>
      <c r="E27" s="10">
        <f t="shared" si="2"/>
        <v>14.199126795977193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14.50651301463866</v>
      </c>
      <c r="C28" s="3">
        <f>H6+H7</f>
        <v>46.078031230739782</v>
      </c>
      <c r="D28" s="10">
        <f t="shared" si="1"/>
        <v>30.292272122689219</v>
      </c>
      <c r="E28" s="10">
        <f t="shared" si="2"/>
        <v>498.38038123480237</v>
      </c>
      <c r="F28" s="90">
        <v>6</v>
      </c>
      <c r="G28">
        <v>7</v>
      </c>
    </row>
    <row r="29" spans="1:11" ht="31">
      <c r="A29" s="6" t="s">
        <v>7</v>
      </c>
      <c r="B29" s="12">
        <f>B9</f>
        <v>2.2914716969628799</v>
      </c>
      <c r="C29" s="3">
        <f>H9</f>
        <v>9.3443388395676994</v>
      </c>
      <c r="D29" s="10">
        <f t="shared" si="1"/>
        <v>5.8179052682652896</v>
      </c>
      <c r="E29" s="10">
        <f t="shared" si="2"/>
        <v>24.871467465617343</v>
      </c>
      <c r="F29" s="90">
        <v>9</v>
      </c>
    </row>
    <row r="30" spans="1:11" ht="31">
      <c r="A30" s="6" t="s">
        <v>9</v>
      </c>
      <c r="B30" s="12">
        <f>B11</f>
        <v>21.952837459339499</v>
      </c>
      <c r="C30" s="3">
        <f>H11</f>
        <v>8.4210032004214206</v>
      </c>
      <c r="D30" s="10">
        <f t="shared" si="1"/>
        <v>15.18692032988046</v>
      </c>
      <c r="E30" s="10">
        <f t="shared" si="2"/>
        <v>91.555269205414447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FEAR</v>
      </c>
      <c r="D31" s="10">
        <f>COUNTIF(B31:C31,A25)</f>
        <v>1</v>
      </c>
      <c r="E31" s="13">
        <f>D31/2</f>
        <v>0.5</v>
      </c>
      <c r="F31" s="90">
        <v>12</v>
      </c>
    </row>
    <row r="32" spans="1:11" ht="31">
      <c r="A32" s="7" t="s">
        <v>10</v>
      </c>
      <c r="B32" s="12">
        <f>B13</f>
        <v>58.1258056265658</v>
      </c>
      <c r="C32" s="3">
        <f>H13</f>
        <v>38.312827888982603</v>
      </c>
      <c r="D32" s="10">
        <f t="shared" ref="D32:D37" si="3">AVERAGE(B32:C32)</f>
        <v>48.219316757774202</v>
      </c>
      <c r="E32" s="10">
        <f t="shared" ref="E32:E37" si="4">VAR(B32:C32)</f>
        <v>196.27704341498338</v>
      </c>
      <c r="F32" s="90">
        <v>13</v>
      </c>
    </row>
    <row r="33" spans="1:8" s="20" customFormat="1" ht="31">
      <c r="A33" s="17" t="s">
        <v>2</v>
      </c>
      <c r="B33" s="21">
        <f>B14</f>
        <v>80</v>
      </c>
      <c r="C33" s="22">
        <f>H14</f>
        <v>60</v>
      </c>
      <c r="D33" s="19">
        <f t="shared" si="3"/>
        <v>70</v>
      </c>
      <c r="E33" s="19">
        <f t="shared" si="4"/>
        <v>200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40</v>
      </c>
      <c r="D35" s="10">
        <f t="shared" si="3"/>
        <v>20</v>
      </c>
      <c r="E35" s="10">
        <f t="shared" si="4"/>
        <v>800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20</v>
      </c>
      <c r="C37" s="3">
        <f>H21</f>
        <v>0</v>
      </c>
      <c r="D37" s="10">
        <f t="shared" si="3"/>
        <v>10</v>
      </c>
      <c r="E37" s="10">
        <f t="shared" si="4"/>
        <v>200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80</v>
      </c>
      <c r="C39" s="3">
        <f>H23</f>
        <v>60</v>
      </c>
      <c r="D39" s="10">
        <f>AVERAGE(B39:C39)</f>
        <v>70</v>
      </c>
      <c r="E39" s="10">
        <f>VAR(B39:C39)</f>
        <v>200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9.6045872236554294E-2</v>
      </c>
      <c r="C42" s="10">
        <f>I4</f>
        <v>5.93284293042445E-2</v>
      </c>
      <c r="D42" s="10">
        <f t="shared" ref="D42:D46" si="5">AVERAGE(B42:C42)</f>
        <v>7.7687150770399394E-2</v>
      </c>
      <c r="E42" s="10">
        <f t="shared" ref="E42:E46" si="6">VAR(B42:C42)</f>
        <v>6.7408530774371381E-4</v>
      </c>
    </row>
    <row r="43" spans="1:8" ht="31">
      <c r="A43" s="6" t="s">
        <v>6</v>
      </c>
      <c r="B43" s="11">
        <f>C5+C8+C10</f>
        <v>1.0320946888081435</v>
      </c>
      <c r="C43" s="10">
        <f>I5+I8+I10</f>
        <v>0.18611775493585331</v>
      </c>
      <c r="D43" s="10">
        <f t="shared" si="5"/>
        <v>0.60910622187199837</v>
      </c>
      <c r="E43" s="10">
        <f t="shared" si="6"/>
        <v>0.35783848632198079</v>
      </c>
    </row>
    <row r="44" spans="1:8" s="20" customFormat="1" ht="31">
      <c r="A44" s="17" t="s">
        <v>4</v>
      </c>
      <c r="B44" s="18">
        <f>C6+C7</f>
        <v>82.232384918951198</v>
      </c>
      <c r="C44" s="19">
        <f>I6+I7</f>
        <v>97.721798721926916</v>
      </c>
      <c r="D44" s="19">
        <f t="shared" si="5"/>
        <v>89.977091820439057</v>
      </c>
      <c r="E44" s="19">
        <f t="shared" si="6"/>
        <v>119.96096997990736</v>
      </c>
    </row>
    <row r="45" spans="1:8" ht="31">
      <c r="A45" s="6" t="s">
        <v>7</v>
      </c>
      <c r="B45" s="11">
        <f>C9</f>
        <v>1.9172738447797399</v>
      </c>
      <c r="C45" s="10">
        <f>I9</f>
        <v>1.9436956033872601</v>
      </c>
      <c r="D45" s="10">
        <f t="shared" si="5"/>
        <v>1.9304847240835001</v>
      </c>
      <c r="E45" s="10">
        <f t="shared" si="6"/>
        <v>3.4905466395703292E-4</v>
      </c>
    </row>
    <row r="46" spans="1:8" ht="31">
      <c r="A46" s="6" t="s">
        <v>9</v>
      </c>
      <c r="B46" s="11">
        <f>C11</f>
        <v>14.722200675224199</v>
      </c>
      <c r="C46" s="10">
        <f>I11</f>
        <v>8.9059490445674294E-2</v>
      </c>
      <c r="D46" s="10">
        <f t="shared" si="5"/>
        <v>7.4056300828349366</v>
      </c>
      <c r="E46" s="10">
        <f t="shared" si="6"/>
        <v>107.06441046683072</v>
      </c>
    </row>
    <row r="47" spans="1:8" ht="31">
      <c r="A47" s="7" t="s">
        <v>14</v>
      </c>
      <c r="B47" s="11" t="str">
        <f>C12</f>
        <v>FEAR</v>
      </c>
      <c r="C47" s="10" t="str">
        <f>I12</f>
        <v>SURPRISED</v>
      </c>
      <c r="D47" s="10">
        <f>COUNTIF(B47:C47,A41)</f>
        <v>1</v>
      </c>
      <c r="E47" s="13">
        <f>D47/2</f>
        <v>0.5</v>
      </c>
    </row>
    <row r="48" spans="1:8" ht="31">
      <c r="A48" s="7" t="s">
        <v>10</v>
      </c>
      <c r="B48" s="11">
        <f>MAX(B42:B46)</f>
        <v>82.232384918951198</v>
      </c>
      <c r="C48" s="11">
        <f>MAX(C42:C46)</f>
        <v>97.721798721926916</v>
      </c>
      <c r="D48" s="10">
        <f t="shared" ref="D48:D53" si="7">AVERAGE(B48:C48)</f>
        <v>89.977091820439057</v>
      </c>
      <c r="E48" s="10">
        <f t="shared" ref="E48:E53" si="8">VAR(B48:C48)</f>
        <v>119.96096997990736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80</v>
      </c>
      <c r="C51" s="19">
        <f>I16+I17</f>
        <v>100</v>
      </c>
      <c r="D51" s="19">
        <f t="shared" si="7"/>
        <v>90</v>
      </c>
      <c r="E51" s="19">
        <f t="shared" si="8"/>
        <v>200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20</v>
      </c>
      <c r="C53" s="10">
        <f>I21</f>
        <v>0</v>
      </c>
      <c r="D53" s="10">
        <f t="shared" si="7"/>
        <v>10</v>
      </c>
      <c r="E53" s="10">
        <f t="shared" si="8"/>
        <v>200</v>
      </c>
    </row>
    <row r="54" spans="1:5" ht="31">
      <c r="A54" s="7" t="s">
        <v>14</v>
      </c>
      <c r="B54" s="11" t="str">
        <f>C22</f>
        <v>FEAR</v>
      </c>
      <c r="C54" s="10" t="str">
        <f>I22</f>
        <v>SURPRISED</v>
      </c>
      <c r="D54" s="10">
        <f>COUNTIF(B54:C54,A41)</f>
        <v>1</v>
      </c>
      <c r="E54" s="13">
        <f>D54/2</f>
        <v>0.5</v>
      </c>
    </row>
    <row r="55" spans="1:5" ht="31">
      <c r="A55" s="7" t="s">
        <v>10</v>
      </c>
      <c r="B55" s="11">
        <f>C23</f>
        <v>60</v>
      </c>
      <c r="C55" s="10">
        <f>I23</f>
        <v>100</v>
      </c>
      <c r="D55" s="10">
        <f>AVERAGE(B55:C55)</f>
        <v>80</v>
      </c>
      <c r="E55" s="10">
        <f>VAR(B55:C55)</f>
        <v>800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0.27920991667482697</v>
      </c>
      <c r="C58" s="10">
        <f>J4</f>
        <v>2.1193541320560798</v>
      </c>
      <c r="D58" s="10">
        <f t="shared" ref="D58:D62" si="9">AVERAGE(B58:C58)</f>
        <v>1.1992820243654534</v>
      </c>
      <c r="E58" s="10">
        <f t="shared" ref="E58:E62" si="10">VAR(B58:C58)</f>
        <v>1.693065366700544</v>
      </c>
    </row>
    <row r="59" spans="1:5" ht="31">
      <c r="A59" s="92" t="s">
        <v>27</v>
      </c>
      <c r="B59" s="18">
        <f>D5+D8+D10</f>
        <v>12.024852465364507</v>
      </c>
      <c r="C59" s="19">
        <f>J5+J8+J10</f>
        <v>16.672092000800809</v>
      </c>
      <c r="D59" s="19">
        <f t="shared" si="9"/>
        <v>14.348472233082658</v>
      </c>
      <c r="E59" s="19">
        <f t="shared" si="10"/>
        <v>10.798417649861108</v>
      </c>
    </row>
    <row r="60" spans="1:5" ht="31">
      <c r="A60" s="6" t="s">
        <v>4</v>
      </c>
      <c r="B60" s="11">
        <f>D6+D7</f>
        <v>12.013284333095211</v>
      </c>
      <c r="C60" s="10">
        <f>J6+J7</f>
        <v>15.63563131227232</v>
      </c>
      <c r="D60" s="10">
        <f t="shared" si="9"/>
        <v>13.824457822683765</v>
      </c>
      <c r="E60" s="10">
        <f t="shared" si="10"/>
        <v>6.560698818776757</v>
      </c>
    </row>
    <row r="61" spans="1:5" ht="31">
      <c r="A61" s="6" t="s">
        <v>7</v>
      </c>
      <c r="B61" s="11">
        <f>D9</f>
        <v>2.1552994064294499</v>
      </c>
      <c r="C61" s="10">
        <f>J9</f>
        <v>7.0414578853894998</v>
      </c>
      <c r="D61" s="10">
        <f t="shared" si="9"/>
        <v>4.5983786459094746</v>
      </c>
      <c r="E61" s="10">
        <f t="shared" si="10"/>
        <v>11.937272340756593</v>
      </c>
    </row>
    <row r="62" spans="1:5" ht="31">
      <c r="A62" s="6" t="s">
        <v>9</v>
      </c>
      <c r="B62" s="11">
        <f t="shared" ref="B62:B67" si="11">D11</f>
        <v>73.527353878435903</v>
      </c>
      <c r="C62" s="10">
        <f>J11</f>
        <v>58.531464669481103</v>
      </c>
      <c r="D62" s="10">
        <f t="shared" si="9"/>
        <v>66.029409273958507</v>
      </c>
      <c r="E62" s="10">
        <f t="shared" si="10"/>
        <v>112.43834658362175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73.527353878435903</v>
      </c>
      <c r="C64" s="11">
        <f>MAX(C58:C62)</f>
        <v>58.531464669481103</v>
      </c>
      <c r="D64" s="10">
        <f t="shared" ref="D64:D69" si="12">AVERAGE(B64:C64)</f>
        <v>66.029409273958507</v>
      </c>
      <c r="E64" s="10">
        <f t="shared" ref="E64:E69" si="13">VAR(B64:C64)</f>
        <v>112.43834658362175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100</v>
      </c>
      <c r="C69" s="10">
        <f>J21</f>
        <v>100</v>
      </c>
      <c r="D69" s="10">
        <f t="shared" si="12"/>
        <v>100</v>
      </c>
      <c r="E69" s="10">
        <f t="shared" si="13"/>
        <v>0</v>
      </c>
    </row>
    <row r="70" spans="1:5" ht="31">
      <c r="A70" s="7" t="s">
        <v>14</v>
      </c>
      <c r="B70" s="11" t="str">
        <f>D22</f>
        <v>CALM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4.1373431213647702</v>
      </c>
      <c r="C74" s="10">
        <f>K4</f>
        <v>19.345381616300202</v>
      </c>
      <c r="D74" s="10">
        <f t="shared" ref="D74:D78" si="14">AVERAGE(B74:C74)</f>
        <v>11.741362368832487</v>
      </c>
      <c r="E74" s="10">
        <f t="shared" ref="E74:E78" si="15">VAR(B74:C74)</f>
        <v>115.64221743171896</v>
      </c>
    </row>
    <row r="75" spans="1:5" ht="31">
      <c r="A75" s="91" t="s">
        <v>27</v>
      </c>
      <c r="B75" s="11">
        <f>E5+E8+E10</f>
        <v>20.939917068338268</v>
      </c>
      <c r="C75" s="10">
        <f>K5+K8+K10</f>
        <v>34.835180384338429</v>
      </c>
      <c r="D75" s="10">
        <f t="shared" si="14"/>
        <v>27.887548726338348</v>
      </c>
      <c r="E75" s="10">
        <f t="shared" si="15"/>
        <v>96.539171310489792</v>
      </c>
    </row>
    <row r="76" spans="1:5" ht="31">
      <c r="A76" s="6" t="s">
        <v>4</v>
      </c>
      <c r="B76" s="11">
        <f>E6+E7</f>
        <v>27.832779289999969</v>
      </c>
      <c r="C76" s="10">
        <f>K6+K7</f>
        <v>14.28076597974529</v>
      </c>
      <c r="D76" s="10">
        <f t="shared" si="14"/>
        <v>21.05677263487263</v>
      </c>
      <c r="E76" s="10">
        <f t="shared" si="15"/>
        <v>91.828532380660022</v>
      </c>
    </row>
    <row r="77" spans="1:5" s="20" customFormat="1" ht="31">
      <c r="A77" s="17" t="s">
        <v>7</v>
      </c>
      <c r="B77" s="18">
        <f>E9</f>
        <v>3.2169805398754199</v>
      </c>
      <c r="C77" s="19">
        <f>K9</f>
        <v>26.449931699215401</v>
      </c>
      <c r="D77" s="19">
        <f t="shared" si="14"/>
        <v>14.83345611954541</v>
      </c>
      <c r="E77" s="19">
        <f t="shared" si="15"/>
        <v>269.88500978613854</v>
      </c>
    </row>
    <row r="78" spans="1:5" ht="31">
      <c r="A78" s="6" t="s">
        <v>9</v>
      </c>
      <c r="B78" s="11">
        <f>E11</f>
        <v>43.872979980421398</v>
      </c>
      <c r="C78" s="10">
        <f>K11</f>
        <v>5.0887403204005697</v>
      </c>
      <c r="D78" s="10">
        <f t="shared" si="14"/>
        <v>24.480860150410983</v>
      </c>
      <c r="E78" s="10">
        <f t="shared" si="15"/>
        <v>752.1086230029664</v>
      </c>
    </row>
    <row r="79" spans="1:5" ht="31">
      <c r="A79" s="7" t="s">
        <v>14</v>
      </c>
      <c r="B79" s="11" t="str">
        <f>E12</f>
        <v>CALM</v>
      </c>
      <c r="C79" s="10" t="str">
        <f>K12</f>
        <v>SAD</v>
      </c>
      <c r="D79" s="10">
        <f>COUNTIF(B79:C79,A73)</f>
        <v>1</v>
      </c>
      <c r="E79" s="13">
        <f>D79/2</f>
        <v>0.5</v>
      </c>
    </row>
    <row r="80" spans="1:5" ht="31">
      <c r="A80" s="7" t="s">
        <v>10</v>
      </c>
      <c r="B80" s="11">
        <f>E13</f>
        <v>43.872979980421398</v>
      </c>
      <c r="C80" s="10">
        <f>K13</f>
        <v>26.449931699215401</v>
      </c>
      <c r="D80" s="10">
        <f t="shared" ref="D80:D85" si="16">AVERAGE(B80:C80)</f>
        <v>35.161455839818402</v>
      </c>
      <c r="E80" s="10">
        <f t="shared" ref="E80:E85" si="17">VAR(B80:C80)</f>
        <v>151.78130570461735</v>
      </c>
    </row>
    <row r="81" spans="1:5" ht="31">
      <c r="A81" s="6" t="s">
        <v>2</v>
      </c>
      <c r="B81" s="11">
        <f>E14</f>
        <v>0</v>
      </c>
      <c r="C81" s="10">
        <f>K14</f>
        <v>40</v>
      </c>
      <c r="D81" s="10">
        <f t="shared" si="16"/>
        <v>20</v>
      </c>
      <c r="E81" s="10">
        <f t="shared" si="17"/>
        <v>800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40</v>
      </c>
      <c r="C83" s="10">
        <f>K16+K17</f>
        <v>0</v>
      </c>
      <c r="D83" s="10">
        <f t="shared" si="16"/>
        <v>20</v>
      </c>
      <c r="E83" s="10">
        <f t="shared" si="17"/>
        <v>800</v>
      </c>
    </row>
    <row r="84" spans="1:5" s="20" customFormat="1" ht="31">
      <c r="A84" s="17" t="s">
        <v>7</v>
      </c>
      <c r="B84" s="18">
        <f>E19</f>
        <v>0</v>
      </c>
      <c r="C84" s="19">
        <f>K19</f>
        <v>60</v>
      </c>
      <c r="D84" s="19">
        <f t="shared" si="16"/>
        <v>30</v>
      </c>
      <c r="E84" s="19">
        <f t="shared" si="17"/>
        <v>1800</v>
      </c>
    </row>
    <row r="85" spans="1:5" ht="31">
      <c r="A85" s="6" t="s">
        <v>9</v>
      </c>
      <c r="B85" s="11">
        <f>E21</f>
        <v>60</v>
      </c>
      <c r="C85" s="10">
        <f>K21</f>
        <v>0</v>
      </c>
      <c r="D85" s="10">
        <f t="shared" si="16"/>
        <v>30</v>
      </c>
      <c r="E85" s="10">
        <f t="shared" si="17"/>
        <v>1800</v>
      </c>
    </row>
    <row r="86" spans="1:5" ht="31">
      <c r="A86" s="7" t="s">
        <v>14</v>
      </c>
      <c r="B86" s="11" t="str">
        <f>E22</f>
        <v>CALM</v>
      </c>
      <c r="C86" s="10" t="str">
        <f>K22</f>
        <v>SAD</v>
      </c>
      <c r="D86" s="10">
        <f>COUNTIF(B86:C86,A73)</f>
        <v>1</v>
      </c>
      <c r="E86" s="13">
        <f>D86/2</f>
        <v>0.5</v>
      </c>
    </row>
    <row r="87" spans="1:5" ht="31">
      <c r="A87" s="7" t="s">
        <v>10</v>
      </c>
      <c r="B87" s="11">
        <f>E23</f>
        <v>60</v>
      </c>
      <c r="C87" s="10">
        <f>K23</f>
        <v>60</v>
      </c>
      <c r="D87" s="10">
        <f>AVERAGE(B87:C87)</f>
        <v>60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1.33371466585461</v>
      </c>
      <c r="C90" s="11">
        <f>G4</f>
        <v>25.774464284661502</v>
      </c>
      <c r="D90" s="10">
        <f t="shared" ref="D90:D94" si="18">AVERAGE(B90:C90)</f>
        <v>13.554089475258056</v>
      </c>
      <c r="E90" s="10">
        <f t="shared" ref="E90:E94" si="19">VAR(B90:C90)</f>
        <v>298.67512096460456</v>
      </c>
    </row>
    <row r="91" spans="1:5" ht="31">
      <c r="A91" s="6" t="s">
        <v>6</v>
      </c>
      <c r="B91" s="11">
        <f>F5+F8+F10</f>
        <v>64.700968297679921</v>
      </c>
      <c r="C91" s="11">
        <f>G5+G8+G10</f>
        <v>6.2134049919418599</v>
      </c>
      <c r="D91" s="10">
        <f t="shared" si="18"/>
        <v>35.457186644810889</v>
      </c>
      <c r="E91" s="10">
        <f t="shared" si="19"/>
        <v>1710.3975307213586</v>
      </c>
    </row>
    <row r="92" spans="1:5" ht="31">
      <c r="A92" s="6" t="s">
        <v>4</v>
      </c>
      <c r="B92" s="11">
        <f>F6+F7</f>
        <v>12.48004271945649</v>
      </c>
      <c r="C92" s="11">
        <f>G6+G7</f>
        <v>13.100072087439621</v>
      </c>
      <c r="D92" s="10">
        <f t="shared" si="18"/>
        <v>12.790057403448056</v>
      </c>
      <c r="E92" s="10">
        <f t="shared" si="19"/>
        <v>0.19221820858078031</v>
      </c>
    </row>
    <row r="93" spans="1:5" ht="31">
      <c r="A93" s="6" t="s">
        <v>7</v>
      </c>
      <c r="B93" s="11">
        <f>F9</f>
        <v>4.0757498926926701</v>
      </c>
      <c r="C93" s="11">
        <f>G9</f>
        <v>2.3217618327749201</v>
      </c>
      <c r="D93" s="10">
        <f t="shared" si="18"/>
        <v>3.1987558627337949</v>
      </c>
      <c r="E93" s="10">
        <f t="shared" si="19"/>
        <v>1.5382370571670201</v>
      </c>
    </row>
    <row r="94" spans="1:5" s="20" customFormat="1" ht="31">
      <c r="A94" s="17" t="s">
        <v>9</v>
      </c>
      <c r="B94" s="18">
        <f t="shared" ref="B94:C97" si="20">F11</f>
        <v>17.409524424316199</v>
      </c>
      <c r="C94" s="18">
        <f t="shared" si="20"/>
        <v>52.590296803182</v>
      </c>
      <c r="D94" s="19">
        <f t="shared" si="18"/>
        <v>34.999910613749101</v>
      </c>
      <c r="E94" s="19">
        <f t="shared" si="19"/>
        <v>618.84337258678261</v>
      </c>
    </row>
    <row r="95" spans="1:5" ht="31">
      <c r="A95" s="7" t="s">
        <v>14</v>
      </c>
      <c r="B95" s="11" t="str">
        <f t="shared" si="20"/>
        <v>CONFUSED</v>
      </c>
      <c r="C95" s="11" t="str">
        <f t="shared" si="20"/>
        <v>CALM</v>
      </c>
      <c r="D95" s="10">
        <f>COUNTIF(B95:C95,A89)</f>
        <v>1</v>
      </c>
      <c r="E95" s="13">
        <f>D95/2</f>
        <v>0.5</v>
      </c>
    </row>
    <row r="96" spans="1:5" ht="32" thickBot="1">
      <c r="A96" s="7" t="s">
        <v>10</v>
      </c>
      <c r="B96" s="11">
        <f t="shared" si="20"/>
        <v>53.654425681717598</v>
      </c>
      <c r="C96" s="11">
        <f t="shared" si="20"/>
        <v>52.590296803182</v>
      </c>
      <c r="D96" s="10">
        <f t="shared" ref="D96:D101" si="21">AVERAGE(B96:C96)</f>
        <v>53.122361242449799</v>
      </c>
      <c r="E96" s="10">
        <f t="shared" ref="E96:E101" si="22">VAR(B96:C96)</f>
        <v>0.56618513506671497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40</v>
      </c>
      <c r="D97" s="10">
        <f t="shared" si="21"/>
        <v>20</v>
      </c>
      <c r="E97" s="10">
        <f t="shared" si="22"/>
        <v>800</v>
      </c>
      <c r="G97" s="75"/>
    </row>
    <row r="98" spans="1:7" ht="33" thickTop="1" thickBot="1">
      <c r="A98" s="6" t="s">
        <v>6</v>
      </c>
      <c r="B98" s="11">
        <f>F15+F18+F20</f>
        <v>66.6666666666666</v>
      </c>
      <c r="C98" s="11">
        <f>G15+G18+G20</f>
        <v>0</v>
      </c>
      <c r="D98" s="10">
        <f t="shared" si="21"/>
        <v>33.3333333333333</v>
      </c>
      <c r="E98" s="10">
        <f t="shared" si="22"/>
        <v>2222.2222222222176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33.3333333333333</v>
      </c>
      <c r="C101" s="18">
        <f t="shared" si="23"/>
        <v>60</v>
      </c>
      <c r="D101" s="19">
        <f t="shared" si="21"/>
        <v>46.66666666666665</v>
      </c>
      <c r="E101" s="19">
        <f t="shared" si="22"/>
        <v>355.55555555555657</v>
      </c>
      <c r="G101" s="79"/>
    </row>
    <row r="102" spans="1:7" ht="32" thickBot="1">
      <c r="A102" s="7" t="s">
        <v>14</v>
      </c>
      <c r="B102" s="11" t="str">
        <f t="shared" si="23"/>
        <v>CONFUSED</v>
      </c>
      <c r="C102" s="11" t="str">
        <f t="shared" si="23"/>
        <v>CALM</v>
      </c>
      <c r="D102" s="10">
        <f>COUNTIF(B102:C102,A89)</f>
        <v>1</v>
      </c>
      <c r="E102" s="13">
        <f>D102/2</f>
        <v>0.5</v>
      </c>
      <c r="G102" s="80"/>
    </row>
    <row r="103" spans="1:7" ht="31">
      <c r="A103" s="7" t="s">
        <v>10</v>
      </c>
      <c r="B103" s="11">
        <f t="shared" si="23"/>
        <v>66.6666666666666</v>
      </c>
      <c r="C103" s="11">
        <f t="shared" si="23"/>
        <v>60</v>
      </c>
      <c r="D103" s="10">
        <f>AVERAGE(B103:C103)</f>
        <v>63.3333333333333</v>
      </c>
      <c r="E103" s="10">
        <f>VAR(B103:C103)</f>
        <v>22.222222222221781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0.5</v>
      </c>
      <c r="C3" s="72">
        <f>生データ!D26</f>
        <v>42.915029485944103</v>
      </c>
      <c r="D3" s="39">
        <f>生データ!E26</f>
        <v>462.73542160021179</v>
      </c>
      <c r="E3" s="68">
        <f>生データ!E38</f>
        <v>1</v>
      </c>
      <c r="F3" s="72">
        <f>生データ!D33</f>
        <v>70</v>
      </c>
      <c r="G3" s="42">
        <f>生データ!E33</f>
        <v>200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14.348472233082658</v>
      </c>
      <c r="D4" s="73">
        <f>生データ!E59</f>
        <v>10.798417649861108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0.5</v>
      </c>
      <c r="C5" s="73">
        <f>生データ!D44</f>
        <v>89.977091820439057</v>
      </c>
      <c r="D5" s="40">
        <f>生データ!E44</f>
        <v>119.96096997990736</v>
      </c>
      <c r="E5" s="69">
        <f>生データ!E54</f>
        <v>0.5</v>
      </c>
      <c r="F5" s="73">
        <f>生データ!D51</f>
        <v>90</v>
      </c>
      <c r="G5" s="43">
        <f>生データ!E51</f>
        <v>200</v>
      </c>
    </row>
    <row r="6" spans="1:8" ht="31">
      <c r="A6" s="28" t="s">
        <v>7</v>
      </c>
      <c r="B6" s="32">
        <f>生データ!E79</f>
        <v>0.5</v>
      </c>
      <c r="C6" s="73">
        <f>生データ!D77</f>
        <v>14.83345611954541</v>
      </c>
      <c r="D6" s="40">
        <f>生データ!E77</f>
        <v>269.88500978613854</v>
      </c>
      <c r="E6" s="69">
        <f>生データ!E86</f>
        <v>0.5</v>
      </c>
      <c r="F6" s="73">
        <f>生データ!D84</f>
        <v>30</v>
      </c>
      <c r="G6" s="43">
        <f>生データ!E84</f>
        <v>1800</v>
      </c>
    </row>
    <row r="7" spans="1:8" ht="32" thickBot="1">
      <c r="A7" s="29" t="s">
        <v>9</v>
      </c>
      <c r="B7" s="33">
        <f>生データ!E95</f>
        <v>0.5</v>
      </c>
      <c r="C7" s="74">
        <f>生データ!D94</f>
        <v>34.999910613749101</v>
      </c>
      <c r="D7" s="41">
        <f>生データ!E94</f>
        <v>618.84337258678261</v>
      </c>
      <c r="E7" s="70">
        <f>生データ!E102</f>
        <v>0.5</v>
      </c>
      <c r="F7" s="74">
        <f>生データ!D101</f>
        <v>46.66666666666665</v>
      </c>
      <c r="G7" s="44">
        <f>生データ!E101</f>
        <v>355.55555555555657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0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0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1</v>
      </c>
      <c r="D14" s="82">
        <f>IF(生データ!B86=生データ!$A$73,1,0)</f>
        <v>0</v>
      </c>
      <c r="E14" s="83">
        <f>IF(生データ!C86=生データ!$A$73,1,0)</f>
        <v>1</v>
      </c>
    </row>
    <row r="15" spans="1:8" ht="32" thickBot="1">
      <c r="A15" s="29" t="s">
        <v>9</v>
      </c>
      <c r="B15" s="84">
        <f>IF(生データ!B95=生データ!$A$89,1,0)</f>
        <v>0</v>
      </c>
      <c r="C15" s="85">
        <f>IF(生データ!C95=生データ!$A$89,1,0)</f>
        <v>1</v>
      </c>
      <c r="D15" s="84">
        <f>IF(生データ!B102=生データ!$A$89,1,0)</f>
        <v>0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2</v>
      </c>
      <c r="C16" s="88">
        <f>SUM(C11:C15)</f>
        <v>3</v>
      </c>
      <c r="D16" s="88">
        <f>SUM(D11:D15)</f>
        <v>1</v>
      </c>
      <c r="E16" s="88">
        <f>SUM(E11:E15)</f>
        <v>4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70</v>
      </c>
      <c r="C2" s="50">
        <f>生データ!D34</f>
        <v>0</v>
      </c>
      <c r="D2" s="50">
        <f>生データ!D35</f>
        <v>20</v>
      </c>
      <c r="E2" s="50">
        <f>生データ!D36</f>
        <v>0</v>
      </c>
      <c r="F2" s="51">
        <f>生データ!D37</f>
        <v>10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100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90</v>
      </c>
      <c r="E4" s="54">
        <f>生データ!D52</f>
        <v>0</v>
      </c>
      <c r="F4" s="55">
        <f>生データ!D53</f>
        <v>10</v>
      </c>
      <c r="G4" s="14"/>
    </row>
    <row r="5" spans="1:7" ht="140" customHeight="1">
      <c r="A5" s="65" t="s">
        <v>7</v>
      </c>
      <c r="B5" s="52">
        <f>生データ!D81</f>
        <v>20</v>
      </c>
      <c r="C5" s="54">
        <f>生データ!D82</f>
        <v>0</v>
      </c>
      <c r="D5" s="54">
        <f>生データ!D83</f>
        <v>20</v>
      </c>
      <c r="E5" s="53">
        <f>生データ!D84</f>
        <v>30</v>
      </c>
      <c r="F5" s="55">
        <f>生データ!D85</f>
        <v>30</v>
      </c>
      <c r="G5" s="14"/>
    </row>
    <row r="6" spans="1:7" ht="140" customHeight="1" thickBot="1">
      <c r="A6" s="67" t="s">
        <v>13</v>
      </c>
      <c r="B6" s="57">
        <f>生データ!D97</f>
        <v>20</v>
      </c>
      <c r="C6" s="58">
        <f>生データ!D98</f>
        <v>33.3333333333333</v>
      </c>
      <c r="D6" s="58">
        <f>生データ!D99</f>
        <v>0</v>
      </c>
      <c r="E6" s="58">
        <f>生データ!D100</f>
        <v>0</v>
      </c>
      <c r="F6" s="59">
        <f>生データ!D101</f>
        <v>46.66666666666665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2023-01-24T06:28:30Z</dcterms:modified>
</cp:coreProperties>
</file>