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var\Documents\Datacamp\TS_Escudero\"/>
    </mc:Choice>
  </mc:AlternateContent>
  <xr:revisionPtr revIDLastSave="0" documentId="8_{B3967706-CA4F-4751-BE36-FC6470F71650}" xr6:coauthVersionLast="45" xr6:coauthVersionMax="45" xr10:uidLastSave="{00000000-0000-0000-0000-000000000000}"/>
  <bookViews>
    <workbookView xWindow="-120" yWindow="-120" windowWidth="29040" windowHeight="15840" activeTab="1"/>
  </bookViews>
  <sheets>
    <sheet name="INDICE" sheetId="3" r:id="rId1"/>
    <sheet name="Fin de Mes" sheetId="1" r:id="rId2"/>
    <sheet name="Promedios" sheetId="2" r:id="rId3"/>
    <sheet name="Notas" sheetId="4" r:id="rId4"/>
    <sheet name="Fin de Mes dic98-dic09" sheetId="6" r:id="rId5"/>
    <sheet name="Anexo" sheetId="5" r:id="rId6"/>
  </sheets>
  <definedNames>
    <definedName name="_xlnm.Print_Area" localSheetId="1">'Fin de Mes'!$6:$41</definedName>
    <definedName name="_xlnm.Print_Area" localSheetId="0">INDICE!$A$1:$K$35</definedName>
    <definedName name="_xlnm.Print_Area" localSheetId="3">Notas!$A$1:$B$29</definedName>
    <definedName name="_xlnm.Print_Area" localSheetId="2">Promedios!$A$1:$EG$34</definedName>
    <definedName name="bloque">'Fin de Mes'!#REF!</definedName>
    <definedName name="_xlnm.Print_Titles" localSheetId="1">'Fin de Mes'!$A:$B,'Fin de Mes'!$2:$5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29" i="1" l="1"/>
  <c r="EC28" i="1"/>
  <c r="EB28" i="1"/>
  <c r="EC27" i="1"/>
  <c r="EB27" i="1"/>
  <c r="EC25" i="1"/>
  <c r="EB25" i="1"/>
  <c r="EC23" i="1"/>
  <c r="EB23" i="1"/>
  <c r="EC21" i="1"/>
  <c r="EB21" i="1"/>
  <c r="EC19" i="1"/>
  <c r="EB19" i="1"/>
  <c r="EC18" i="1"/>
  <c r="EB18" i="1"/>
  <c r="EC17" i="1"/>
  <c r="EB17" i="1"/>
  <c r="EC15" i="1"/>
  <c r="EB15" i="1"/>
  <c r="EC13" i="1"/>
  <c r="EB13" i="1"/>
  <c r="EC11" i="1"/>
  <c r="EB11" i="1"/>
  <c r="EC9" i="1"/>
  <c r="EB9" i="1"/>
  <c r="EC8" i="1"/>
  <c r="EB8" i="1"/>
  <c r="EC7" i="1"/>
  <c r="EB7" i="1"/>
  <c r="EC6" i="1"/>
  <c r="EB6" i="1"/>
  <c r="ED29" i="1"/>
  <c r="ED28" i="1"/>
  <c r="ED27" i="1"/>
  <c r="ED25" i="1"/>
  <c r="ED23" i="1"/>
  <c r="ED21" i="1"/>
  <c r="ED19" i="1"/>
  <c r="ED18" i="1"/>
  <c r="ED17" i="1"/>
  <c r="ED15" i="1"/>
  <c r="ED13" i="1"/>
  <c r="ED11" i="1"/>
  <c r="ED9" i="1"/>
  <c r="ED8" i="1"/>
  <c r="ED7" i="1"/>
  <c r="ED6" i="1"/>
  <c r="EE21" i="2"/>
  <c r="EE18" i="2"/>
  <c r="EE16" i="2"/>
  <c r="EE14" i="2"/>
  <c r="EE12" i="2"/>
  <c r="EE10" i="2"/>
  <c r="EE8" i="2"/>
  <c r="EE7" i="2"/>
  <c r="EE6" i="2"/>
  <c r="EE5" i="2"/>
  <c r="EA23" i="2"/>
  <c r="EB5" i="2"/>
  <c r="EC5" i="2"/>
  <c r="ED5" i="2"/>
  <c r="EC21" i="2"/>
  <c r="EB21" i="2"/>
  <c r="EC18" i="2"/>
  <c r="EB18" i="2"/>
  <c r="EC16" i="2"/>
  <c r="EB16" i="2"/>
  <c r="EC14" i="2"/>
  <c r="EB14" i="2"/>
  <c r="EC12" i="2"/>
  <c r="EB12" i="2"/>
  <c r="EC10" i="2"/>
  <c r="EB10" i="2"/>
  <c r="EC8" i="2"/>
  <c r="EB8" i="2"/>
  <c r="EC7" i="2"/>
  <c r="EB7" i="2"/>
  <c r="EC6" i="2"/>
  <c r="EB6" i="2"/>
  <c r="ED21" i="2"/>
  <c r="ED18" i="2"/>
  <c r="ED16" i="2"/>
  <c r="ED14" i="2"/>
  <c r="ED12" i="2"/>
  <c r="ED10" i="2"/>
  <c r="ED8" i="2"/>
  <c r="ED7" i="2"/>
  <c r="ED6" i="2"/>
  <c r="DZ23" i="2"/>
  <c r="EB29" i="1"/>
  <c r="DY23" i="2"/>
  <c r="DX23" i="2"/>
  <c r="DW23" i="2"/>
  <c r="DV23" i="2"/>
  <c r="DU23" i="2"/>
  <c r="DT23" i="2"/>
  <c r="DS23" i="2"/>
  <c r="DR23" i="2"/>
  <c r="DO23" i="2"/>
  <c r="DP23" i="2"/>
  <c r="DQ23" i="2"/>
  <c r="A6" i="4"/>
  <c r="A7" i="4"/>
  <c r="A5" i="4"/>
  <c r="A4" i="4"/>
  <c r="DN23" i="2"/>
  <c r="EE23" i="2" s="1"/>
  <c r="DM23" i="2"/>
  <c r="DL23" i="2"/>
  <c r="DK23" i="2"/>
  <c r="DJ23" i="2"/>
  <c r="DI23" i="2"/>
  <c r="DH23" i="2"/>
  <c r="DG23" i="2"/>
  <c r="F29" i="5"/>
  <c r="F28" i="5"/>
  <c r="F27" i="5"/>
  <c r="F25" i="5"/>
  <c r="F23" i="5"/>
  <c r="F21" i="5"/>
  <c r="F19" i="5"/>
  <c r="F18" i="5"/>
  <c r="F17" i="5"/>
  <c r="F15" i="5"/>
  <c r="F13" i="5"/>
  <c r="F11" i="5"/>
  <c r="F9" i="5"/>
  <c r="F8" i="5"/>
  <c r="F7" i="5"/>
  <c r="F6" i="5"/>
  <c r="DF23" i="2"/>
  <c r="E29" i="5"/>
  <c r="E28" i="5"/>
  <c r="E27" i="5"/>
  <c r="E25" i="5"/>
  <c r="E23" i="5"/>
  <c r="E21" i="5"/>
  <c r="E19" i="5"/>
  <c r="E18" i="5"/>
  <c r="E17" i="5"/>
  <c r="E15" i="5"/>
  <c r="E13" i="5"/>
  <c r="E11" i="5"/>
  <c r="E9" i="5"/>
  <c r="E8" i="5"/>
  <c r="E7" i="5"/>
  <c r="E6" i="5"/>
  <c r="DE23" i="2"/>
  <c r="DD23" i="2"/>
  <c r="DC23" i="2"/>
  <c r="DB23" i="2"/>
  <c r="DA23" i="2"/>
  <c r="CZ23" i="2"/>
  <c r="CY23" i="2"/>
  <c r="CX23" i="2"/>
  <c r="CW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ED23" i="2"/>
  <c r="EB23" i="2"/>
  <c r="EC23" i="2"/>
</calcChain>
</file>

<file path=xl/sharedStrings.xml><?xml version="1.0" encoding="utf-8"?>
<sst xmlns="http://schemas.openxmlformats.org/spreadsheetml/2006/main" count="142" uniqueCount="77">
  <si>
    <t xml:space="preserve"> 1.- EMISION</t>
  </si>
  <si>
    <t xml:space="preserve"> 2.- CIRCULANTE EN PODER DEL SISTEMA BANCARIO</t>
  </si>
  <si>
    <t xml:space="preserve"> 3.- CIRCULANTE FUERA DEL SISTEMA BANCARIO = (1) - (2)</t>
  </si>
  <si>
    <t xml:space="preserve"> 5.- M 1 =  (3) + (4)</t>
  </si>
  <si>
    <t xml:space="preserve"> 7.- M 1' = (5) + (6)</t>
  </si>
  <si>
    <t xml:space="preserve"> 8.- DEPOSITOS PLAZO EN MONEDA NACIONAL</t>
  </si>
  <si>
    <t xml:space="preserve">      Certificados de depósito</t>
  </si>
  <si>
    <t xml:space="preserve">  9.- M 2 = (7) + (8)</t>
  </si>
  <si>
    <t>10.- DEPOSITOS DE AHORRO PREVIO</t>
  </si>
  <si>
    <t>11.- M 2' = (9) + (10)</t>
  </si>
  <si>
    <t xml:space="preserve">         sector privado no financiero, AFAP,  fondos de inversión, cías. de seguro, auxiliares financieros, empresas públicas y  gobiernos departamentales.</t>
  </si>
  <si>
    <t>(a)    Comprende  pasivos monetarios del Banco Central, Banco de la República, Banco Hipotecario, bancos privados, casas financieras, cooperativas de intermediación financiera e instituciones financieras externas, con el</t>
  </si>
  <si>
    <r>
      <t xml:space="preserve">         Los rubros del Plan de Cuentas de las Empresas de Intermediación Financiera que integran la definición de los depósitos son los siguientes:   subcuenta </t>
    </r>
    <r>
      <rPr>
        <i/>
        <sz val="8"/>
        <rFont val="Arial Narrow"/>
        <family val="2"/>
      </rPr>
      <t>"200006  - Depósitos de Municipios"</t>
    </r>
    <r>
      <rPr>
        <sz val="8"/>
        <rFont val="Arial Narrow"/>
        <family val="2"/>
      </rPr>
      <t xml:space="preserve"> </t>
    </r>
    <r>
      <rPr>
        <u/>
        <sz val="8"/>
        <rFont val="Arial Narrow"/>
        <family val="2"/>
      </rPr>
      <t>más</t>
    </r>
    <r>
      <rPr>
        <sz val="8"/>
        <rFont val="Arial Narrow"/>
        <family val="2"/>
      </rPr>
      <t xml:space="preserve">  subcuenta </t>
    </r>
    <r>
      <rPr>
        <i/>
        <sz val="8"/>
        <rFont val="Arial Narrow"/>
        <family val="2"/>
      </rPr>
      <t xml:space="preserve">"200008 - </t>
    </r>
  </si>
  <si>
    <r>
      <t xml:space="preserve">         Depósitos de Otros Organismos públicos" </t>
    </r>
    <r>
      <rPr>
        <u/>
        <sz val="8"/>
        <rFont val="Arial Narrow"/>
        <family val="2"/>
      </rPr>
      <t>más</t>
    </r>
    <r>
      <rPr>
        <i/>
        <sz val="8"/>
        <rFont val="Arial Narrow"/>
        <family val="2"/>
      </rPr>
      <t xml:space="preserve"> </t>
    </r>
    <r>
      <rPr>
        <sz val="8"/>
        <rFont val="Arial Narrow"/>
        <family val="2"/>
      </rPr>
      <t>el capítulo</t>
    </r>
    <r>
      <rPr>
        <i/>
        <sz val="8"/>
        <rFont val="Arial Narrow"/>
        <family val="2"/>
      </rPr>
      <t xml:space="preserve"> "22010 - Obligaciones por intermediación financiera - sector no financiero - Depósitos" </t>
    </r>
    <r>
      <rPr>
        <u/>
        <sz val="8"/>
        <rFont val="Arial Narrow"/>
        <family val="2"/>
      </rPr>
      <t>menos</t>
    </r>
    <r>
      <rPr>
        <i/>
        <sz val="8"/>
        <rFont val="Arial Narrow"/>
        <family val="2"/>
      </rPr>
      <t xml:space="preserve"> </t>
    </r>
    <r>
      <rPr>
        <sz val="8"/>
        <rFont val="Arial Narrow"/>
        <family val="2"/>
      </rPr>
      <t xml:space="preserve">las siguientes subcuentas,  </t>
    </r>
    <r>
      <rPr>
        <i/>
        <sz val="8"/>
        <rFont val="Arial Narrow"/>
        <family val="2"/>
      </rPr>
      <t xml:space="preserve"> " 144001 - Acreedores por </t>
    </r>
  </si>
  <si>
    <r>
      <t xml:space="preserve">      documentos para compensar", "176002 - Depósitos afectados en garantía-Obligaciones con la institución-residentes"  </t>
    </r>
    <r>
      <rPr>
        <sz val="8"/>
        <rFont val="Arial Narrow"/>
        <family val="2"/>
      </rPr>
      <t>y</t>
    </r>
    <r>
      <rPr>
        <i/>
        <sz val="8"/>
        <rFont val="Arial Narrow"/>
        <family val="2"/>
      </rPr>
      <t xml:space="preserve">  "176003  - Depósitos afectados en garantía -Obligaciones con  la institución - no residentes".</t>
    </r>
  </si>
  <si>
    <t>CONCEPTOS</t>
  </si>
  <si>
    <t>Contenido :</t>
  </si>
  <si>
    <t xml:space="preserve"> </t>
  </si>
  <si>
    <t>Principales Agregados Monetarios</t>
  </si>
  <si>
    <r>
      <t xml:space="preserve">Principales Agregados Monetarios 
</t>
    </r>
    <r>
      <rPr>
        <sz val="10"/>
        <color indexed="46"/>
        <rFont val="Arial"/>
        <family val="2"/>
      </rPr>
      <t>(Promedios mensuales en millones de pesos)</t>
    </r>
    <r>
      <rPr>
        <b/>
        <sz val="10"/>
        <color indexed="46"/>
        <rFont val="Arial"/>
        <family val="2"/>
      </rPr>
      <t xml:space="preserve">
</t>
    </r>
  </si>
  <si>
    <t xml:space="preserve"> *  Saldos a fin de mes</t>
  </si>
  <si>
    <t>Ir a nota</t>
  </si>
  <si>
    <t>Fecha</t>
  </si>
  <si>
    <t>Observaciones</t>
  </si>
  <si>
    <t>A partir de marzo de 2003 se incluye Nuevo Banco Comercial</t>
  </si>
  <si>
    <t xml:space="preserve"> Incluye datos de bancos Caja Obrera, Comercial y Montevideo a diciembre de 2002</t>
  </si>
  <si>
    <t xml:space="preserve"> A partir del 30/06/04,  no se incluye  Banco Galicia Uruguay S.A. por haberse revocado su habilitación para funcionar como banco.</t>
  </si>
  <si>
    <t xml:space="preserve"> 1.- EMISION </t>
  </si>
  <si>
    <t xml:space="preserve"> 2.- CIRCULANTE EN PODER DEL SISTEMA BANCARIO </t>
  </si>
  <si>
    <t xml:space="preserve"> 3.- CIRCULANTE FUERA DEL SISTEMA BANCARIO = (1) - (2)    </t>
  </si>
  <si>
    <t xml:space="preserve"> 7.- M 1'  = (5) + (6)</t>
  </si>
  <si>
    <t>(Saldos a fin de mes)</t>
  </si>
  <si>
    <t xml:space="preserve"> *  Saldos promedio mensual y multiplicador monetario</t>
  </si>
  <si>
    <t>Volver al índice</t>
  </si>
  <si>
    <t xml:space="preserve"> *  Notas</t>
  </si>
  <si>
    <t>(a)    Comprende  pasivos monetarios del Banco Central, Banco de la República, Banco Hipotecario, bancos privados, casas financieras y cooperativas de intermediación financiera  con el</t>
  </si>
  <si>
    <t xml:space="preserve"> 4.- DEPOSITOS VISTA EN MONEDA NACIONAL   (b)</t>
  </si>
  <si>
    <t xml:space="preserve">      Depósitos a plazo fijo (c)</t>
  </si>
  <si>
    <t xml:space="preserve">(b)    Incluye depósitos vista y overnight en moneda nacional de instituciones no bancarias en el BCU. </t>
  </si>
  <si>
    <t xml:space="preserve">(c)    Incluye depósitos a plazo en moneda nacional en el BCU de instituciones no bancarias. </t>
  </si>
  <si>
    <t xml:space="preserve">(c)    Incluye depósitos a plazo en moneda nacional de instituciones no bancarias en el BCU. </t>
  </si>
  <si>
    <t xml:space="preserve"> 4.- DEPOSITOS VISTA EN MONEDA NACIONAL (b)</t>
  </si>
  <si>
    <t xml:space="preserve"> 8.- DEPOSITOS PLAZO EN MONEDA NACIONAL   (c)</t>
  </si>
  <si>
    <r>
      <t xml:space="preserve">Principales Agregados Monetarios  </t>
    </r>
    <r>
      <rPr>
        <b/>
        <vertAlign val="superscript"/>
        <sz val="12"/>
        <color indexed="46"/>
        <rFont val="Arial"/>
        <family val="2"/>
      </rPr>
      <t>(a)</t>
    </r>
    <r>
      <rPr>
        <b/>
        <sz val="12"/>
        <color indexed="46"/>
        <rFont val="Arial"/>
        <family val="2"/>
      </rPr>
      <t xml:space="preserve">
</t>
    </r>
    <r>
      <rPr>
        <sz val="10"/>
        <color indexed="46"/>
        <rFont val="Arial"/>
        <family val="2"/>
      </rPr>
      <t>(saldos a fin de mes en millones de pesos)</t>
    </r>
    <r>
      <rPr>
        <b/>
        <sz val="10"/>
        <color indexed="46"/>
        <rFont val="Arial"/>
        <family val="2"/>
      </rPr>
      <t xml:space="preserve">
</t>
    </r>
  </si>
  <si>
    <t>(Saldos promedio mensual) (d)</t>
  </si>
  <si>
    <t>(d)   Los saldos promedio se calculan sobre los días corridos de cada mes.</t>
  </si>
  <si>
    <t>Variación último mes</t>
  </si>
  <si>
    <t>mill.$</t>
  </si>
  <si>
    <t>%</t>
  </si>
  <si>
    <t xml:space="preserve"> 6.- DEPOSITOS EN CAJA DE AHORROS EN MONEDA NACIONAL</t>
  </si>
  <si>
    <t xml:space="preserve">Variación últimos 12 meses
%  </t>
  </si>
  <si>
    <t>11.- MULTIPLICADOR  MONETARIO = (7) / (10)</t>
  </si>
  <si>
    <r>
      <t>La  referencia que anuncia el COPOM trimestralmente refiere a la tasa de crecimiento interanual promedio trimestral de saldos promedio mensuales. A fin de realizar el computo en el trimestre en curso debe considerarse la siguiente fórmula:                                                                                                                                                                                                                                                                                                                                                                                                                                Promedio(M'1</t>
    </r>
    <r>
      <rPr>
        <b/>
        <vertAlign val="subscript"/>
        <sz val="12"/>
        <color indexed="61"/>
        <rFont val="Arial Narrow"/>
        <family val="2"/>
      </rPr>
      <t>t</t>
    </r>
    <r>
      <rPr>
        <b/>
        <sz val="12"/>
        <color indexed="61"/>
        <rFont val="Arial Narrow"/>
        <family val="2"/>
      </rPr>
      <t>, M'1</t>
    </r>
    <r>
      <rPr>
        <b/>
        <vertAlign val="subscript"/>
        <sz val="12"/>
        <color indexed="61"/>
        <rFont val="Arial Narrow"/>
        <family val="2"/>
      </rPr>
      <t>t-1</t>
    </r>
    <r>
      <rPr>
        <b/>
        <sz val="12"/>
        <color indexed="61"/>
        <rFont val="Arial Narrow"/>
        <family val="2"/>
      </rPr>
      <t>, M'1</t>
    </r>
    <r>
      <rPr>
        <b/>
        <vertAlign val="subscript"/>
        <sz val="12"/>
        <color indexed="61"/>
        <rFont val="Arial Narrow"/>
        <family val="2"/>
      </rPr>
      <t>t-2</t>
    </r>
    <r>
      <rPr>
        <b/>
        <sz val="12"/>
        <color indexed="61"/>
        <rFont val="Arial Narrow"/>
        <family val="2"/>
      </rPr>
      <t>)/Promedio(M'1</t>
    </r>
    <r>
      <rPr>
        <b/>
        <vertAlign val="subscript"/>
        <sz val="12"/>
        <color indexed="61"/>
        <rFont val="Arial Narrow"/>
        <family val="2"/>
      </rPr>
      <t>t-12</t>
    </r>
    <r>
      <rPr>
        <b/>
        <sz val="12"/>
        <color indexed="61"/>
        <rFont val="Arial Narrow"/>
        <family val="2"/>
      </rPr>
      <t>, M'1</t>
    </r>
    <r>
      <rPr>
        <b/>
        <vertAlign val="subscript"/>
        <sz val="12"/>
        <color indexed="61"/>
        <rFont val="Arial Narrow"/>
        <family val="2"/>
      </rPr>
      <t>t-13</t>
    </r>
    <r>
      <rPr>
        <b/>
        <sz val="12"/>
        <color indexed="61"/>
        <rFont val="Arial Narrow"/>
        <family val="2"/>
      </rPr>
      <t>,M'1</t>
    </r>
    <r>
      <rPr>
        <b/>
        <vertAlign val="subscript"/>
        <sz val="12"/>
        <color indexed="61"/>
        <rFont val="Arial Narrow"/>
        <family val="2"/>
      </rPr>
      <t>t-14</t>
    </r>
    <r>
      <rPr>
        <b/>
        <sz val="12"/>
        <color indexed="61"/>
        <rFont val="Arial Narrow"/>
        <family val="2"/>
      </rPr>
      <t>) - 1</t>
    </r>
  </si>
  <si>
    <t>12.- DEPOSITOS EN MONEDA EXTRANJERA DE RESIDENTES</t>
  </si>
  <si>
    <t>(En millones de U$S)</t>
  </si>
  <si>
    <t>13 .- M3 = (11) + (12)</t>
  </si>
  <si>
    <t>Tipo de cambio fin de período</t>
  </si>
  <si>
    <t xml:space="preserve">         Los rubros del Plan de Cuentas de las Empresas de Intermediación Financiera que integran la definición de los depósitos son los siguientes:   subcuenta "200006  - Depósitos de Municipios" más  subcuenta "200008 - </t>
  </si>
  <si>
    <t xml:space="preserve">         Depósitos de Otros Organismos públicos" más el capítulo "22010 - Obligaciones por intermediación financiera - sector no financiero - Depósitos" menos las siguientes subcuentas,   " 144001 - Acreedores por </t>
  </si>
  <si>
    <t xml:space="preserve">      documentos para compensar", "176002 - Depósitos afectados en garantía-Obligaciones con la institución-residentes"  y  "176003  - Depósitos afectados en garantía -Obligaciones con  la institución - no residentes".</t>
  </si>
  <si>
    <t>10.- BASE MONETARIA RESTRINGIDA</t>
  </si>
  <si>
    <r>
      <t xml:space="preserve">Principales Agregados Monetarios (a)
</t>
    </r>
    <r>
      <rPr>
        <sz val="10"/>
        <color indexed="46"/>
        <rFont val="Arial"/>
        <family val="2"/>
      </rPr>
      <t>(saldos promedio en millones de pesos)</t>
    </r>
    <r>
      <rPr>
        <b/>
        <sz val="10"/>
        <color indexed="46"/>
        <rFont val="Arial"/>
        <family val="2"/>
      </rPr>
      <t xml:space="preserve">
</t>
    </r>
  </si>
  <si>
    <t xml:space="preserve">         sector privado no financiero, AFAP,  fondos de inversión, cías. de seguro, auxiliares financieros, empresas públicas y  gobjernos departamentales.</t>
  </si>
  <si>
    <r>
      <t xml:space="preserve">Anexo -Principales agregados con datos NIIF (a)
  </t>
    </r>
    <r>
      <rPr>
        <sz val="12"/>
        <color indexed="46"/>
        <rFont val="Arial"/>
        <family val="2"/>
      </rPr>
      <t>(saldos de fin de mes en millones de $)</t>
    </r>
  </si>
  <si>
    <t>COMENTARIOS</t>
  </si>
  <si>
    <t xml:space="preserve"> *  Anexo - Saldos a fin de mes con datos NIIF</t>
  </si>
  <si>
    <t xml:space="preserve">A nivel de instrumentos se ve una compensación entre depósitos a plazo  y certificados de depósito.  Esta se origina en que las instituciones hicieron una reclasificación de saldos desde depósitos de las  empresas públicas y gobiernos departamentales al rubro correspondiente a certificados de depósito.     </t>
  </si>
  <si>
    <r>
      <t xml:space="preserve">(a)    Comprende  pasivos monetarios del Banco Central, Banco de la República, Banco Hipotecario, bancos privados, casas financieras y cooperativas de intermediación financiera  con el sector privado no financiero, AFAP,  fondos de inversión, cías. de seguro, auxiliares financieros, empresas públicas y  gobiernos departamentales.
</t>
    </r>
    <r>
      <rPr>
        <b/>
        <sz val="9"/>
        <rFont val="Arial Narrow"/>
        <family val="2"/>
      </rPr>
      <t xml:space="preserve">Para la realización de este cuadro se utilizaron los  estados de situación financiera presentados de acuerdo al  marco contable vigente a partir del 01/01/2018 basado en el estándar NIIF y se calcularon las diferencias respecto a los datos de los estados según Plan de Cuentas vigente al 31/12/2017.  </t>
    </r>
  </si>
  <si>
    <t>Diferencias con Plan de Cuentas
       Nov.18</t>
  </si>
  <si>
    <t>Diferencias con Plan de Cuentas
       Dic.18</t>
  </si>
  <si>
    <t>Ver nota</t>
  </si>
  <si>
    <t xml:space="preserve">        DATOS PRELIMINARES</t>
  </si>
  <si>
    <r>
      <t xml:space="preserve">Principales Agregados Monetarios dic98-dic09 </t>
    </r>
    <r>
      <rPr>
        <b/>
        <vertAlign val="superscript"/>
        <sz val="12"/>
        <color indexed="46"/>
        <rFont val="Arial"/>
        <family val="2"/>
      </rPr>
      <t>(a)</t>
    </r>
    <r>
      <rPr>
        <b/>
        <sz val="12"/>
        <color indexed="46"/>
        <rFont val="Arial"/>
        <family val="2"/>
      </rPr>
      <t xml:space="preserve">
</t>
    </r>
    <r>
      <rPr>
        <sz val="10"/>
        <color indexed="46"/>
        <rFont val="Arial"/>
        <family val="2"/>
      </rPr>
      <t>(saldos a fin de mes en millones de pesos)</t>
    </r>
    <r>
      <rPr>
        <b/>
        <sz val="10"/>
        <color indexed="46"/>
        <rFont val="Arial"/>
        <family val="2"/>
      </rPr>
      <t xml:space="preserve">
</t>
    </r>
  </si>
  <si>
    <t xml:space="preserve"> *  Saldos a fin de mes dic98-dic09</t>
  </si>
  <si>
    <t>Principales Agregados Monetarios  (a)
(saldos a fin de mes en millones de pesos)</t>
  </si>
  <si>
    <t>(Última información:   30/09/2020 )</t>
  </si>
  <si>
    <t>Variación interanual Jul-Set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</si>
</sst>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88" formatCode="#,##0.0"/>
    <numFmt numFmtId="189" formatCode="_-* #,##0.00\ [$€-1]_-;\-* #,##0.00\ [$€-1]_-;_-* &quot;-&quot;??\ [$€-1]_-"/>
    <numFmt numFmtId="190" formatCode="&quot;N$&quot;#,##0.00_);\(&quot;N$&quot;#,##0.00\)"/>
    <numFmt numFmtId="191" formatCode="&quot;N$&quot;#,##0_);\(&quot;N$&quot;#,##0\)"/>
    <numFmt numFmtId="192" formatCode="0.0%"/>
    <numFmt numFmtId="193" formatCode="#,##0.000"/>
    <numFmt numFmtId="196" formatCode="0.000"/>
    <numFmt numFmtId="198" formatCode="0.000%"/>
    <numFmt numFmtId="199" formatCode="0.0000"/>
  </numFmts>
  <fonts count="66" x14ac:knownFonts="1">
    <font>
      <sz val="10"/>
      <name val="Arial"/>
    </font>
    <font>
      <sz val="11"/>
      <color indexed="9"/>
      <name val="Calibri"/>
      <family val="2"/>
    </font>
    <font>
      <sz val="10"/>
      <name val="Arial"/>
      <family val="2"/>
    </font>
    <font>
      <u/>
      <sz val="8.8000000000000007"/>
      <color indexed="12"/>
      <name val="Arial"/>
      <family val="2"/>
    </font>
    <font>
      <sz val="8"/>
      <name val="Arial"/>
      <family val="2"/>
    </font>
    <font>
      <sz val="10"/>
      <color indexed="46"/>
      <name val="Arial"/>
      <family val="2"/>
    </font>
    <font>
      <b/>
      <sz val="10"/>
      <color indexed="22"/>
      <name val="Arial"/>
      <family val="2"/>
    </font>
    <font>
      <b/>
      <sz val="8"/>
      <color indexed="2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22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8"/>
      <color indexed="22"/>
      <name val="Arial Narrow"/>
      <family val="2"/>
    </font>
    <font>
      <sz val="11"/>
      <name val="Arial Narrow"/>
      <family val="2"/>
    </font>
    <font>
      <i/>
      <sz val="8"/>
      <name val="Arial Narrow"/>
      <family val="2"/>
    </font>
    <font>
      <u/>
      <sz val="8"/>
      <name val="Arial Narrow"/>
      <family val="2"/>
    </font>
    <font>
      <b/>
      <sz val="8"/>
      <color indexed="46"/>
      <name val="Arial"/>
      <family val="2"/>
    </font>
    <font>
      <b/>
      <sz val="12"/>
      <color indexed="46"/>
      <name val="Arial"/>
      <family val="2"/>
    </font>
    <font>
      <b/>
      <sz val="10"/>
      <color indexed="46"/>
      <name val="Arial"/>
      <family val="2"/>
    </font>
    <font>
      <sz val="11"/>
      <color indexed="9"/>
      <name val="Calibri"/>
      <family val="2"/>
    </font>
    <font>
      <sz val="11"/>
      <color indexed="46"/>
      <name val="Calibri"/>
      <family val="2"/>
    </font>
    <font>
      <sz val="18"/>
      <name val="Arial"/>
      <family val="2"/>
    </font>
    <font>
      <sz val="8"/>
      <name val="Arial"/>
      <family val="2"/>
    </font>
    <font>
      <b/>
      <sz val="11"/>
      <color indexed="40"/>
      <name val="Calibri"/>
      <family val="2"/>
    </font>
    <font>
      <b/>
      <sz val="11"/>
      <color indexed="46"/>
      <name val="Calibri"/>
      <family val="2"/>
    </font>
    <font>
      <sz val="11"/>
      <color indexed="40"/>
      <name val="Calibri"/>
      <family val="2"/>
    </font>
    <font>
      <b/>
      <sz val="11"/>
      <color indexed="22"/>
      <name val="Calibri"/>
      <family val="2"/>
    </font>
    <font>
      <sz val="11"/>
      <color indexed="11"/>
      <name val="Calibri"/>
      <family val="2"/>
    </font>
    <font>
      <sz val="12"/>
      <name val="Arial"/>
      <family val="2"/>
    </font>
    <font>
      <sz val="11"/>
      <color indexed="36"/>
      <name val="Calibri"/>
      <family val="2"/>
    </font>
    <font>
      <sz val="11"/>
      <color indexed="37"/>
      <name val="Calibri"/>
      <family val="2"/>
    </font>
    <font>
      <b/>
      <sz val="11"/>
      <color indexed="11"/>
      <name val="Calibri"/>
      <family val="2"/>
    </font>
    <font>
      <i/>
      <sz val="11"/>
      <color indexed="11"/>
      <name val="Calibri"/>
      <family val="2"/>
    </font>
    <font>
      <b/>
      <sz val="18"/>
      <color indexed="22"/>
      <name val="Cambria"/>
      <family val="2"/>
    </font>
    <font>
      <b/>
      <sz val="13"/>
      <color indexed="22"/>
      <name val="Calibri"/>
      <family val="2"/>
    </font>
    <font>
      <b/>
      <sz val="11"/>
      <color indexed="9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u/>
      <sz val="12"/>
      <color indexed="32"/>
      <name val="Arial Narrow"/>
      <family val="2"/>
    </font>
    <font>
      <b/>
      <sz val="16"/>
      <color indexed="32"/>
      <name val="Arial Narrow"/>
      <family val="2"/>
    </font>
    <font>
      <sz val="10"/>
      <name val="Arial"/>
      <family val="2"/>
    </font>
    <font>
      <b/>
      <sz val="8"/>
      <color indexed="46"/>
      <name val="Arial Narrow"/>
      <family val="2"/>
    </font>
    <font>
      <sz val="12"/>
      <name val="Arial Narrow"/>
      <family val="2"/>
    </font>
    <font>
      <u/>
      <sz val="8.8000000000000007"/>
      <color indexed="39"/>
      <name val="Arial"/>
      <family val="2"/>
    </font>
    <font>
      <u/>
      <sz val="10"/>
      <color indexed="39"/>
      <name val="Arial"/>
      <family val="2"/>
    </font>
    <font>
      <b/>
      <vertAlign val="superscript"/>
      <sz val="12"/>
      <color indexed="46"/>
      <name val="Arial"/>
      <family val="2"/>
    </font>
    <font>
      <b/>
      <sz val="10"/>
      <color indexed="61"/>
      <name val="Arial Narrow"/>
      <family val="2"/>
    </font>
    <font>
      <b/>
      <sz val="12"/>
      <color indexed="61"/>
      <name val="Arial Narrow"/>
      <family val="2"/>
    </font>
    <font>
      <b/>
      <vertAlign val="subscript"/>
      <sz val="12"/>
      <color indexed="61"/>
      <name val="Arial Narrow"/>
      <family val="2"/>
    </font>
    <font>
      <sz val="11"/>
      <name val="Arial"/>
      <family val="2"/>
    </font>
    <font>
      <u/>
      <sz val="9"/>
      <color indexed="39"/>
      <name val="Arial"/>
      <family val="2"/>
    </font>
    <font>
      <b/>
      <sz val="6"/>
      <color indexed="46"/>
      <name val="Arial"/>
      <family val="2"/>
    </font>
    <font>
      <sz val="12"/>
      <color indexed="46"/>
      <name val="Arial"/>
      <family val="2"/>
    </font>
    <font>
      <b/>
      <sz val="9"/>
      <color indexed="46"/>
      <name val="Arial"/>
      <family val="2"/>
    </font>
    <font>
      <sz val="9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8.8000000000000007"/>
      <color rgb="FF0000FF"/>
      <name val="Arial"/>
      <family val="2"/>
    </font>
    <font>
      <u/>
      <sz val="8"/>
      <color rgb="FF0000FF"/>
      <name val="Arial"/>
      <family val="2"/>
    </font>
    <font>
      <sz val="8"/>
      <color theme="1" tint="4.9989318521683403E-2"/>
      <name val="Arial"/>
      <family val="2"/>
    </font>
    <font>
      <b/>
      <sz val="12"/>
      <color rgb="FF00206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8"/>
      </patternFill>
    </fill>
    <fill>
      <patternFill patternType="solid">
        <fgColor indexed="51"/>
      </patternFill>
    </fill>
    <fill>
      <patternFill patternType="solid">
        <fgColor indexed="15"/>
      </patternFill>
    </fill>
    <fill>
      <patternFill patternType="solid">
        <fgColor indexed="46"/>
      </patternFill>
    </fill>
    <fill>
      <patternFill patternType="solid">
        <fgColor indexed="51"/>
        <bgColor indexed="64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34"/>
      </patternFill>
    </fill>
    <fill>
      <patternFill patternType="solid">
        <fgColor indexed="35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</patternFill>
    </fill>
    <fill>
      <patternFill patternType="solid">
        <fgColor indexed="61"/>
        <bgColor indexed="64"/>
      </patternFill>
    </fill>
    <fill>
      <patternFill patternType="solid">
        <fgColor indexed="32"/>
        <bgColor indexed="64"/>
      </patternFill>
    </fill>
  </fills>
  <borders count="10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4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11"/>
      </top>
      <bottom style="double">
        <color indexed="11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/>
      <diagonal/>
    </border>
    <border>
      <left/>
      <right style="thin">
        <color indexed="46"/>
      </right>
      <top/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15"/>
      </right>
      <top style="thin">
        <color indexed="22"/>
      </top>
      <bottom/>
      <diagonal/>
    </border>
    <border>
      <left style="thin">
        <color indexed="46"/>
      </left>
      <right/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/>
      <bottom/>
      <diagonal/>
    </border>
    <border>
      <left style="thin">
        <color indexed="46"/>
      </left>
      <right/>
      <top/>
      <bottom/>
      <diagonal/>
    </border>
    <border>
      <left/>
      <right/>
      <top/>
      <bottom style="double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double">
        <color indexed="22"/>
      </bottom>
      <diagonal/>
    </border>
    <border>
      <left/>
      <right/>
      <top style="thick">
        <color indexed="32"/>
      </top>
      <bottom/>
      <diagonal/>
    </border>
    <border>
      <left/>
      <right/>
      <top/>
      <bottom style="thick">
        <color indexed="32"/>
      </bottom>
      <diagonal/>
    </border>
    <border>
      <left/>
      <right/>
      <top style="thin">
        <color indexed="15"/>
      </top>
      <bottom style="medium">
        <color indexed="22"/>
      </bottom>
      <diagonal/>
    </border>
    <border>
      <left/>
      <right/>
      <top style="thin">
        <color indexed="15"/>
      </top>
      <bottom style="thick">
        <color indexed="22"/>
      </bottom>
      <diagonal/>
    </border>
    <border>
      <left/>
      <right style="thin">
        <color indexed="15"/>
      </right>
      <top style="thin">
        <color indexed="15"/>
      </top>
      <bottom style="thick">
        <color indexed="22"/>
      </bottom>
      <diagonal/>
    </border>
    <border>
      <left style="thin">
        <color indexed="46"/>
      </left>
      <right style="thin">
        <color indexed="46"/>
      </right>
      <top/>
      <bottom style="thin">
        <color indexed="22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 style="thin">
        <color indexed="15"/>
      </left>
      <right/>
      <top style="thick">
        <color indexed="22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ck">
        <color indexed="22"/>
      </bottom>
      <diagonal/>
    </border>
    <border>
      <left style="thin">
        <color indexed="15"/>
      </left>
      <right/>
      <top style="thin">
        <color indexed="15"/>
      </top>
      <bottom style="thick">
        <color indexed="22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22"/>
      </top>
      <bottom/>
      <diagonal/>
    </border>
    <border>
      <left style="thin">
        <color indexed="46"/>
      </left>
      <right/>
      <top style="thin">
        <color indexed="46"/>
      </top>
      <bottom/>
      <diagonal/>
    </border>
    <border>
      <left/>
      <right/>
      <top style="thin">
        <color indexed="46"/>
      </top>
      <bottom style="thick">
        <color indexed="22"/>
      </bottom>
      <diagonal/>
    </border>
    <border>
      <left/>
      <right style="thin">
        <color indexed="61"/>
      </right>
      <top style="thin">
        <color indexed="15"/>
      </top>
      <bottom style="thin">
        <color indexed="15"/>
      </bottom>
      <diagonal/>
    </border>
    <border>
      <left/>
      <right style="thin">
        <color indexed="61"/>
      </right>
      <top style="thin">
        <color indexed="15"/>
      </top>
      <bottom style="thick">
        <color indexed="22"/>
      </bottom>
      <diagonal/>
    </border>
    <border>
      <left/>
      <right style="thin">
        <color indexed="61"/>
      </right>
      <top style="thick">
        <color indexed="22"/>
      </top>
      <bottom style="thin">
        <color indexed="15"/>
      </bottom>
      <diagonal/>
    </border>
    <border>
      <left style="thin">
        <color indexed="41"/>
      </left>
      <right style="thin">
        <color indexed="41"/>
      </right>
      <top/>
      <bottom style="thick">
        <color indexed="22"/>
      </bottom>
      <diagonal/>
    </border>
    <border>
      <left/>
      <right style="thin">
        <color indexed="15"/>
      </right>
      <top/>
      <bottom style="thick">
        <color indexed="22"/>
      </bottom>
      <diagonal/>
    </border>
    <border>
      <left/>
      <right/>
      <top style="thin">
        <color indexed="15"/>
      </top>
      <bottom/>
      <diagonal/>
    </border>
    <border>
      <left style="thin">
        <color indexed="22"/>
      </left>
      <right style="thin">
        <color indexed="22"/>
      </right>
      <top style="thick">
        <color indexed="22"/>
      </top>
      <bottom style="thin">
        <color indexed="15"/>
      </bottom>
      <diagonal/>
    </border>
    <border>
      <left style="thin">
        <color indexed="22"/>
      </left>
      <right style="thin">
        <color indexed="22"/>
      </right>
      <top style="thin">
        <color indexed="15"/>
      </top>
      <bottom style="thin">
        <color indexed="15"/>
      </bottom>
      <diagonal/>
    </border>
    <border>
      <left style="thin">
        <color indexed="22"/>
      </left>
      <right style="thin">
        <color indexed="22"/>
      </right>
      <top style="thin">
        <color indexed="15"/>
      </top>
      <bottom style="thick">
        <color indexed="22"/>
      </bottom>
      <diagonal/>
    </border>
    <border>
      <left style="thin">
        <color indexed="22"/>
      </left>
      <right/>
      <top style="thick">
        <color indexed="22"/>
      </top>
      <bottom style="thin">
        <color indexed="15"/>
      </bottom>
      <diagonal/>
    </border>
    <border>
      <left style="thin">
        <color indexed="22"/>
      </left>
      <right/>
      <top style="thin">
        <color indexed="15"/>
      </top>
      <bottom style="thin">
        <color indexed="15"/>
      </bottom>
      <diagonal/>
    </border>
    <border>
      <left style="thin">
        <color indexed="22"/>
      </left>
      <right style="thin">
        <color indexed="22"/>
      </right>
      <top style="thin">
        <color indexed="15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22"/>
      </left>
      <right style="thin">
        <color indexed="22"/>
      </right>
      <top style="thin">
        <color indexed="15"/>
      </top>
      <bottom/>
      <diagonal/>
    </border>
    <border>
      <left style="thin">
        <color indexed="22"/>
      </left>
      <right/>
      <top style="thin">
        <color indexed="15"/>
      </top>
      <bottom/>
      <diagonal/>
    </border>
    <border>
      <left/>
      <right style="thin">
        <color indexed="61"/>
      </right>
      <top style="thin">
        <color indexed="15"/>
      </top>
      <bottom/>
      <diagonal/>
    </border>
    <border>
      <left/>
      <right style="thin">
        <color indexed="15"/>
      </right>
      <top style="thick">
        <color indexed="22"/>
      </top>
      <bottom/>
      <diagonal/>
    </border>
    <border>
      <left style="thin">
        <color indexed="41"/>
      </left>
      <right/>
      <top/>
      <bottom style="thick">
        <color indexed="22"/>
      </bottom>
      <diagonal/>
    </border>
    <border>
      <left style="thin">
        <color indexed="15"/>
      </left>
      <right style="thin">
        <color indexed="15"/>
      </right>
      <top style="thick">
        <color indexed="22"/>
      </top>
      <bottom style="thin">
        <color indexed="15"/>
      </bottom>
      <diagonal/>
    </border>
    <border>
      <left style="thin">
        <color indexed="15"/>
      </left>
      <right style="thin">
        <color indexed="4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22"/>
      </bottom>
      <diagonal/>
    </border>
    <border>
      <left style="thin">
        <color indexed="15"/>
      </left>
      <right style="thin">
        <color indexed="44"/>
      </right>
      <top style="thin">
        <color indexed="15"/>
      </top>
      <bottom style="medium">
        <color indexed="22"/>
      </bottom>
      <diagonal/>
    </border>
    <border>
      <left style="thin">
        <color indexed="15"/>
      </left>
      <right/>
      <top style="thin">
        <color indexed="15"/>
      </top>
      <bottom style="medium">
        <color indexed="22"/>
      </bottom>
      <diagonal/>
    </border>
    <border>
      <left style="thin">
        <color indexed="41"/>
      </left>
      <right style="thin">
        <color indexed="41"/>
      </right>
      <top style="medium">
        <color indexed="22"/>
      </top>
      <bottom/>
      <diagonal/>
    </border>
    <border>
      <left style="thin">
        <color indexed="41"/>
      </left>
      <right/>
      <top style="medium">
        <color indexed="22"/>
      </top>
      <bottom/>
      <diagonal/>
    </border>
    <border>
      <left style="thin">
        <color indexed="41"/>
      </left>
      <right style="thin">
        <color indexed="41"/>
      </right>
      <top style="thin">
        <color indexed="15"/>
      </top>
      <bottom style="thin">
        <color indexed="15"/>
      </bottom>
      <diagonal/>
    </border>
    <border>
      <left style="thin">
        <color indexed="41"/>
      </left>
      <right/>
      <top style="thin">
        <color indexed="15"/>
      </top>
      <bottom style="thin">
        <color indexed="15"/>
      </bottom>
      <diagonal/>
    </border>
    <border>
      <left style="thin">
        <color indexed="41"/>
      </left>
      <right style="thin">
        <color indexed="41"/>
      </right>
      <top/>
      <bottom/>
      <diagonal/>
    </border>
    <border>
      <left style="thin">
        <color indexed="41"/>
      </left>
      <right/>
      <top/>
      <bottom/>
      <diagonal/>
    </border>
    <border>
      <left/>
      <right/>
      <top style="thick">
        <color indexed="22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22"/>
      </top>
      <bottom/>
      <diagonal/>
    </border>
    <border>
      <left style="thin">
        <color indexed="15"/>
      </left>
      <right style="thin">
        <color indexed="15"/>
      </right>
      <top/>
      <bottom style="thick">
        <color indexed="22"/>
      </bottom>
      <diagonal/>
    </border>
    <border>
      <left style="thin">
        <color indexed="15"/>
      </left>
      <right/>
      <top/>
      <bottom/>
      <diagonal/>
    </border>
    <border>
      <left style="thin">
        <color indexed="15"/>
      </left>
      <right/>
      <top/>
      <bottom style="thick">
        <color indexed="22"/>
      </bottom>
      <diagonal/>
    </border>
    <border>
      <left/>
      <right style="thin">
        <color indexed="15"/>
      </right>
      <top style="thin">
        <color indexed="22"/>
      </top>
      <bottom style="thin">
        <color indexed="15"/>
      </bottom>
      <diagonal/>
    </border>
    <border>
      <left style="thin">
        <color indexed="46"/>
      </left>
      <right/>
      <top/>
      <bottom style="thin">
        <color indexed="46"/>
      </bottom>
      <diagonal/>
    </border>
    <border>
      <left/>
      <right/>
      <top/>
      <bottom style="thin">
        <color indexed="46"/>
      </bottom>
      <diagonal/>
    </border>
    <border>
      <left/>
      <right style="thin">
        <color indexed="46"/>
      </right>
      <top/>
      <bottom style="thin">
        <color indexed="46"/>
      </bottom>
      <diagonal/>
    </border>
    <border>
      <left style="thin">
        <color indexed="15"/>
      </left>
      <right style="thin">
        <color indexed="22"/>
      </right>
      <top style="thin">
        <color indexed="22"/>
      </top>
      <bottom/>
      <diagonal/>
    </border>
    <border>
      <left style="thin">
        <color indexed="15"/>
      </left>
      <right style="thin">
        <color indexed="22"/>
      </right>
      <top/>
      <bottom style="thick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61"/>
      </right>
      <top/>
      <bottom/>
      <diagonal/>
    </border>
    <border>
      <left style="thin">
        <color indexed="22"/>
      </left>
      <right/>
      <top/>
      <bottom style="thin">
        <color indexed="15"/>
      </bottom>
      <diagonal/>
    </border>
    <border>
      <left/>
      <right style="thin">
        <color indexed="61"/>
      </right>
      <top/>
      <bottom style="thin">
        <color indexed="15"/>
      </bottom>
      <diagonal/>
    </border>
    <border>
      <left style="thin">
        <color indexed="22"/>
      </left>
      <right/>
      <top/>
      <bottom style="thick">
        <color indexed="22"/>
      </bottom>
      <diagonal/>
    </border>
    <border>
      <left style="thin">
        <color indexed="15"/>
      </left>
      <right style="thin">
        <color theme="0" tint="-0.24994659260841701"/>
      </right>
      <top style="thin">
        <color indexed="15"/>
      </top>
      <bottom style="thin">
        <color indexed="15"/>
      </bottom>
      <diagonal/>
    </border>
    <border>
      <left style="thin">
        <color indexed="41"/>
      </left>
      <right style="thin">
        <color theme="0" tint="-0.14996795556505021"/>
      </right>
      <top/>
      <bottom style="thick">
        <color indexed="22"/>
      </bottom>
      <diagonal/>
    </border>
    <border>
      <left style="thin">
        <color indexed="15"/>
      </left>
      <right style="thin">
        <color theme="0" tint="-0.14996795556505021"/>
      </right>
      <top style="thick">
        <color indexed="22"/>
      </top>
      <bottom style="thin">
        <color indexed="15"/>
      </bottom>
      <diagonal/>
    </border>
    <border>
      <left style="thin">
        <color indexed="15"/>
      </left>
      <right style="thin">
        <color theme="0" tint="-0.14996795556505021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theme="0" tint="-0.14996795556505021"/>
      </right>
      <top style="thin">
        <color indexed="15"/>
      </top>
      <bottom style="medium">
        <color indexed="22"/>
      </bottom>
      <diagonal/>
    </border>
    <border>
      <left style="thin">
        <color indexed="41"/>
      </left>
      <right style="thin">
        <color theme="0" tint="-0.14996795556505021"/>
      </right>
      <top style="medium">
        <color indexed="22"/>
      </top>
      <bottom/>
      <diagonal/>
    </border>
    <border>
      <left style="thin">
        <color indexed="41"/>
      </left>
      <right style="thin">
        <color theme="0" tint="-0.14996795556505021"/>
      </right>
      <top style="thin">
        <color indexed="15"/>
      </top>
      <bottom style="thin">
        <color indexed="15"/>
      </bottom>
      <diagonal/>
    </border>
    <border>
      <left style="thin">
        <color indexed="4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indexed="22"/>
      </top>
      <bottom style="thin">
        <color indexed="15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15"/>
      </top>
      <bottom style="thin">
        <color indexed="15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15"/>
      </top>
      <bottom style="medium">
        <color indexed="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indexed="22"/>
      </bottom>
      <diagonal/>
    </border>
    <border>
      <left style="thin">
        <color indexed="15"/>
      </left>
      <right style="thin">
        <color theme="4" tint="-0.24994659260841701"/>
      </right>
      <top style="thin">
        <color indexed="15"/>
      </top>
      <bottom style="thick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indexed="22"/>
      </bottom>
      <diagonal/>
    </border>
    <border>
      <left style="thin">
        <color theme="0" tint="-0.24994659260841701"/>
      </left>
      <right/>
      <top style="thin">
        <color indexed="22"/>
      </top>
      <bottom style="thin">
        <color indexed="15"/>
      </bottom>
      <diagonal/>
    </border>
    <border>
      <left style="thin">
        <color indexed="15"/>
      </left>
      <right style="thin">
        <color theme="0" tint="-0.24994659260841701"/>
      </right>
      <top style="thin">
        <color indexed="22"/>
      </top>
      <bottom/>
      <diagonal/>
    </border>
    <border>
      <left style="thin">
        <color indexed="15"/>
      </left>
      <right style="thin">
        <color theme="0" tint="-0.24994659260841701"/>
      </right>
      <top/>
      <bottom style="thick">
        <color indexed="22"/>
      </bottom>
      <diagonal/>
    </border>
    <border>
      <left style="thin">
        <color theme="0" tint="-0.24994659260841701"/>
      </left>
      <right/>
      <top style="thin">
        <color indexed="22"/>
      </top>
      <bottom/>
      <diagonal/>
    </border>
  </borders>
  <cellStyleXfs count="68">
    <xf numFmtId="0" fontId="0" fillId="0" borderId="0"/>
    <xf numFmtId="0" fontId="21" fillId="2" borderId="0" applyNumberFormat="0" applyBorder="0" applyAlignment="0" applyProtection="0"/>
    <xf numFmtId="0" fontId="1" fillId="2" borderId="0" applyNumberFormat="0" applyBorder="0" applyAlignment="0" applyProtection="0"/>
    <xf numFmtId="0" fontId="21" fillId="3" borderId="0" applyNumberFormat="0" applyBorder="0" applyAlignment="0" applyProtection="0"/>
    <xf numFmtId="0" fontId="1" fillId="3" borderId="0" applyNumberFormat="0" applyBorder="0" applyAlignment="0" applyProtection="0"/>
    <xf numFmtId="0" fontId="21" fillId="4" borderId="0" applyNumberFormat="0" applyBorder="0" applyAlignment="0" applyProtection="0"/>
    <xf numFmtId="0" fontId="1" fillId="4" borderId="0" applyNumberFormat="0" applyBorder="0" applyAlignment="0" applyProtection="0"/>
    <xf numFmtId="0" fontId="21" fillId="5" borderId="0" applyNumberFormat="0" applyBorder="0" applyAlignment="0" applyProtection="0"/>
    <xf numFmtId="0" fontId="1" fillId="5" borderId="0" applyNumberFormat="0" applyBorder="0" applyAlignment="0" applyProtection="0"/>
    <xf numFmtId="0" fontId="21" fillId="6" borderId="0" applyNumberFormat="0" applyBorder="0" applyAlignment="0" applyProtection="0"/>
    <xf numFmtId="0" fontId="1" fillId="6" borderId="0" applyNumberFormat="0" applyBorder="0" applyAlignment="0" applyProtection="0"/>
    <xf numFmtId="0" fontId="21" fillId="4" borderId="0" applyNumberFormat="0" applyBorder="0" applyAlignment="0" applyProtection="0"/>
    <xf numFmtId="0" fontId="1" fillId="4" borderId="0" applyNumberFormat="0" applyBorder="0" applyAlignment="0" applyProtection="0"/>
    <xf numFmtId="0" fontId="21" fillId="6" borderId="0" applyNumberFormat="0" applyBorder="0" applyAlignment="0" applyProtection="0"/>
    <xf numFmtId="0" fontId="1" fillId="6" borderId="0" applyNumberFormat="0" applyBorder="0" applyAlignment="0" applyProtection="0"/>
    <xf numFmtId="0" fontId="21" fillId="3" borderId="0" applyNumberFormat="0" applyBorder="0" applyAlignment="0" applyProtection="0"/>
    <xf numFmtId="0" fontId="1" fillId="3" borderId="0" applyNumberFormat="0" applyBorder="0" applyAlignment="0" applyProtection="0"/>
    <xf numFmtId="0" fontId="21" fillId="4" borderId="0" applyNumberFormat="0" applyBorder="0" applyAlignment="0" applyProtection="0"/>
    <xf numFmtId="0" fontId="1" fillId="4" borderId="0" applyNumberFormat="0" applyBorder="0" applyAlignment="0" applyProtection="0"/>
    <xf numFmtId="0" fontId="21" fillId="7" borderId="0" applyNumberFormat="0" applyBorder="0" applyAlignment="0" applyProtection="0"/>
    <xf numFmtId="0" fontId="1" fillId="7" borderId="0" applyNumberFormat="0" applyBorder="0" applyAlignment="0" applyProtection="0"/>
    <xf numFmtId="0" fontId="21" fillId="6" borderId="0" applyNumberFormat="0" applyBorder="0" applyAlignment="0" applyProtection="0"/>
    <xf numFmtId="0" fontId="1" fillId="6" borderId="0" applyNumberFormat="0" applyBorder="0" applyAlignment="0" applyProtection="0"/>
    <xf numFmtId="0" fontId="21" fillId="4" borderId="0" applyNumberFormat="0" applyBorder="0" applyAlignment="0" applyProtection="0"/>
    <xf numFmtId="0" fontId="1" fillId="4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8" borderId="1" applyNumberFormat="0" applyAlignment="0" applyProtection="0"/>
    <xf numFmtId="0" fontId="26" fillId="7" borderId="2" applyNumberFormat="0" applyAlignment="0" applyProtection="0"/>
    <xf numFmtId="0" fontId="27" fillId="0" borderId="3" applyNumberFormat="0" applyFill="0" applyAlignment="0" applyProtection="0"/>
    <xf numFmtId="2" fontId="7" fillId="9" borderId="0"/>
    <xf numFmtId="0" fontId="2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1" borderId="0" applyNumberFormat="0" applyBorder="0" applyAlignment="0" applyProtection="0"/>
    <xf numFmtId="0" fontId="29" fillId="3" borderId="1" applyNumberFormat="0" applyAlignment="0" applyProtection="0"/>
    <xf numFmtId="18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2" fontId="30" fillId="0" borderId="0" applyFill="0" applyBorder="0" applyAlignment="0" applyProtection="0"/>
    <xf numFmtId="0" fontId="4" fillId="14" borderId="4"/>
    <xf numFmtId="0" fontId="4" fillId="15" borderId="4"/>
    <xf numFmtId="0" fontId="3" fillId="0" borderId="0" applyNumberFormat="0" applyFill="0" applyBorder="0" applyAlignment="0" applyProtection="0">
      <alignment vertical="top"/>
      <protection locked="0"/>
    </xf>
    <xf numFmtId="0" fontId="31" fillId="16" borderId="0" applyNumberFormat="0" applyBorder="0" applyAlignment="0" applyProtection="0"/>
    <xf numFmtId="190" fontId="30" fillId="0" borderId="0" applyFill="0" applyBorder="0" applyAlignment="0" applyProtection="0"/>
    <xf numFmtId="191" fontId="30" fillId="0" borderId="0" applyFill="0" applyBorder="0" applyAlignment="0" applyProtection="0"/>
    <xf numFmtId="0" fontId="32" fillId="4" borderId="0" applyNumberFormat="0" applyBorder="0" applyAlignment="0" applyProtection="0"/>
    <xf numFmtId="0" fontId="2" fillId="4" borderId="4" applyNumberFormat="0" applyFont="0" applyAlignment="0" applyProtection="0"/>
    <xf numFmtId="188" fontId="30" fillId="0" borderId="0" applyFill="0" applyBorder="0" applyAlignment="0" applyProtection="0"/>
    <xf numFmtId="3" fontId="30" fillId="0" borderId="0" applyFill="0" applyBorder="0" applyAlignment="0" applyProtection="0"/>
    <xf numFmtId="0" fontId="33" fillId="8" borderId="1" applyNumberFormat="0" applyAlignment="0" applyProtection="0"/>
    <xf numFmtId="0" fontId="6" fillId="0" borderId="0"/>
    <xf numFmtId="0" fontId="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5" applyNumberFormat="0" applyFill="0" applyAlignment="0" applyProtection="0"/>
    <xf numFmtId="0" fontId="28" fillId="0" borderId="6" applyNumberFormat="0" applyFill="0" applyAlignment="0" applyProtection="0"/>
    <xf numFmtId="0" fontId="5" fillId="17" borderId="0"/>
    <xf numFmtId="0" fontId="37" fillId="0" borderId="7" applyNumberFormat="0" applyFill="0" applyAlignment="0" applyProtection="0"/>
  </cellStyleXfs>
  <cellXfs count="281">
    <xf numFmtId="0" fontId="0" fillId="0" borderId="0" xfId="0"/>
    <xf numFmtId="0" fontId="2" fillId="0" borderId="0" xfId="0" applyFont="1" applyBorder="1"/>
    <xf numFmtId="0" fontId="8" fillId="0" borderId="0" xfId="0" applyFont="1" applyBorder="1"/>
    <xf numFmtId="0" fontId="5" fillId="0" borderId="0" xfId="66" applyFill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9" fillId="0" borderId="0" xfId="0" applyFont="1"/>
    <xf numFmtId="0" fontId="2" fillId="0" borderId="10" xfId="0" applyFont="1" applyBorder="1"/>
    <xf numFmtId="0" fontId="0" fillId="0" borderId="10" xfId="0" applyBorder="1"/>
    <xf numFmtId="3" fontId="0" fillId="0" borderId="0" xfId="0" applyNumberFormat="1"/>
    <xf numFmtId="0" fontId="11" fillId="14" borderId="11" xfId="49" applyFont="1" applyBorder="1"/>
    <xf numFmtId="0" fontId="11" fillId="14" borderId="12" xfId="49" applyFont="1" applyBorder="1"/>
    <xf numFmtId="0" fontId="11" fillId="15" borderId="11" xfId="50" applyFont="1" applyBorder="1"/>
    <xf numFmtId="0" fontId="11" fillId="15" borderId="12" xfId="50" applyFont="1" applyBorder="1"/>
    <xf numFmtId="3" fontId="14" fillId="9" borderId="11" xfId="0" applyNumberFormat="1" applyFont="1" applyFill="1" applyBorder="1"/>
    <xf numFmtId="3" fontId="14" fillId="9" borderId="12" xfId="0" applyNumberFormat="1" applyFont="1" applyFill="1" applyBorder="1"/>
    <xf numFmtId="0" fontId="11" fillId="15" borderId="0" xfId="50" applyFont="1" applyBorder="1"/>
    <xf numFmtId="0" fontId="11" fillId="15" borderId="13" xfId="50" applyFont="1" applyBorder="1"/>
    <xf numFmtId="0" fontId="11" fillId="0" borderId="13" xfId="0" applyFont="1" applyBorder="1" applyAlignment="1">
      <alignment horizontal="left" indent="4"/>
    </xf>
    <xf numFmtId="0" fontId="12" fillId="9" borderId="0" xfId="0" applyFont="1" applyFill="1" applyBorder="1"/>
    <xf numFmtId="0" fontId="13" fillId="9" borderId="0" xfId="0" applyFont="1" applyFill="1" applyBorder="1"/>
    <xf numFmtId="0" fontId="11" fillId="9" borderId="0" xfId="0" quotePrefix="1" applyFont="1" applyFill="1" applyBorder="1"/>
    <xf numFmtId="0" fontId="11" fillId="9" borderId="0" xfId="0" applyFont="1" applyFill="1" applyBorder="1"/>
    <xf numFmtId="0" fontId="16" fillId="9" borderId="0" xfId="0" quotePrefix="1" applyFont="1" applyFill="1" applyBorder="1"/>
    <xf numFmtId="0" fontId="13" fillId="9" borderId="0" xfId="0" applyFont="1" applyFill="1" applyAlignment="1">
      <alignment horizontal="left"/>
    </xf>
    <xf numFmtId="0" fontId="18" fillId="18" borderId="14" xfId="0" applyFont="1" applyFill="1" applyBorder="1" applyAlignment="1">
      <alignment horizontal="right"/>
    </xf>
    <xf numFmtId="0" fontId="18" fillId="18" borderId="15" xfId="0" applyFont="1" applyFill="1" applyBorder="1" applyAlignment="1">
      <alignment horizontal="center"/>
    </xf>
    <xf numFmtId="0" fontId="18" fillId="18" borderId="13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18" fillId="18" borderId="13" xfId="0" quotePrefix="1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8" fillId="0" borderId="0" xfId="0" applyFo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 indent="8"/>
    </xf>
    <xf numFmtId="0" fontId="0" fillId="0" borderId="0" xfId="0" applyBorder="1" applyAlignment="1">
      <alignment horizontal="left" indent="7"/>
    </xf>
    <xf numFmtId="0" fontId="13" fillId="9" borderId="21" xfId="0" applyFont="1" applyFill="1" applyBorder="1"/>
    <xf numFmtId="0" fontId="13" fillId="9" borderId="0" xfId="0" applyFont="1" applyFill="1"/>
    <xf numFmtId="0" fontId="0" fillId="9" borderId="22" xfId="0" applyFill="1" applyBorder="1"/>
    <xf numFmtId="0" fontId="11" fillId="15" borderId="23" xfId="50" applyFont="1" applyBorder="1"/>
    <xf numFmtId="3" fontId="14" fillId="0" borderId="24" xfId="0" applyNumberFormat="1" applyFont="1" applyFill="1" applyBorder="1"/>
    <xf numFmtId="3" fontId="14" fillId="0" borderId="25" xfId="0" applyNumberFormat="1" applyFont="1" applyFill="1" applyBorder="1"/>
    <xf numFmtId="0" fontId="0" fillId="0" borderId="0" xfId="0" applyFill="1"/>
    <xf numFmtId="0" fontId="0" fillId="0" borderId="26" xfId="0" applyBorder="1"/>
    <xf numFmtId="3" fontId="10" fillId="9" borderId="11" xfId="0" applyNumberFormat="1" applyFont="1" applyFill="1" applyBorder="1"/>
    <xf numFmtId="0" fontId="45" fillId="0" borderId="0" xfId="0" applyFont="1"/>
    <xf numFmtId="0" fontId="11" fillId="0" borderId="11" xfId="49" applyFont="1" applyFill="1" applyBorder="1"/>
    <xf numFmtId="0" fontId="11" fillId="0" borderId="12" xfId="49" applyFont="1" applyFill="1" applyBorder="1"/>
    <xf numFmtId="0" fontId="18" fillId="18" borderId="27" xfId="0" applyFont="1" applyFill="1" applyBorder="1" applyAlignment="1">
      <alignment horizontal="center"/>
    </xf>
    <xf numFmtId="3" fontId="11" fillId="0" borderId="4" xfId="49" applyNumberFormat="1" applyFont="1" applyFill="1" applyBorder="1" applyAlignment="1">
      <alignment horizontal="right" indent="1"/>
    </xf>
    <xf numFmtId="3" fontId="11" fillId="0" borderId="28" xfId="49" applyNumberFormat="1" applyFont="1" applyFill="1" applyBorder="1" applyAlignment="1">
      <alignment horizontal="right" indent="1"/>
    </xf>
    <xf numFmtId="3" fontId="11" fillId="0" borderId="29" xfId="49" applyNumberFormat="1" applyFont="1" applyFill="1" applyBorder="1" applyAlignment="1">
      <alignment horizontal="right" indent="1"/>
    </xf>
    <xf numFmtId="3" fontId="11" fillId="0" borderId="30" xfId="49" applyNumberFormat="1" applyFont="1" applyFill="1" applyBorder="1" applyAlignment="1">
      <alignment horizontal="right" indent="1"/>
    </xf>
    <xf numFmtId="3" fontId="11" fillId="0" borderId="11" xfId="49" applyNumberFormat="1" applyFont="1" applyFill="1" applyBorder="1" applyAlignment="1">
      <alignment horizontal="right" indent="1"/>
    </xf>
    <xf numFmtId="3" fontId="11" fillId="14" borderId="4" xfId="49" applyNumberFormat="1" applyFont="1" applyBorder="1" applyAlignment="1">
      <alignment horizontal="right" indent="1"/>
    </xf>
    <xf numFmtId="3" fontId="11" fillId="14" borderId="28" xfId="49" applyNumberFormat="1" applyFont="1" applyBorder="1" applyAlignment="1">
      <alignment horizontal="right" indent="1"/>
    </xf>
    <xf numFmtId="3" fontId="11" fillId="14" borderId="11" xfId="49" applyNumberFormat="1" applyFont="1" applyBorder="1" applyAlignment="1">
      <alignment horizontal="right" indent="1"/>
    </xf>
    <xf numFmtId="3" fontId="11" fillId="15" borderId="4" xfId="50" applyNumberFormat="1" applyFont="1" applyBorder="1" applyAlignment="1">
      <alignment horizontal="right" indent="1"/>
    </xf>
    <xf numFmtId="3" fontId="11" fillId="15" borderId="28" xfId="50" applyNumberFormat="1" applyFont="1" applyBorder="1" applyAlignment="1">
      <alignment horizontal="right" indent="1"/>
    </xf>
    <xf numFmtId="3" fontId="11" fillId="15" borderId="11" xfId="50" applyNumberFormat="1" applyFont="1" applyBorder="1" applyAlignment="1">
      <alignment horizontal="right" indent="1"/>
    </xf>
    <xf numFmtId="0" fontId="11" fillId="15" borderId="11" xfId="50" applyFont="1" applyBorder="1" applyAlignment="1">
      <alignment horizontal="right" indent="1"/>
    </xf>
    <xf numFmtId="3" fontId="14" fillId="9" borderId="4" xfId="0" applyNumberFormat="1" applyFont="1" applyFill="1" applyBorder="1" applyAlignment="1">
      <alignment horizontal="right" indent="1"/>
    </xf>
    <xf numFmtId="3" fontId="14" fillId="9" borderId="28" xfId="0" applyNumberFormat="1" applyFont="1" applyFill="1" applyBorder="1" applyAlignment="1">
      <alignment horizontal="right" indent="1"/>
    </xf>
    <xf numFmtId="3" fontId="14" fillId="9" borderId="11" xfId="0" applyNumberFormat="1" applyFont="1" applyFill="1" applyBorder="1" applyAlignment="1">
      <alignment horizontal="right" indent="1"/>
    </xf>
    <xf numFmtId="3" fontId="14" fillId="9" borderId="12" xfId="0" applyNumberFormat="1" applyFont="1" applyFill="1" applyBorder="1" applyAlignment="1">
      <alignment horizontal="right" indent="1"/>
    </xf>
    <xf numFmtId="0" fontId="11" fillId="15" borderId="4" xfId="50" applyFont="1" applyBorder="1" applyAlignment="1">
      <alignment horizontal="right" indent="1"/>
    </xf>
    <xf numFmtId="0" fontId="11" fillId="15" borderId="28" xfId="50" applyFont="1" applyBorder="1" applyAlignment="1">
      <alignment horizontal="right" indent="1"/>
    </xf>
    <xf numFmtId="3" fontId="14" fillId="0" borderId="31" xfId="0" applyNumberFormat="1" applyFont="1" applyFill="1" applyBorder="1" applyAlignment="1">
      <alignment horizontal="right" indent="1"/>
    </xf>
    <xf numFmtId="3" fontId="14" fillId="0" borderId="25" xfId="0" applyNumberFormat="1" applyFont="1" applyFill="1" applyBorder="1" applyAlignment="1">
      <alignment horizontal="right" indent="1"/>
    </xf>
    <xf numFmtId="3" fontId="14" fillId="0" borderId="32" xfId="0" applyNumberFormat="1" applyFont="1" applyFill="1" applyBorder="1" applyAlignment="1">
      <alignment horizontal="right" indent="1"/>
    </xf>
    <xf numFmtId="3" fontId="14" fillId="0" borderId="24" xfId="0" applyNumberFormat="1" applyFont="1" applyFill="1" applyBorder="1" applyAlignment="1">
      <alignment horizontal="right" indent="1"/>
    </xf>
    <xf numFmtId="17" fontId="47" fillId="9" borderId="33" xfId="0" applyNumberFormat="1" applyFont="1" applyFill="1" applyBorder="1" applyAlignment="1">
      <alignment horizontal="right" indent="1"/>
    </xf>
    <xf numFmtId="0" fontId="0" fillId="0" borderId="33" xfId="0" applyBorder="1"/>
    <xf numFmtId="0" fontId="18" fillId="18" borderId="34" xfId="0" applyFont="1" applyFill="1" applyBorder="1" applyAlignment="1">
      <alignment horizontal="center"/>
    </xf>
    <xf numFmtId="0" fontId="18" fillId="18" borderId="33" xfId="0" applyFont="1" applyFill="1" applyBorder="1" applyAlignment="1">
      <alignment horizontal="center"/>
    </xf>
    <xf numFmtId="17" fontId="0" fillId="0" borderId="33" xfId="0" applyNumberFormat="1" applyFill="1" applyBorder="1" applyAlignment="1">
      <alignment horizontal="right" indent="1"/>
    </xf>
    <xf numFmtId="0" fontId="0" fillId="0" borderId="33" xfId="0" applyBorder="1" applyAlignment="1">
      <alignment horizontal="right" indent="1"/>
    </xf>
    <xf numFmtId="0" fontId="0" fillId="0" borderId="0" xfId="0" applyAlignment="1">
      <alignment horizontal="right" indent="1"/>
    </xf>
    <xf numFmtId="0" fontId="47" fillId="9" borderId="33" xfId="0" applyFont="1" applyFill="1" applyBorder="1" applyAlignment="1">
      <alignment horizontal="left" indent="1"/>
    </xf>
    <xf numFmtId="0" fontId="47" fillId="0" borderId="33" xfId="0" applyFont="1" applyFill="1" applyBorder="1" applyAlignment="1">
      <alignment horizontal="left" indent="1"/>
    </xf>
    <xf numFmtId="17" fontId="0" fillId="0" borderId="33" xfId="0" applyNumberFormat="1" applyBorder="1" applyAlignment="1">
      <alignment horizontal="right" indent="1"/>
    </xf>
    <xf numFmtId="0" fontId="0" fillId="0" borderId="35" xfId="0" applyBorder="1"/>
    <xf numFmtId="0" fontId="48" fillId="0" borderId="36" xfId="51" applyFont="1" applyFill="1" applyBorder="1" applyAlignment="1" applyProtection="1">
      <alignment horizontal="center" vertical="center"/>
    </xf>
    <xf numFmtId="0" fontId="46" fillId="18" borderId="25" xfId="0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right" indent="1"/>
    </xf>
    <xf numFmtId="0" fontId="11" fillId="15" borderId="37" xfId="50" applyFont="1" applyBorder="1" applyAlignment="1">
      <alignment horizontal="right" indent="1"/>
    </xf>
    <xf numFmtId="3" fontId="11" fillId="14" borderId="37" xfId="49" applyNumberFormat="1" applyFont="1" applyBorder="1" applyAlignment="1">
      <alignment horizontal="right" indent="1"/>
    </xf>
    <xf numFmtId="3" fontId="11" fillId="15" borderId="37" xfId="50" applyNumberFormat="1" applyFont="1" applyBorder="1" applyAlignment="1">
      <alignment horizontal="right" indent="1"/>
    </xf>
    <xf numFmtId="3" fontId="14" fillId="0" borderId="38" xfId="0" applyNumberFormat="1" applyFont="1" applyFill="1" applyBorder="1" applyAlignment="1">
      <alignment horizontal="right" indent="1"/>
    </xf>
    <xf numFmtId="0" fontId="46" fillId="18" borderId="31" xfId="0" applyFont="1" applyFill="1" applyBorder="1" applyAlignment="1">
      <alignment horizontal="center" vertical="center" wrapText="1"/>
    </xf>
    <xf numFmtId="3" fontId="11" fillId="0" borderId="39" xfId="49" applyNumberFormat="1" applyFont="1" applyFill="1" applyBorder="1" applyAlignment="1">
      <alignment horizontal="right" indent="1"/>
    </xf>
    <xf numFmtId="3" fontId="11" fillId="0" borderId="37" xfId="49" applyNumberFormat="1" applyFont="1" applyFill="1" applyBorder="1" applyAlignment="1">
      <alignment horizontal="right" indent="1"/>
    </xf>
    <xf numFmtId="0" fontId="15" fillId="0" borderId="40" xfId="0" applyFont="1" applyBorder="1"/>
    <xf numFmtId="0" fontId="49" fillId="0" borderId="0" xfId="51" applyFont="1" applyBorder="1" applyAlignment="1" applyProtection="1">
      <alignment horizontal="right"/>
    </xf>
    <xf numFmtId="0" fontId="18" fillId="18" borderId="41" xfId="0" applyFont="1" applyFill="1" applyBorder="1" applyAlignment="1">
      <alignment horizontal="center" vertical="center"/>
    </xf>
    <xf numFmtId="0" fontId="48" fillId="0" borderId="0" xfId="51" applyFont="1" applyBorder="1" applyAlignment="1" applyProtection="1">
      <alignment horizontal="right" vertical="center"/>
    </xf>
    <xf numFmtId="0" fontId="46" fillId="18" borderId="42" xfId="0" applyFont="1" applyFill="1" applyBorder="1" applyAlignment="1">
      <alignment horizontal="center" vertical="center"/>
    </xf>
    <xf numFmtId="3" fontId="11" fillId="0" borderId="43" xfId="49" applyNumberFormat="1" applyFont="1" applyFill="1" applyBorder="1" applyAlignment="1">
      <alignment horizontal="right" indent="1"/>
    </xf>
    <xf numFmtId="3" fontId="11" fillId="14" borderId="44" xfId="49" applyNumberFormat="1" applyFont="1" applyBorder="1" applyAlignment="1">
      <alignment horizontal="right" indent="1"/>
    </xf>
    <xf numFmtId="3" fontId="11" fillId="15" borderId="44" xfId="50" applyNumberFormat="1" applyFont="1" applyBorder="1" applyAlignment="1">
      <alignment horizontal="right" indent="1"/>
    </xf>
    <xf numFmtId="0" fontId="11" fillId="15" borderId="44" xfId="50" applyFont="1" applyBorder="1" applyAlignment="1">
      <alignment horizontal="right" indent="1"/>
    </xf>
    <xf numFmtId="3" fontId="14" fillId="9" borderId="44" xfId="0" applyNumberFormat="1" applyFont="1" applyFill="1" applyBorder="1" applyAlignment="1">
      <alignment horizontal="right" indent="1"/>
    </xf>
    <xf numFmtId="3" fontId="14" fillId="0" borderId="45" xfId="0" applyNumberFormat="1" applyFont="1" applyFill="1" applyBorder="1" applyAlignment="1">
      <alignment horizontal="right" indent="1"/>
    </xf>
    <xf numFmtId="3" fontId="11" fillId="0" borderId="44" xfId="49" applyNumberFormat="1" applyFont="1" applyFill="1" applyBorder="1" applyAlignment="1">
      <alignment horizontal="right" indent="1"/>
    </xf>
    <xf numFmtId="3" fontId="15" fillId="0" borderId="40" xfId="0" applyNumberFormat="1" applyFont="1" applyBorder="1"/>
    <xf numFmtId="3" fontId="13" fillId="9" borderId="0" xfId="0" applyNumberFormat="1" applyFont="1" applyFill="1" applyBorder="1"/>
    <xf numFmtId="192" fontId="11" fillId="0" borderId="43" xfId="49" applyNumberFormat="1" applyFont="1" applyFill="1" applyBorder="1" applyAlignment="1">
      <alignment horizontal="right" indent="1"/>
    </xf>
    <xf numFmtId="192" fontId="11" fillId="0" borderId="46" xfId="49" applyNumberFormat="1" applyFont="1" applyFill="1" applyBorder="1" applyAlignment="1">
      <alignment horizontal="right" indent="1"/>
    </xf>
    <xf numFmtId="192" fontId="11" fillId="14" borderId="44" xfId="49" applyNumberFormat="1" applyFont="1" applyBorder="1" applyAlignment="1">
      <alignment horizontal="right" indent="1"/>
    </xf>
    <xf numFmtId="192" fontId="11" fillId="14" borderId="47" xfId="49" applyNumberFormat="1" applyFont="1" applyBorder="1" applyAlignment="1">
      <alignment horizontal="right" indent="1"/>
    </xf>
    <xf numFmtId="192" fontId="11" fillId="15" borderId="44" xfId="50" applyNumberFormat="1" applyFont="1" applyBorder="1" applyAlignment="1">
      <alignment horizontal="right" indent="1"/>
    </xf>
    <xf numFmtId="192" fontId="11" fillId="15" borderId="47" xfId="50" applyNumberFormat="1" applyFont="1" applyBorder="1" applyAlignment="1">
      <alignment horizontal="right" indent="1"/>
    </xf>
    <xf numFmtId="192" fontId="14" fillId="9" borderId="44" xfId="0" applyNumberFormat="1" applyFont="1" applyFill="1" applyBorder="1" applyAlignment="1">
      <alignment horizontal="right" indent="1"/>
    </xf>
    <xf numFmtId="192" fontId="14" fillId="9" borderId="47" xfId="0" applyNumberFormat="1" applyFont="1" applyFill="1" applyBorder="1" applyAlignment="1">
      <alignment horizontal="right" indent="1"/>
    </xf>
    <xf numFmtId="192" fontId="11" fillId="15" borderId="48" xfId="50" applyNumberFormat="1" applyFont="1" applyBorder="1"/>
    <xf numFmtId="192" fontId="11" fillId="15" borderId="49" xfId="50" applyNumberFormat="1" applyFont="1" applyBorder="1"/>
    <xf numFmtId="192" fontId="14" fillId="0" borderId="45" xfId="0" applyNumberFormat="1" applyFont="1" applyFill="1" applyBorder="1" applyAlignment="1">
      <alignment horizontal="right" indent="1"/>
    </xf>
    <xf numFmtId="192" fontId="11" fillId="0" borderId="44" xfId="49" applyNumberFormat="1" applyFont="1" applyFill="1" applyBorder="1" applyAlignment="1">
      <alignment horizontal="right" indent="1"/>
    </xf>
    <xf numFmtId="192" fontId="11" fillId="0" borderId="47" xfId="49" applyNumberFormat="1" applyFont="1" applyFill="1" applyBorder="1" applyAlignment="1">
      <alignment horizontal="right" indent="1"/>
    </xf>
    <xf numFmtId="3" fontId="14" fillId="0" borderId="0" xfId="0" applyNumberFormat="1" applyFont="1" applyFill="1" applyBorder="1"/>
    <xf numFmtId="3" fontId="14" fillId="0" borderId="0" xfId="0" applyNumberFormat="1" applyFont="1" applyFill="1" applyBorder="1" applyAlignment="1">
      <alignment horizontal="right" indent="1"/>
    </xf>
    <xf numFmtId="0" fontId="48" fillId="15" borderId="0" xfId="51" applyFont="1" applyFill="1" applyBorder="1" applyAlignment="1" applyProtection="1"/>
    <xf numFmtId="192" fontId="11" fillId="15" borderId="49" xfId="50" applyNumberFormat="1" applyFont="1" applyBorder="1" applyAlignment="1">
      <alignment horizontal="right" indent="1"/>
    </xf>
    <xf numFmtId="192" fontId="13" fillId="9" borderId="0" xfId="0" applyNumberFormat="1" applyFont="1" applyFill="1" applyBorder="1"/>
    <xf numFmtId="1" fontId="0" fillId="0" borderId="0" xfId="0" applyNumberFormat="1"/>
    <xf numFmtId="192" fontId="0" fillId="0" borderId="0" xfId="0" applyNumberFormat="1"/>
    <xf numFmtId="192" fontId="45" fillId="0" borderId="0" xfId="0" applyNumberFormat="1" applyFont="1"/>
    <xf numFmtId="3" fontId="0" fillId="0" borderId="0" xfId="0" applyNumberFormat="1" applyBorder="1"/>
    <xf numFmtId="193" fontId="0" fillId="0" borderId="26" xfId="0" applyNumberFormat="1" applyBorder="1"/>
    <xf numFmtId="10" fontId="0" fillId="0" borderId="0" xfId="0" applyNumberFormat="1"/>
    <xf numFmtId="3" fontId="14" fillId="9" borderId="42" xfId="0" applyNumberFormat="1" applyFont="1" applyFill="1" applyBorder="1"/>
    <xf numFmtId="3" fontId="14" fillId="9" borderId="50" xfId="0" applyNumberFormat="1" applyFont="1" applyFill="1" applyBorder="1"/>
    <xf numFmtId="3" fontId="14" fillId="9" borderId="50" xfId="0" applyNumberFormat="1" applyFont="1" applyFill="1" applyBorder="1" applyAlignment="1">
      <alignment horizontal="right" indent="1"/>
    </xf>
    <xf numFmtId="3" fontId="14" fillId="9" borderId="51" xfId="0" applyNumberFormat="1" applyFont="1" applyFill="1" applyBorder="1" applyAlignment="1">
      <alignment horizontal="right" indent="1"/>
    </xf>
    <xf numFmtId="3" fontId="14" fillId="9" borderId="52" xfId="0" applyNumberFormat="1" applyFont="1" applyFill="1" applyBorder="1" applyAlignment="1">
      <alignment horizontal="right" indent="1"/>
    </xf>
    <xf numFmtId="3" fontId="14" fillId="9" borderId="42" xfId="0" applyNumberFormat="1" applyFont="1" applyFill="1" applyBorder="1" applyAlignment="1">
      <alignment horizontal="right" indent="1"/>
    </xf>
    <xf numFmtId="3" fontId="14" fillId="9" borderId="53" xfId="0" applyNumberFormat="1" applyFont="1" applyFill="1" applyBorder="1" applyAlignment="1">
      <alignment horizontal="right" indent="1"/>
    </xf>
    <xf numFmtId="192" fontId="14" fillId="9" borderId="53" xfId="0" applyNumberFormat="1" applyFont="1" applyFill="1" applyBorder="1" applyAlignment="1">
      <alignment horizontal="right" indent="1"/>
    </xf>
    <xf numFmtId="192" fontId="14" fillId="9" borderId="54" xfId="0" applyNumberFormat="1" applyFont="1" applyFill="1" applyBorder="1" applyAlignment="1">
      <alignment horizontal="right" indent="1"/>
    </xf>
    <xf numFmtId="3" fontId="14" fillId="9" borderId="55" xfId="0" applyNumberFormat="1" applyFont="1" applyFill="1" applyBorder="1" applyAlignment="1">
      <alignment horizontal="right" indent="1"/>
    </xf>
    <xf numFmtId="193" fontId="11" fillId="15" borderId="4" xfId="50" applyNumberFormat="1" applyFont="1" applyBorder="1" applyAlignment="1">
      <alignment horizontal="right" indent="1"/>
    </xf>
    <xf numFmtId="193" fontId="11" fillId="15" borderId="11" xfId="50" applyNumberFormat="1" applyFont="1" applyBorder="1" applyAlignment="1">
      <alignment horizontal="right" indent="1"/>
    </xf>
    <xf numFmtId="193" fontId="11" fillId="15" borderId="28" xfId="50" applyNumberFormat="1" applyFont="1" applyBorder="1" applyAlignment="1">
      <alignment horizontal="right" indent="1"/>
    </xf>
    <xf numFmtId="193" fontId="11" fillId="15" borderId="85" xfId="50" applyNumberFormat="1" applyFont="1" applyBorder="1" applyAlignment="1">
      <alignment horizontal="right" indent="1"/>
    </xf>
    <xf numFmtId="0" fontId="11" fillId="15" borderId="56" xfId="50" applyFont="1" applyBorder="1"/>
    <xf numFmtId="1" fontId="11" fillId="15" borderId="44" xfId="50" applyNumberFormat="1" applyFont="1" applyBorder="1" applyAlignment="1">
      <alignment horizontal="right" indent="1"/>
    </xf>
    <xf numFmtId="0" fontId="15" fillId="0" borderId="57" xfId="0" applyFont="1" applyBorder="1"/>
    <xf numFmtId="3" fontId="11" fillId="15" borderId="43" xfId="50" applyNumberFormat="1" applyFont="1" applyBorder="1" applyAlignment="1">
      <alignment horizontal="right" indent="1"/>
    </xf>
    <xf numFmtId="3" fontId="0" fillId="0" borderId="49" xfId="0" applyNumberFormat="1" applyBorder="1" applyAlignment="1">
      <alignment horizontal="right" indent="1"/>
    </xf>
    <xf numFmtId="0" fontId="0" fillId="0" borderId="49" xfId="0" applyBorder="1" applyAlignment="1">
      <alignment horizontal="right" indent="1"/>
    </xf>
    <xf numFmtId="0" fontId="11" fillId="15" borderId="48" xfId="50" applyFont="1" applyBorder="1" applyAlignment="1">
      <alignment horizontal="right" indent="1"/>
    </xf>
    <xf numFmtId="0" fontId="11" fillId="15" borderId="49" xfId="50" applyFont="1" applyBorder="1" applyAlignment="1">
      <alignment horizontal="right" indent="1"/>
    </xf>
    <xf numFmtId="193" fontId="14" fillId="0" borderId="0" xfId="0" applyNumberFormat="1" applyFont="1" applyFill="1" applyBorder="1" applyAlignment="1">
      <alignment horizontal="right" indent="1"/>
    </xf>
    <xf numFmtId="0" fontId="19" fillId="18" borderId="0" xfId="0" applyFont="1" applyFill="1" applyBorder="1" applyAlignment="1">
      <alignment horizontal="right" vertical="center" wrapText="1" indent="1"/>
    </xf>
    <xf numFmtId="0" fontId="0" fillId="0" borderId="0" xfId="0" applyAlignment="1">
      <alignment horizontal="right"/>
    </xf>
    <xf numFmtId="0" fontId="12" fillId="9" borderId="0" xfId="0" quotePrefix="1" applyFont="1" applyFill="1" applyBorder="1"/>
    <xf numFmtId="3" fontId="11" fillId="0" borderId="58" xfId="49" applyNumberFormat="1" applyFont="1" applyFill="1" applyBorder="1" applyAlignment="1">
      <alignment horizontal="right" indent="1"/>
    </xf>
    <xf numFmtId="0" fontId="15" fillId="0" borderId="86" xfId="0" applyFont="1" applyBorder="1"/>
    <xf numFmtId="3" fontId="54" fillId="0" borderId="0" xfId="0" applyNumberFormat="1" applyFont="1" applyFill="1" applyBorder="1"/>
    <xf numFmtId="3" fontId="54" fillId="0" borderId="0" xfId="0" applyNumberFormat="1" applyFont="1" applyBorder="1"/>
    <xf numFmtId="0" fontId="19" fillId="18" borderId="0" xfId="0" applyFont="1" applyFill="1" applyBorder="1" applyAlignment="1">
      <alignment horizontal="right" vertical="center"/>
    </xf>
    <xf numFmtId="3" fontId="11" fillId="15" borderId="59" xfId="50" applyNumberFormat="1" applyFont="1" applyBorder="1" applyAlignment="1">
      <alignment horizontal="right" indent="1"/>
    </xf>
    <xf numFmtId="3" fontId="11" fillId="15" borderId="87" xfId="50" applyNumberFormat="1" applyFont="1" applyBorder="1" applyAlignment="1">
      <alignment horizontal="right" indent="1"/>
    </xf>
    <xf numFmtId="3" fontId="11" fillId="14" borderId="59" xfId="49" applyNumberFormat="1" applyFont="1" applyBorder="1" applyAlignment="1">
      <alignment horizontal="right" indent="1"/>
    </xf>
    <xf numFmtId="3" fontId="11" fillId="14" borderId="88" xfId="49" applyNumberFormat="1" applyFont="1" applyBorder="1" applyAlignment="1">
      <alignment horizontal="right" indent="1"/>
    </xf>
    <xf numFmtId="3" fontId="11" fillId="15" borderId="88" xfId="50" applyNumberFormat="1" applyFont="1" applyBorder="1" applyAlignment="1">
      <alignment horizontal="right" indent="1"/>
    </xf>
    <xf numFmtId="0" fontId="11" fillId="15" borderId="59" xfId="50" applyFont="1" applyBorder="1" applyAlignment="1">
      <alignment horizontal="right" indent="1"/>
    </xf>
    <xf numFmtId="0" fontId="11" fillId="15" borderId="88" xfId="50" applyFont="1" applyBorder="1" applyAlignment="1">
      <alignment horizontal="right" indent="1"/>
    </xf>
    <xf numFmtId="3" fontId="14" fillId="9" borderId="59" xfId="0" applyNumberFormat="1" applyFont="1" applyFill="1" applyBorder="1" applyAlignment="1">
      <alignment horizontal="right" indent="1"/>
    </xf>
    <xf numFmtId="3" fontId="14" fillId="9" borderId="88" xfId="0" applyNumberFormat="1" applyFont="1" applyFill="1" applyBorder="1" applyAlignment="1">
      <alignment horizontal="right" indent="1"/>
    </xf>
    <xf numFmtId="0" fontId="11" fillId="15" borderId="60" xfId="50" applyFont="1" applyBorder="1" applyAlignment="1">
      <alignment horizontal="right" indent="1"/>
    </xf>
    <xf numFmtId="0" fontId="11" fillId="15" borderId="61" xfId="50" applyFont="1" applyBorder="1" applyAlignment="1">
      <alignment horizontal="right" indent="1"/>
    </xf>
    <xf numFmtId="0" fontId="11" fillId="15" borderId="62" xfId="50" applyFont="1" applyBorder="1" applyAlignment="1">
      <alignment horizontal="right" indent="1"/>
    </xf>
    <xf numFmtId="0" fontId="11" fillId="15" borderId="89" xfId="50" applyFont="1" applyBorder="1" applyAlignment="1">
      <alignment horizontal="right" indent="1"/>
    </xf>
    <xf numFmtId="0" fontId="11" fillId="15" borderId="63" xfId="50" applyFont="1" applyBorder="1" applyAlignment="1">
      <alignment horizontal="right" indent="1"/>
    </xf>
    <xf numFmtId="0" fontId="11" fillId="15" borderId="64" xfId="50" applyFont="1" applyBorder="1" applyAlignment="1">
      <alignment horizontal="right" indent="1"/>
    </xf>
    <xf numFmtId="0" fontId="11" fillId="15" borderId="90" xfId="50" applyFont="1" applyBorder="1" applyAlignment="1">
      <alignment horizontal="right" indent="1"/>
    </xf>
    <xf numFmtId="3" fontId="14" fillId="9" borderId="65" xfId="0" applyNumberFormat="1" applyFont="1" applyFill="1" applyBorder="1" applyAlignment="1">
      <alignment horizontal="right" indent="1"/>
    </xf>
    <xf numFmtId="3" fontId="14" fillId="9" borderId="66" xfId="0" applyNumberFormat="1" applyFont="1" applyFill="1" applyBorder="1" applyAlignment="1">
      <alignment horizontal="right" indent="1"/>
    </xf>
    <xf numFmtId="3" fontId="14" fillId="9" borderId="91" xfId="0" applyNumberFormat="1" applyFont="1" applyFill="1" applyBorder="1" applyAlignment="1">
      <alignment horizontal="right" indent="1"/>
    </xf>
    <xf numFmtId="0" fontId="11" fillId="15" borderId="67" xfId="50" applyFont="1" applyBorder="1" applyAlignment="1">
      <alignment horizontal="right" indent="1"/>
    </xf>
    <xf numFmtId="0" fontId="11" fillId="15" borderId="68" xfId="50" applyFont="1" applyBorder="1" applyAlignment="1">
      <alignment horizontal="right" indent="1"/>
    </xf>
    <xf numFmtId="0" fontId="11" fillId="15" borderId="92" xfId="50" applyFont="1" applyBorder="1" applyAlignment="1">
      <alignment horizontal="right" indent="1"/>
    </xf>
    <xf numFmtId="188" fontId="14" fillId="9" borderId="65" xfId="0" applyNumberFormat="1" applyFont="1" applyFill="1" applyBorder="1" applyAlignment="1">
      <alignment horizontal="right" indent="1"/>
    </xf>
    <xf numFmtId="188" fontId="14" fillId="9" borderId="91" xfId="0" applyNumberFormat="1" applyFont="1" applyFill="1" applyBorder="1" applyAlignment="1">
      <alignment horizontal="right" indent="1"/>
    </xf>
    <xf numFmtId="0" fontId="62" fillId="0" borderId="0" xfId="51" applyFont="1" applyFill="1" applyBorder="1" applyAlignment="1" applyProtection="1">
      <alignment horizontal="center" vertical="center"/>
    </xf>
    <xf numFmtId="3" fontId="11" fillId="15" borderId="93" xfId="50" applyNumberFormat="1" applyFont="1" applyBorder="1" applyAlignment="1">
      <alignment horizontal="right" indent="1"/>
    </xf>
    <xf numFmtId="3" fontId="11" fillId="14" borderId="94" xfId="49" applyNumberFormat="1" applyFont="1" applyBorder="1" applyAlignment="1">
      <alignment horizontal="right" indent="1"/>
    </xf>
    <xf numFmtId="3" fontId="11" fillId="15" borderId="94" xfId="50" applyNumberFormat="1" applyFont="1" applyBorder="1" applyAlignment="1">
      <alignment horizontal="right" indent="1"/>
    </xf>
    <xf numFmtId="0" fontId="11" fillId="15" borderId="95" xfId="50" applyFont="1" applyBorder="1" applyAlignment="1">
      <alignment horizontal="right" indent="1"/>
    </xf>
    <xf numFmtId="3" fontId="14" fillId="9" borderId="94" xfId="0" applyNumberFormat="1" applyFont="1" applyFill="1" applyBorder="1" applyAlignment="1">
      <alignment horizontal="right" indent="1"/>
    </xf>
    <xf numFmtId="0" fontId="11" fillId="15" borderId="94" xfId="50" applyFont="1" applyBorder="1" applyAlignment="1">
      <alignment horizontal="right" indent="1"/>
    </xf>
    <xf numFmtId="0" fontId="11" fillId="15" borderId="96" xfId="50" applyFont="1" applyBorder="1" applyAlignment="1">
      <alignment horizontal="right" indent="1"/>
    </xf>
    <xf numFmtId="188" fontId="14" fillId="9" borderId="94" xfId="0" applyNumberFormat="1" applyFont="1" applyFill="1" applyBorder="1" applyAlignment="1">
      <alignment horizontal="right" indent="1"/>
    </xf>
    <xf numFmtId="0" fontId="15" fillId="0" borderId="97" xfId="0" applyFont="1" applyBorder="1"/>
    <xf numFmtId="196" fontId="0" fillId="0" borderId="0" xfId="0" applyNumberFormat="1" applyFill="1"/>
    <xf numFmtId="0" fontId="49" fillId="0" borderId="0" xfId="51" applyFont="1" applyBorder="1" applyAlignment="1" applyProtection="1">
      <alignment horizontal="center"/>
    </xf>
    <xf numFmtId="0" fontId="55" fillId="0" borderId="0" xfId="51" applyFont="1" applyBorder="1" applyAlignment="1" applyProtection="1">
      <alignment horizontal="center"/>
    </xf>
    <xf numFmtId="199" fontId="0" fillId="0" borderId="0" xfId="0" applyNumberFormat="1"/>
    <xf numFmtId="196" fontId="0" fillId="0" borderId="0" xfId="0" applyNumberFormat="1"/>
    <xf numFmtId="0" fontId="62" fillId="0" borderId="0" xfId="51" applyFont="1" applyBorder="1" applyAlignment="1" applyProtection="1">
      <alignment horizontal="center"/>
    </xf>
    <xf numFmtId="193" fontId="0" fillId="0" borderId="0" xfId="0" applyNumberFormat="1"/>
    <xf numFmtId="193" fontId="62" fillId="0" borderId="0" xfId="51" applyNumberFormat="1" applyFont="1" applyBorder="1" applyAlignment="1" applyProtection="1">
      <alignment horizontal="center"/>
    </xf>
    <xf numFmtId="3" fontId="11" fillId="0" borderId="69" xfId="49" applyNumberFormat="1" applyFont="1" applyFill="1" applyBorder="1" applyAlignment="1">
      <alignment horizontal="right" indent="1"/>
    </xf>
    <xf numFmtId="3" fontId="11" fillId="15" borderId="69" xfId="50" applyNumberFormat="1" applyFont="1" applyBorder="1" applyAlignment="1">
      <alignment horizontal="right" indent="1"/>
    </xf>
    <xf numFmtId="0" fontId="11" fillId="15" borderId="0" xfId="50" applyFont="1" applyBorder="1" applyAlignment="1">
      <alignment horizontal="right" indent="1"/>
    </xf>
    <xf numFmtId="0" fontId="11" fillId="15" borderId="23" xfId="50" applyFont="1" applyBorder="1" applyAlignment="1">
      <alignment horizontal="right" indent="1"/>
    </xf>
    <xf numFmtId="0" fontId="15" fillId="0" borderId="13" xfId="0" applyFont="1" applyBorder="1"/>
    <xf numFmtId="196" fontId="2" fillId="0" borderId="0" xfId="0" applyNumberFormat="1" applyFont="1" applyFill="1"/>
    <xf numFmtId="3" fontId="0" fillId="0" borderId="0" xfId="0" applyNumberFormat="1" applyFill="1"/>
    <xf numFmtId="188" fontId="14" fillId="9" borderId="11" xfId="0" applyNumberFormat="1" applyFont="1" applyFill="1" applyBorder="1" applyAlignment="1">
      <alignment horizontal="right" indent="1"/>
    </xf>
    <xf numFmtId="192" fontId="11" fillId="0" borderId="69" xfId="49" applyNumberFormat="1" applyFont="1" applyFill="1" applyBorder="1" applyAlignment="1">
      <alignment horizontal="right" indent="1"/>
    </xf>
    <xf numFmtId="192" fontId="11" fillId="14" borderId="11" xfId="49" applyNumberFormat="1" applyFont="1" applyBorder="1" applyAlignment="1">
      <alignment horizontal="right" indent="1"/>
    </xf>
    <xf numFmtId="192" fontId="11" fillId="0" borderId="11" xfId="49" applyNumberFormat="1" applyFont="1" applyFill="1" applyBorder="1" applyAlignment="1">
      <alignment horizontal="right" indent="1"/>
    </xf>
    <xf numFmtId="192" fontId="11" fillId="15" borderId="11" xfId="50" applyNumberFormat="1" applyFont="1" applyBorder="1" applyAlignment="1">
      <alignment horizontal="right" indent="1"/>
    </xf>
    <xf numFmtId="192" fontId="14" fillId="9" borderId="11" xfId="0" applyNumberFormat="1" applyFont="1" applyFill="1" applyBorder="1" applyAlignment="1">
      <alignment horizontal="right" indent="1"/>
    </xf>
    <xf numFmtId="192" fontId="14" fillId="9" borderId="42" xfId="0" applyNumberFormat="1" applyFont="1" applyFill="1" applyBorder="1" applyAlignment="1">
      <alignment horizontal="right" indent="1"/>
    </xf>
    <xf numFmtId="0" fontId="58" fillId="18" borderId="15" xfId="0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11" fillId="0" borderId="43" xfId="49" applyNumberFormat="1" applyFont="1" applyFill="1" applyBorder="1" applyAlignment="1">
      <alignment horizontal="center"/>
    </xf>
    <xf numFmtId="3" fontId="11" fillId="14" borderId="44" xfId="49" applyNumberFormat="1" applyFont="1" applyBorder="1" applyAlignment="1">
      <alignment horizontal="center"/>
    </xf>
    <xf numFmtId="3" fontId="11" fillId="0" borderId="44" xfId="49" applyNumberFormat="1" applyFont="1" applyFill="1" applyBorder="1" applyAlignment="1">
      <alignment horizontal="center"/>
    </xf>
    <xf numFmtId="3" fontId="11" fillId="15" borderId="44" xfId="50" applyNumberFormat="1" applyFont="1" applyBorder="1" applyAlignment="1">
      <alignment horizontal="center"/>
    </xf>
    <xf numFmtId="3" fontId="14" fillId="9" borderId="44" xfId="0" applyNumberFormat="1" applyFont="1" applyFill="1" applyBorder="1" applyAlignment="1">
      <alignment horizontal="center"/>
    </xf>
    <xf numFmtId="3" fontId="13" fillId="9" borderId="0" xfId="0" applyNumberFormat="1" applyFont="1" applyFill="1" applyBorder="1" applyAlignment="1">
      <alignment horizontal="center"/>
    </xf>
    <xf numFmtId="3" fontId="13" fillId="9" borderId="0" xfId="0" applyNumberFormat="1" applyFont="1" applyFill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0" fillId="9" borderId="0" xfId="0" applyFont="1" applyFill="1" applyBorder="1"/>
    <xf numFmtId="3" fontId="14" fillId="0" borderId="98" xfId="0" applyNumberFormat="1" applyFont="1" applyFill="1" applyBorder="1" applyAlignment="1">
      <alignment horizontal="right" indent="1"/>
    </xf>
    <xf numFmtId="0" fontId="63" fillId="0" borderId="0" xfId="51" applyFont="1" applyBorder="1" applyAlignment="1" applyProtection="1">
      <alignment horizontal="right" vertical="center"/>
    </xf>
    <xf numFmtId="0" fontId="2" fillId="0" borderId="33" xfId="0" applyFont="1" applyBorder="1"/>
    <xf numFmtId="0" fontId="64" fillId="0" borderId="0" xfId="66" applyFont="1" applyFill="1" applyAlignment="1">
      <alignment horizontal="center" vertical="center" wrapText="1"/>
    </xf>
    <xf numFmtId="198" fontId="0" fillId="0" borderId="0" xfId="0" applyNumberFormat="1"/>
    <xf numFmtId="17" fontId="47" fillId="0" borderId="33" xfId="0" applyNumberFormat="1" applyFont="1" applyFill="1" applyBorder="1" applyAlignment="1">
      <alignment horizontal="right" indent="1"/>
    </xf>
    <xf numFmtId="0" fontId="43" fillId="0" borderId="0" xfId="51" applyFont="1" applyAlignment="1" applyProtection="1">
      <alignment horizontal="left" vertical="center" indent="8"/>
    </xf>
    <xf numFmtId="0" fontId="42" fillId="0" borderId="0" xfId="0" quotePrefix="1" applyFont="1" applyAlignment="1">
      <alignment horizontal="justify" vertical="top" wrapText="1"/>
    </xf>
    <xf numFmtId="0" fontId="0" fillId="0" borderId="0" xfId="0" applyAlignment="1">
      <alignment horizontal="justify" vertical="top"/>
    </xf>
    <xf numFmtId="0" fontId="44" fillId="0" borderId="0" xfId="0" applyFont="1" applyAlignment="1">
      <alignment horizontal="center"/>
    </xf>
    <xf numFmtId="0" fontId="41" fillId="9" borderId="21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left" indent="8"/>
    </xf>
    <xf numFmtId="0" fontId="65" fillId="9" borderId="0" xfId="0" applyFont="1" applyFill="1" applyBorder="1" applyAlignment="1">
      <alignment horizontal="left" vertical="center" wrapText="1"/>
    </xf>
    <xf numFmtId="0" fontId="43" fillId="0" borderId="0" xfId="51" applyFont="1" applyAlignment="1" applyProtection="1">
      <alignment horizontal="left" indent="8"/>
    </xf>
    <xf numFmtId="17" fontId="51" fillId="0" borderId="0" xfId="0" applyNumberFormat="1" applyFont="1" applyAlignment="1">
      <alignment horizontal="center"/>
    </xf>
    <xf numFmtId="17" fontId="18" fillId="18" borderId="99" xfId="0" applyNumberFormat="1" applyFont="1" applyFill="1" applyBorder="1" applyAlignment="1">
      <alignment horizontal="right" vertical="center" indent="1"/>
    </xf>
    <xf numFmtId="17" fontId="18" fillId="18" borderId="100" xfId="0" applyNumberFormat="1" applyFont="1" applyFill="1" applyBorder="1" applyAlignment="1">
      <alignment horizontal="right" vertical="center" indent="1"/>
    </xf>
    <xf numFmtId="17" fontId="18" fillId="18" borderId="102" xfId="0" applyNumberFormat="1" applyFont="1" applyFill="1" applyBorder="1" applyAlignment="1">
      <alignment horizontal="right" vertical="center" indent="1"/>
    </xf>
    <xf numFmtId="0" fontId="0" fillId="0" borderId="103" xfId="0" applyBorder="1" applyAlignment="1">
      <alignment horizontal="right" vertical="center"/>
    </xf>
    <xf numFmtId="0" fontId="19" fillId="18" borderId="0" xfId="0" applyFont="1" applyFill="1" applyBorder="1" applyAlignment="1">
      <alignment horizontal="right" vertical="center" wrapText="1"/>
    </xf>
    <xf numFmtId="17" fontId="56" fillId="18" borderId="72" xfId="0" applyNumberFormat="1" applyFont="1" applyFill="1" applyBorder="1" applyAlignment="1">
      <alignment horizontal="center" vertical="center" wrapText="1"/>
    </xf>
    <xf numFmtId="17" fontId="56" fillId="18" borderId="0" xfId="0" applyNumberFormat="1" applyFont="1" applyFill="1" applyBorder="1" applyAlignment="1">
      <alignment horizontal="center" vertical="center" wrapText="1"/>
    </xf>
    <xf numFmtId="17" fontId="56" fillId="18" borderId="73" xfId="0" applyNumberFormat="1" applyFont="1" applyFill="1" applyBorder="1" applyAlignment="1">
      <alignment horizontal="center" vertical="center" wrapText="1"/>
    </xf>
    <xf numFmtId="17" fontId="56" fillId="18" borderId="13" xfId="0" applyNumberFormat="1" applyFont="1" applyFill="1" applyBorder="1" applyAlignment="1">
      <alignment horizontal="center" vertical="center" wrapText="1"/>
    </xf>
    <xf numFmtId="17" fontId="46" fillId="18" borderId="101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46" fillId="18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" fontId="18" fillId="18" borderId="104" xfId="0" applyNumberFormat="1" applyFont="1" applyFill="1" applyBorder="1" applyAlignment="1">
      <alignment horizontal="right" vertical="center" indent="1"/>
    </xf>
    <xf numFmtId="0" fontId="0" fillId="0" borderId="73" xfId="0" applyBorder="1" applyAlignment="1">
      <alignment horizontal="right" vertical="center"/>
    </xf>
    <xf numFmtId="0" fontId="19" fillId="18" borderId="0" xfId="0" applyFont="1" applyFill="1" applyBorder="1" applyAlignment="1">
      <alignment horizontal="right" vertical="center" wrapText="1" indent="1"/>
    </xf>
    <xf numFmtId="0" fontId="0" fillId="0" borderId="0" xfId="0"/>
    <xf numFmtId="0" fontId="19" fillId="18" borderId="75" xfId="0" applyFont="1" applyFill="1" applyBorder="1" applyAlignment="1">
      <alignment horizontal="right" vertical="center" wrapText="1"/>
    </xf>
    <xf numFmtId="0" fontId="19" fillId="18" borderId="76" xfId="0" applyFont="1" applyFill="1" applyBorder="1" applyAlignment="1">
      <alignment horizontal="right" vertical="center" wrapText="1"/>
    </xf>
    <xf numFmtId="0" fontId="19" fillId="18" borderId="77" xfId="0" applyFont="1" applyFill="1" applyBorder="1" applyAlignment="1">
      <alignment horizontal="right" vertical="center" wrapText="1"/>
    </xf>
    <xf numFmtId="3" fontId="18" fillId="18" borderId="78" xfId="0" applyNumberFormat="1" applyFont="1" applyFill="1" applyBorder="1" applyAlignment="1">
      <alignment horizontal="center" vertical="center" wrapText="1"/>
    </xf>
    <xf numFmtId="3" fontId="4" fillId="0" borderId="79" xfId="0" applyNumberFormat="1" applyFont="1" applyBorder="1" applyAlignment="1">
      <alignment horizontal="center" vertical="center"/>
    </xf>
    <xf numFmtId="0" fontId="60" fillId="9" borderId="0" xfId="0" quotePrefix="1" applyFont="1" applyFill="1" applyBorder="1" applyAlignment="1">
      <alignment horizontal="left" wrapText="1"/>
    </xf>
    <xf numFmtId="0" fontId="59" fillId="0" borderId="0" xfId="0" applyFont="1" applyAlignment="1">
      <alignment horizontal="left" wrapText="1"/>
    </xf>
    <xf numFmtId="192" fontId="11" fillId="14" borderId="54" xfId="49" applyNumberFormat="1" applyFont="1" applyBorder="1" applyAlignment="1">
      <alignment horizontal="left" wrapText="1" indent="1"/>
    </xf>
    <xf numFmtId="0" fontId="0" fillId="0" borderId="55" xfId="0" applyBorder="1" applyAlignment="1">
      <alignment horizontal="left" wrapText="1" indent="1"/>
    </xf>
    <xf numFmtId="0" fontId="0" fillId="0" borderId="80" xfId="0" applyBorder="1" applyAlignment="1">
      <alignment horizontal="left" wrapText="1" indent="1"/>
    </xf>
    <xf numFmtId="0" fontId="0" fillId="0" borderId="81" xfId="0" applyBorder="1" applyAlignment="1">
      <alignment horizontal="left" wrapText="1" indent="1"/>
    </xf>
    <xf numFmtId="0" fontId="0" fillId="0" borderId="82" xfId="0" applyBorder="1" applyAlignment="1">
      <alignment horizontal="left" wrapText="1" indent="1"/>
    </xf>
    <xf numFmtId="0" fontId="0" fillId="0" borderId="83" xfId="0" applyBorder="1" applyAlignment="1">
      <alignment horizontal="left" wrapText="1" indent="1"/>
    </xf>
    <xf numFmtId="17" fontId="58" fillId="18" borderId="80" xfId="0" applyNumberFormat="1" applyFont="1" applyFill="1" applyBorder="1" applyAlignment="1">
      <alignment horizontal="center" vertical="center" wrapText="1"/>
    </xf>
    <xf numFmtId="0" fontId="59" fillId="0" borderId="84" xfId="0" applyFont="1" applyBorder="1" applyAlignment="1">
      <alignment vertical="center"/>
    </xf>
  </cellXfs>
  <cellStyles count="68"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Cabecera 1" xfId="31"/>
    <cellStyle name="Cabecera 2" xfId="32"/>
    <cellStyle name="Cabecera 2 2" xfId="33"/>
    <cellStyle name="Cálculo" xfId="34" builtinId="22" customBuiltin="1"/>
    <cellStyle name="Celda de comprobación" xfId="35" builtinId="23" customBuiltin="1"/>
    <cellStyle name="Celda vinculada" xfId="36" builtinId="24" customBuiltin="1"/>
    <cellStyle name="Columna destacada" xfId="37"/>
    <cellStyle name="Encabezado 4" xfId="38" builtinId="19" customBuiltin="1"/>
    <cellStyle name="Énfasis1" xfId="39" builtinId="29" customBuiltin="1"/>
    <cellStyle name="Énfasis2" xfId="40" builtinId="33" customBuiltin="1"/>
    <cellStyle name="Énfasis3" xfId="41" builtinId="37" customBuiltin="1"/>
    <cellStyle name="Énfasis4" xfId="42" builtinId="41" customBuiltin="1"/>
    <cellStyle name="Énfasis5" xfId="43" builtinId="45" customBuiltin="1"/>
    <cellStyle name="Énfasis6" xfId="44" builtinId="49" customBuiltin="1"/>
    <cellStyle name="Entrada" xfId="45" builtinId="20" customBuiltin="1"/>
    <cellStyle name="Euro" xfId="46"/>
    <cellStyle name="Fecha" xfId="47"/>
    <cellStyle name="Fijo" xfId="48"/>
    <cellStyle name="Fila a" xfId="49"/>
    <cellStyle name="Fila b" xfId="50"/>
    <cellStyle name="Hipervínculo" xfId="51" builtinId="8"/>
    <cellStyle name="Incorrecto" xfId="52" builtinId="27" customBuiltin="1"/>
    <cellStyle name="Monetario" xfId="53"/>
    <cellStyle name="Monetario0" xfId="54"/>
    <cellStyle name="Neutral" xfId="55" builtinId="28" customBuiltin="1"/>
    <cellStyle name="Normal" xfId="0" builtinId="0"/>
    <cellStyle name="Notas" xfId="56" builtinId="10" customBuiltin="1"/>
    <cellStyle name="Punto" xfId="57"/>
    <cellStyle name="Punto0" xfId="58"/>
    <cellStyle name="Salida" xfId="59" builtinId="21" customBuiltin="1"/>
    <cellStyle name="Subtitulo de Tabla" xfId="60"/>
    <cellStyle name="Texto de advertencia" xfId="61" builtinId="11" customBuiltin="1"/>
    <cellStyle name="Texto explicativo" xfId="62" builtinId="53" customBuiltin="1"/>
    <cellStyle name="Título" xfId="63" builtinId="15" customBuiltin="1"/>
    <cellStyle name="Título 2" xfId="64" builtinId="17" customBuiltin="1"/>
    <cellStyle name="Título 3" xfId="65" builtinId="18" customBuiltin="1"/>
    <cellStyle name="Titulo de Tabla" xfId="66"/>
    <cellStyle name="Total" xfId="6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000000"/>
      <rgbColor rgb="00DDDDDD"/>
      <rgbColor rgb="00666666"/>
      <rgbColor rgb="00DDDDDD"/>
      <rgbColor rgb="00E8F1F7"/>
      <rgbColor rgb="00DDF3FF"/>
      <rgbColor rgb="00CCCCCC"/>
      <rgbColor rgb="00DDDDDD"/>
      <rgbColor rgb="00DDDDDD"/>
      <rgbColor rgb="00DDDDDD"/>
      <rgbColor rgb="00DDDDDD"/>
      <rgbColor rgb="00DDDDDD"/>
      <rgbColor rgb="00DDDDDD"/>
      <rgbColor rgb="00004EAC"/>
      <rgbColor rgb="00DDDDD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F9933"/>
      <rgbColor rgb="00DDDDDD"/>
      <rgbColor rgb="00DDDDDD"/>
      <rgbColor rgb="00DDDDDD"/>
      <rgbColor rgb="00DDDDDD"/>
      <rgbColor rgb="00DDDDDD"/>
      <rgbColor rgb="00FFFFFF"/>
      <rgbColor rgb="00DDDDDD"/>
      <rgbColor rgb="00DDDDDD"/>
      <rgbColor rgb="00DDDDDD"/>
      <rgbColor rgb="00DDDDDD"/>
      <rgbColor rgb="00D5E7F0"/>
      <rgbColor rgb="00DDDDDD"/>
      <rgbColor rgb="00DDDDDD"/>
      <rgbColor rgb="00DDDDDD"/>
      <rgbColor rgb="00DDDDDD"/>
      <rgbColor rgb="00DDDDDD"/>
      <rgbColor rgb="00DDDDDD"/>
      <rgbColor rgb="00DDDDDD"/>
      <rgbColor rgb="00DDDDDD"/>
      <rgbColor rgb="00DDDDDD"/>
      <rgbColor rgb="00004386"/>
      <rgbColor rgb="00DDDDDD"/>
      <rgbColor rgb="00DDDDD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</xdr:colOff>
      <xdr:row>5</xdr:row>
      <xdr:rowOff>0</xdr:rowOff>
    </xdr:to>
    <xdr:pic>
      <xdr:nvPicPr>
        <xdr:cNvPr id="12366" name="1 Imagen">
          <a:extLst>
            <a:ext uri="{FF2B5EF4-FFF2-40B4-BE49-F238E27FC236}">
              <a16:creationId xmlns:a16="http://schemas.microsoft.com/office/drawing/2014/main" id="{0220CBDA-5877-443A-830B-481DE594E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21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2162175</xdr:colOff>
      <xdr:row>1</xdr:row>
      <xdr:rowOff>809625</xdr:rowOff>
    </xdr:to>
    <xdr:pic>
      <xdr:nvPicPr>
        <xdr:cNvPr id="8712" name="1 Imagen">
          <a:extLst>
            <a:ext uri="{FF2B5EF4-FFF2-40B4-BE49-F238E27FC236}">
              <a16:creationId xmlns:a16="http://schemas.microsoft.com/office/drawing/2014/main" id="{01768026-397E-4995-9956-1C08EC5C8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61925"/>
          <a:ext cx="21621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1885950</xdr:colOff>
      <xdr:row>0</xdr:row>
      <xdr:rowOff>704850</xdr:rowOff>
    </xdr:to>
    <xdr:pic>
      <xdr:nvPicPr>
        <xdr:cNvPr id="9748" name="1 Imagen">
          <a:extLst>
            <a:ext uri="{FF2B5EF4-FFF2-40B4-BE49-F238E27FC236}">
              <a16:creationId xmlns:a16="http://schemas.microsoft.com/office/drawing/2014/main" id="{675BAAA8-873C-4D77-B1C0-CAB4D7532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8859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0</xdr:row>
      <xdr:rowOff>809625</xdr:rowOff>
    </xdr:to>
    <xdr:pic>
      <xdr:nvPicPr>
        <xdr:cNvPr id="11347" name="1 Imagen">
          <a:extLst>
            <a:ext uri="{FF2B5EF4-FFF2-40B4-BE49-F238E27FC236}">
              <a16:creationId xmlns:a16="http://schemas.microsoft.com/office/drawing/2014/main" id="{7DDE2B27-9077-4788-8ED1-433E3DA7F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21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0488" name="1 Imagen">
          <a:extLst>
            <a:ext uri="{FF2B5EF4-FFF2-40B4-BE49-F238E27FC236}">
              <a16:creationId xmlns:a16="http://schemas.microsoft.com/office/drawing/2014/main" id="{DFFB5DE2-FE8D-449D-BCE1-E093AFB3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61925"/>
          <a:ext cx="26765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2324100</xdr:colOff>
      <xdr:row>1</xdr:row>
      <xdr:rowOff>561975</xdr:rowOff>
    </xdr:to>
    <xdr:pic>
      <xdr:nvPicPr>
        <xdr:cNvPr id="7577" name="1 Imagen">
          <a:extLst>
            <a:ext uri="{FF2B5EF4-FFF2-40B4-BE49-F238E27FC236}">
              <a16:creationId xmlns:a16="http://schemas.microsoft.com/office/drawing/2014/main" id="{0D195FD5-D5EE-40FB-A5EC-607887313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61925"/>
          <a:ext cx="23241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2"/>
  <sheetViews>
    <sheetView showGridLines="0" showRowColHeaders="0" topLeftCell="A7" workbookViewId="0">
      <selection activeCell="D27" sqref="D27"/>
    </sheetView>
  </sheetViews>
  <sheetFormatPr baseColWidth="10" defaultRowHeight="12.75" x14ac:dyDescent="0.2"/>
  <cols>
    <col min="1" max="7" width="15.7109375" customWidth="1"/>
  </cols>
  <sheetData>
    <row r="1" spans="1:32" x14ac:dyDescent="0.2"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3.5" thickBot="1" x14ac:dyDescent="0.25">
      <c r="A6" s="33"/>
      <c r="B6" s="33"/>
      <c r="C6" s="33"/>
      <c r="D6" s="33"/>
      <c r="E6" s="33"/>
      <c r="F6" s="33"/>
      <c r="G6" s="34"/>
      <c r="H6" s="34"/>
      <c r="I6" s="3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3.5" thickTop="1" x14ac:dyDescent="0.2"/>
    <row r="8" spans="1:32" s="35" customFormat="1" ht="20.25" x14ac:dyDescent="0.3">
      <c r="A8" s="242" t="s">
        <v>18</v>
      </c>
      <c r="B8" s="242"/>
      <c r="C8" s="242"/>
      <c r="D8" s="242"/>
      <c r="E8" s="242"/>
      <c r="F8" s="242"/>
      <c r="G8" s="242"/>
      <c r="H8" s="242"/>
      <c r="I8" s="242"/>
    </row>
    <row r="9" spans="1:32" ht="15.75" customHeight="1" x14ac:dyDescent="0.2">
      <c r="A9" s="247" t="s">
        <v>75</v>
      </c>
      <c r="B9" s="247"/>
      <c r="C9" s="247"/>
      <c r="D9" s="247"/>
      <c r="E9" s="247"/>
      <c r="F9" s="247"/>
      <c r="G9" s="247"/>
      <c r="H9" s="247"/>
      <c r="I9" s="247"/>
    </row>
    <row r="10" spans="1:32" ht="15.75" x14ac:dyDescent="0.25">
      <c r="A10" s="36"/>
      <c r="B10" s="36"/>
      <c r="C10" s="36"/>
      <c r="D10" s="36" t="s">
        <v>17</v>
      </c>
      <c r="E10" s="36"/>
      <c r="F10" s="36"/>
      <c r="G10" s="36"/>
    </row>
    <row r="11" spans="1:32" ht="15.75" x14ac:dyDescent="0.25">
      <c r="A11" s="244" t="s">
        <v>16</v>
      </c>
      <c r="B11" s="244"/>
      <c r="C11" s="244"/>
      <c r="D11" s="244"/>
      <c r="E11" s="244"/>
      <c r="F11" s="244"/>
      <c r="G11" s="244"/>
    </row>
    <row r="12" spans="1:32" ht="15.75" x14ac:dyDescent="0.25">
      <c r="A12" s="37"/>
      <c r="B12" s="246"/>
      <c r="C12" s="246"/>
      <c r="D12" s="246"/>
      <c r="E12" s="246"/>
      <c r="F12" s="246"/>
      <c r="G12" s="246"/>
      <c r="H12" s="246"/>
    </row>
    <row r="13" spans="1:32" ht="18.95" customHeight="1" x14ac:dyDescent="0.2">
      <c r="A13" s="239" t="s">
        <v>20</v>
      </c>
      <c r="B13" s="239"/>
      <c r="C13" s="239"/>
      <c r="D13" s="239"/>
      <c r="E13" s="239"/>
      <c r="F13" s="239"/>
      <c r="G13" s="239"/>
    </row>
    <row r="14" spans="1:32" ht="18.95" customHeight="1" x14ac:dyDescent="0.2">
      <c r="A14" s="239" t="s">
        <v>32</v>
      </c>
      <c r="B14" s="239"/>
      <c r="C14" s="239"/>
      <c r="D14" s="239"/>
      <c r="E14" s="239"/>
      <c r="F14" s="239"/>
      <c r="G14" s="239"/>
    </row>
    <row r="15" spans="1:32" ht="18.95" customHeight="1" x14ac:dyDescent="0.2">
      <c r="A15" s="239" t="s">
        <v>34</v>
      </c>
      <c r="B15" s="239"/>
      <c r="C15" s="239"/>
      <c r="D15" s="239"/>
      <c r="E15" s="239"/>
      <c r="F15" s="239"/>
      <c r="G15" s="239"/>
    </row>
    <row r="16" spans="1:32" ht="18.95" customHeight="1" x14ac:dyDescent="0.2">
      <c r="A16" s="239" t="s">
        <v>73</v>
      </c>
      <c r="B16" s="239"/>
      <c r="C16" s="239"/>
      <c r="D16" s="239"/>
      <c r="E16" s="239"/>
      <c r="F16" s="239"/>
      <c r="G16" s="239"/>
    </row>
    <row r="17" spans="1:9" ht="15.75" x14ac:dyDescent="0.2">
      <c r="A17" s="239" t="s">
        <v>65</v>
      </c>
      <c r="B17" s="239"/>
      <c r="C17" s="239"/>
      <c r="D17" s="239"/>
      <c r="E17" s="239"/>
      <c r="F17" s="239"/>
      <c r="G17" s="239"/>
    </row>
    <row r="18" spans="1:9" ht="13.5" thickBot="1" x14ac:dyDescent="0.25">
      <c r="A18" s="5"/>
      <c r="B18" s="5"/>
      <c r="C18" s="38"/>
      <c r="D18" s="5"/>
      <c r="E18" s="5"/>
      <c r="F18" s="5"/>
      <c r="G18" s="5"/>
      <c r="H18" s="5"/>
      <c r="I18" s="5"/>
    </row>
    <row r="19" spans="1:9" ht="13.5" thickTop="1" x14ac:dyDescent="0.2">
      <c r="A19" s="39"/>
      <c r="B19" s="243"/>
      <c r="C19" s="243"/>
      <c r="D19" s="243"/>
      <c r="E19" s="243"/>
      <c r="F19" s="243"/>
      <c r="G19" s="243"/>
      <c r="H19" s="243"/>
      <c r="I19" s="243"/>
    </row>
    <row r="20" spans="1:9" ht="53.25" customHeight="1" x14ac:dyDescent="0.2">
      <c r="A20" s="40"/>
      <c r="B20" s="245" t="s">
        <v>52</v>
      </c>
      <c r="C20" s="245"/>
      <c r="D20" s="245"/>
      <c r="E20" s="245"/>
      <c r="F20" s="245"/>
      <c r="G20" s="245"/>
      <c r="H20" s="245"/>
      <c r="I20" s="245"/>
    </row>
    <row r="21" spans="1:9" ht="13.5" thickBot="1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ht="13.5" thickTop="1" x14ac:dyDescent="0.2">
      <c r="A22" s="240"/>
      <c r="B22" s="241"/>
      <c r="C22" s="241"/>
      <c r="D22" s="241"/>
      <c r="E22" s="241"/>
      <c r="F22" s="241"/>
      <c r="G22" s="241"/>
    </row>
  </sheetData>
  <mergeCells count="12">
    <mergeCell ref="A15:G15"/>
    <mergeCell ref="A9:I9"/>
    <mergeCell ref="A17:G17"/>
    <mergeCell ref="A22:G22"/>
    <mergeCell ref="A8:I8"/>
    <mergeCell ref="B19:I19"/>
    <mergeCell ref="A14:G14"/>
    <mergeCell ref="A11:G11"/>
    <mergeCell ref="A13:G13"/>
    <mergeCell ref="B20:I20"/>
    <mergeCell ref="B12:H12"/>
    <mergeCell ref="A16:G16"/>
  </mergeCells>
  <phoneticPr fontId="0" type="noConversion"/>
  <hyperlinks>
    <hyperlink ref="B13:G13" location="CONSOLIDADO!A1" display=" *  Balances monetarios consolidados "/>
    <hyperlink ref="B14:G14" location="SIST.BRIO.!A1" display=" *  Balance monetario del sistema bancario "/>
    <hyperlink ref="A14" location="sistema" display=" *   Balance monetario del sistema bancario (incluye IFES)  – Saldos contables"/>
    <hyperlink ref="A13" location="consolidado" display=" *  Balances monetarios consolidados (incluye IFES)  – Saldos contables"/>
    <hyperlink ref="A14:G14" location="Promedios!A1" display=" *  Principales Agregados Monetarios y Base Monetaria  -  Promedios mensuales"/>
    <hyperlink ref="A13:G13" location="'Fin de Mes'!A1" display=" *  Principales Agregados Monetarios  -  Saldos a fin de mes"/>
    <hyperlink ref="B15:G15" location="SIST.BRIO.!A1" display=" *  Balance monetario del sistema bancario "/>
    <hyperlink ref="A15" location="sistema" display=" *   Balance monetario del sistema bancario (incluye IFES)  – Saldos contables"/>
    <hyperlink ref="A15:G15" location="Notas!A1" display=" *  Notas"/>
    <hyperlink ref="B17:G17" location="SIST.BRIO.!A1" display=" *  Balance monetario del sistema bancario "/>
    <hyperlink ref="A17" location="sistema" display=" *   Balance monetario del sistema bancario (incluye IFES)  – Saldos contables"/>
    <hyperlink ref="A17:G17" location="Anexo!A1" display=" *  Anexo - Saldos a fin de mes con datos NIIF"/>
    <hyperlink ref="B16:G16" location="CONSOLIDADO!A1" display=" *  Balances monetarios consolidados "/>
    <hyperlink ref="A16" location="consolidado" display=" *  Balances monetarios consolidados (incluye IFES)  – Saldos contables"/>
    <hyperlink ref="A16:G16" location="'Fin de Mes dic98-dic09'!A1" display=" *  Saldos a fin de mes dic98-dic09"/>
  </hyperlinks>
  <printOptions horizontalCentered="1"/>
  <pageMargins left="0.74803149606299213" right="0.74803149606299213" top="0.47244094488188981" bottom="0.98425196850393704" header="0" footer="0"/>
  <pageSetup paperSize="9" scale="85" orientation="landscape" r:id="rId1"/>
  <headerFooter alignWithMargins="0">
    <oddFooter>&amp;R&amp;F -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2:EE42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10" sqref="A10"/>
      <selection pane="bottomRight" activeCell="C4" sqref="C4:C5"/>
    </sheetView>
  </sheetViews>
  <sheetFormatPr baseColWidth="10" defaultColWidth="0.7109375" defaultRowHeight="12.75" x14ac:dyDescent="0.2"/>
  <cols>
    <col min="1" max="1" width="1.85546875" customWidth="1"/>
    <col min="2" max="2" width="40.140625" customWidth="1"/>
    <col min="3" max="111" width="8.140625" customWidth="1"/>
    <col min="112" max="112" width="10.85546875" customWidth="1"/>
    <col min="113" max="113" width="11.7109375" customWidth="1"/>
    <col min="114" max="114" width="10.5703125" customWidth="1"/>
    <col min="115" max="116" width="11.140625" customWidth="1"/>
    <col min="117" max="117" width="10.85546875" customWidth="1"/>
    <col min="118" max="118" width="11.5703125" customWidth="1"/>
    <col min="119" max="119" width="12" customWidth="1"/>
    <col min="120" max="131" width="11.42578125" customWidth="1"/>
    <col min="132" max="132" width="9.85546875" customWidth="1"/>
    <col min="133" max="133" width="8.7109375" customWidth="1"/>
    <col min="134" max="134" width="11" customWidth="1"/>
    <col min="135" max="135" width="0.7109375" customWidth="1"/>
    <col min="137" max="137" width="0.7109375" customWidth="1"/>
    <col min="143" max="143" width="13" customWidth="1"/>
  </cols>
  <sheetData>
    <row r="2" spans="1:135" ht="66" customHeight="1" x14ac:dyDescent="0.2">
      <c r="C2" s="4"/>
      <c r="D2" s="4"/>
      <c r="E2" s="4"/>
      <c r="F2" s="29"/>
      <c r="G2" s="156" t="s">
        <v>43</v>
      </c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6"/>
      <c r="DC2" s="156"/>
      <c r="DD2" s="156"/>
      <c r="DE2" s="156"/>
      <c r="DF2" s="156"/>
      <c r="DG2" s="156"/>
      <c r="DH2" s="156"/>
      <c r="DI2" s="252" t="s">
        <v>74</v>
      </c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2"/>
      <c r="EB2" s="252"/>
      <c r="EC2" s="252"/>
      <c r="ED2" s="252"/>
      <c r="EE2" s="252"/>
    </row>
    <row r="3" spans="1:135" x14ac:dyDescent="0.2">
      <c r="A3" s="6"/>
      <c r="B3" s="98" t="s">
        <v>33</v>
      </c>
      <c r="C3" s="6"/>
      <c r="D3" s="6"/>
      <c r="E3" s="6"/>
      <c r="F3" s="6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2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130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188"/>
      <c r="CD3" s="188"/>
      <c r="CE3" s="188"/>
      <c r="CF3" s="188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U3" s="203"/>
      <c r="CV3" s="203"/>
      <c r="CW3" s="203"/>
      <c r="CX3" s="205"/>
      <c r="CY3" s="205"/>
      <c r="CZ3" s="205"/>
      <c r="DB3" s="205"/>
      <c r="DC3" s="205"/>
      <c r="DD3" s="205"/>
      <c r="DE3" s="205"/>
      <c r="DF3" s="205"/>
      <c r="DG3" s="234" t="s">
        <v>70</v>
      </c>
      <c r="DH3" s="234"/>
      <c r="DI3" s="234"/>
      <c r="DJ3" s="234"/>
      <c r="DK3" s="234"/>
      <c r="DL3" s="234"/>
      <c r="DM3" s="234"/>
      <c r="DN3" s="234"/>
      <c r="DO3" s="234"/>
      <c r="DP3" s="234"/>
      <c r="DQ3" s="234"/>
      <c r="DR3" s="234"/>
      <c r="DS3" s="234"/>
      <c r="DT3" s="234"/>
      <c r="DU3" s="234"/>
      <c r="DV3" s="234"/>
      <c r="DW3" s="234"/>
      <c r="DX3" s="234"/>
      <c r="DY3" s="234"/>
      <c r="DZ3" s="234"/>
      <c r="EA3" s="234"/>
      <c r="EB3" s="5"/>
      <c r="EC3" s="5"/>
      <c r="ED3" s="5"/>
      <c r="EE3" s="9"/>
    </row>
    <row r="4" spans="1:135" s="3" customFormat="1" ht="27.75" customHeight="1" x14ac:dyDescent="0.25">
      <c r="A4" s="26"/>
      <c r="B4" s="27" t="s">
        <v>15</v>
      </c>
      <c r="C4" s="250">
        <v>40209</v>
      </c>
      <c r="D4" s="250">
        <v>40237</v>
      </c>
      <c r="E4" s="250">
        <v>40268</v>
      </c>
      <c r="F4" s="250">
        <v>40298</v>
      </c>
      <c r="G4" s="250">
        <v>40329</v>
      </c>
      <c r="H4" s="250">
        <v>40359</v>
      </c>
      <c r="I4" s="250">
        <v>40390</v>
      </c>
      <c r="J4" s="250">
        <v>40421</v>
      </c>
      <c r="K4" s="250">
        <v>40451</v>
      </c>
      <c r="L4" s="250">
        <v>40482</v>
      </c>
      <c r="M4" s="250">
        <v>40512</v>
      </c>
      <c r="N4" s="250">
        <v>40543</v>
      </c>
      <c r="O4" s="250">
        <v>40574</v>
      </c>
      <c r="P4" s="250">
        <v>40602</v>
      </c>
      <c r="Q4" s="250">
        <v>40633</v>
      </c>
      <c r="R4" s="250">
        <v>40663</v>
      </c>
      <c r="S4" s="250">
        <v>40694</v>
      </c>
      <c r="T4" s="250">
        <v>40724</v>
      </c>
      <c r="U4" s="250">
        <v>40755</v>
      </c>
      <c r="V4" s="250">
        <v>40786</v>
      </c>
      <c r="W4" s="250">
        <v>40816</v>
      </c>
      <c r="X4" s="250">
        <v>40847</v>
      </c>
      <c r="Y4" s="250">
        <v>40877</v>
      </c>
      <c r="Z4" s="250">
        <v>40908</v>
      </c>
      <c r="AA4" s="250">
        <v>40939</v>
      </c>
      <c r="AB4" s="250">
        <v>40968</v>
      </c>
      <c r="AC4" s="250">
        <v>40999</v>
      </c>
      <c r="AD4" s="250">
        <v>41029</v>
      </c>
      <c r="AE4" s="250">
        <v>41060</v>
      </c>
      <c r="AF4" s="250">
        <v>41090</v>
      </c>
      <c r="AG4" s="250">
        <v>41121</v>
      </c>
      <c r="AH4" s="250">
        <v>41152</v>
      </c>
      <c r="AI4" s="250">
        <v>41182</v>
      </c>
      <c r="AJ4" s="250">
        <v>41213</v>
      </c>
      <c r="AK4" s="250">
        <v>41243</v>
      </c>
      <c r="AL4" s="250">
        <v>41274</v>
      </c>
      <c r="AM4" s="250">
        <v>41305</v>
      </c>
      <c r="AN4" s="250">
        <v>41333</v>
      </c>
      <c r="AO4" s="250">
        <v>41364</v>
      </c>
      <c r="AP4" s="250">
        <v>41394</v>
      </c>
      <c r="AQ4" s="250">
        <v>41425</v>
      </c>
      <c r="AR4" s="250">
        <v>41455</v>
      </c>
      <c r="AS4" s="250">
        <v>41486</v>
      </c>
      <c r="AT4" s="250">
        <v>41517</v>
      </c>
      <c r="AU4" s="250">
        <v>41547</v>
      </c>
      <c r="AV4" s="250">
        <v>41578</v>
      </c>
      <c r="AW4" s="250">
        <v>41608</v>
      </c>
      <c r="AX4" s="250">
        <v>41639</v>
      </c>
      <c r="AY4" s="250">
        <v>41670</v>
      </c>
      <c r="AZ4" s="250">
        <v>41698</v>
      </c>
      <c r="BA4" s="250">
        <v>41729</v>
      </c>
      <c r="BB4" s="250">
        <v>41759</v>
      </c>
      <c r="BC4" s="250">
        <v>41790</v>
      </c>
      <c r="BD4" s="250">
        <v>41820</v>
      </c>
      <c r="BE4" s="250">
        <v>41851</v>
      </c>
      <c r="BF4" s="250">
        <v>41882</v>
      </c>
      <c r="BG4" s="250">
        <v>41912</v>
      </c>
      <c r="BH4" s="250">
        <v>41943</v>
      </c>
      <c r="BI4" s="250">
        <v>41973</v>
      </c>
      <c r="BJ4" s="250">
        <v>42004</v>
      </c>
      <c r="BK4" s="250">
        <v>42035</v>
      </c>
      <c r="BL4" s="250">
        <v>42063</v>
      </c>
      <c r="BM4" s="250">
        <v>42094</v>
      </c>
      <c r="BN4" s="250">
        <v>42124</v>
      </c>
      <c r="BO4" s="250">
        <v>42155</v>
      </c>
      <c r="BP4" s="250">
        <v>42185</v>
      </c>
      <c r="BQ4" s="250">
        <v>42216</v>
      </c>
      <c r="BR4" s="250">
        <v>42247</v>
      </c>
      <c r="BS4" s="250">
        <v>42277</v>
      </c>
      <c r="BT4" s="250">
        <v>42308</v>
      </c>
      <c r="BU4" s="250">
        <v>42338</v>
      </c>
      <c r="BV4" s="250">
        <v>42369</v>
      </c>
      <c r="BW4" s="250">
        <v>42400</v>
      </c>
      <c r="BX4" s="250">
        <v>42429</v>
      </c>
      <c r="BY4" s="250">
        <v>42460</v>
      </c>
      <c r="BZ4" s="250">
        <v>42490</v>
      </c>
      <c r="CA4" s="250">
        <v>42521</v>
      </c>
      <c r="CB4" s="250">
        <v>42551</v>
      </c>
      <c r="CC4" s="250">
        <v>42582</v>
      </c>
      <c r="CD4" s="250">
        <v>42613</v>
      </c>
      <c r="CE4" s="250">
        <v>42643</v>
      </c>
      <c r="CF4" s="250">
        <v>42674</v>
      </c>
      <c r="CG4" s="250">
        <v>42704</v>
      </c>
      <c r="CH4" s="250">
        <v>42735</v>
      </c>
      <c r="CI4" s="250">
        <v>42766</v>
      </c>
      <c r="CJ4" s="250">
        <v>42794</v>
      </c>
      <c r="CK4" s="250">
        <v>42825</v>
      </c>
      <c r="CL4" s="250">
        <v>42855</v>
      </c>
      <c r="CM4" s="250">
        <v>42886</v>
      </c>
      <c r="CN4" s="250">
        <v>42916</v>
      </c>
      <c r="CO4" s="250">
        <v>42947</v>
      </c>
      <c r="CP4" s="250">
        <v>42978</v>
      </c>
      <c r="CQ4" s="250">
        <v>43008</v>
      </c>
      <c r="CR4" s="250">
        <v>43039</v>
      </c>
      <c r="CS4" s="250">
        <v>43069</v>
      </c>
      <c r="CT4" s="250">
        <v>43100</v>
      </c>
      <c r="CU4" s="250">
        <v>43131</v>
      </c>
      <c r="CV4" s="250">
        <v>43159</v>
      </c>
      <c r="CW4" s="250">
        <v>43190</v>
      </c>
      <c r="CX4" s="250">
        <v>43220</v>
      </c>
      <c r="CY4" s="250">
        <v>43251</v>
      </c>
      <c r="CZ4" s="250">
        <v>43281</v>
      </c>
      <c r="DA4" s="248">
        <v>43312</v>
      </c>
      <c r="DB4" s="248">
        <v>43343</v>
      </c>
      <c r="DC4" s="248">
        <v>43371</v>
      </c>
      <c r="DD4" s="248">
        <v>43404</v>
      </c>
      <c r="DE4" s="248">
        <v>43434</v>
      </c>
      <c r="DF4" s="248">
        <v>43465</v>
      </c>
      <c r="DG4" s="248">
        <v>43496</v>
      </c>
      <c r="DH4" s="248">
        <v>43524</v>
      </c>
      <c r="DI4" s="248">
        <v>43555</v>
      </c>
      <c r="DJ4" s="248">
        <v>43585</v>
      </c>
      <c r="DK4" s="248">
        <v>43616</v>
      </c>
      <c r="DL4" s="248">
        <v>43646</v>
      </c>
      <c r="DM4" s="248">
        <v>43677</v>
      </c>
      <c r="DN4" s="248">
        <v>43707</v>
      </c>
      <c r="DO4" s="248">
        <v>43738</v>
      </c>
      <c r="DP4" s="248">
        <v>43769</v>
      </c>
      <c r="DQ4" s="248">
        <v>43799</v>
      </c>
      <c r="DR4" s="248">
        <v>43830</v>
      </c>
      <c r="DS4" s="248">
        <v>43861</v>
      </c>
      <c r="DT4" s="248">
        <v>43890</v>
      </c>
      <c r="DU4" s="248">
        <v>43921</v>
      </c>
      <c r="DV4" s="248">
        <v>43951</v>
      </c>
      <c r="DW4" s="248">
        <v>43982</v>
      </c>
      <c r="DX4" s="248">
        <v>44012</v>
      </c>
      <c r="DY4" s="248">
        <v>44043</v>
      </c>
      <c r="DZ4" s="248">
        <v>44074</v>
      </c>
      <c r="EA4" s="248">
        <v>44104</v>
      </c>
      <c r="EB4" s="257" t="s">
        <v>46</v>
      </c>
      <c r="EC4" s="258"/>
      <c r="ED4" s="253" t="s">
        <v>50</v>
      </c>
      <c r="EE4" s="254"/>
    </row>
    <row r="5" spans="1:135" s="3" customFormat="1" ht="27.75" customHeight="1" thickBot="1" x14ac:dyDescent="0.25">
      <c r="A5" s="28"/>
      <c r="B5" s="97" t="s">
        <v>31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1"/>
      <c r="AW5" s="251"/>
      <c r="AX5" s="251"/>
      <c r="AY5" s="251"/>
      <c r="AZ5" s="251"/>
      <c r="BA5" s="251"/>
      <c r="BB5" s="251"/>
      <c r="BC5" s="251"/>
      <c r="BD5" s="251"/>
      <c r="BE5" s="251"/>
      <c r="BF5" s="251"/>
      <c r="BG5" s="251"/>
      <c r="BH5" s="251"/>
      <c r="BI5" s="251"/>
      <c r="BJ5" s="251"/>
      <c r="BK5" s="251"/>
      <c r="BL5" s="251"/>
      <c r="BM5" s="251"/>
      <c r="BN5" s="251"/>
      <c r="BO5" s="251"/>
      <c r="BP5" s="251"/>
      <c r="BQ5" s="251"/>
      <c r="BR5" s="251"/>
      <c r="BS5" s="251"/>
      <c r="BT5" s="251"/>
      <c r="BU5" s="251"/>
      <c r="BV5" s="251"/>
      <c r="BW5" s="251"/>
      <c r="BX5" s="251"/>
      <c r="BY5" s="251"/>
      <c r="BZ5" s="251"/>
      <c r="CA5" s="251"/>
      <c r="CB5" s="251"/>
      <c r="CC5" s="251"/>
      <c r="CD5" s="251"/>
      <c r="CE5" s="251"/>
      <c r="CF5" s="251"/>
      <c r="CG5" s="251"/>
      <c r="CH5" s="251"/>
      <c r="CI5" s="251"/>
      <c r="CJ5" s="251"/>
      <c r="CK5" s="251"/>
      <c r="CL5" s="251"/>
      <c r="CM5" s="251"/>
      <c r="CN5" s="251"/>
      <c r="CO5" s="251"/>
      <c r="CP5" s="251"/>
      <c r="CQ5" s="251"/>
      <c r="CR5" s="251"/>
      <c r="CS5" s="251"/>
      <c r="CT5" s="251"/>
      <c r="CU5" s="251"/>
      <c r="CV5" s="251"/>
      <c r="CW5" s="251"/>
      <c r="CX5" s="251"/>
      <c r="CY5" s="251"/>
      <c r="CZ5" s="251"/>
      <c r="DA5" s="249"/>
      <c r="DB5" s="249"/>
      <c r="DC5" s="249"/>
      <c r="DD5" s="249"/>
      <c r="DE5" s="249"/>
      <c r="DF5" s="249"/>
      <c r="DG5" s="249"/>
      <c r="DH5" s="249"/>
      <c r="DI5" s="249"/>
      <c r="DJ5" s="249"/>
      <c r="DK5" s="249"/>
      <c r="DL5" s="249"/>
      <c r="DM5" s="249"/>
      <c r="DN5" s="249"/>
      <c r="DO5" s="249"/>
      <c r="DP5" s="249"/>
      <c r="DQ5" s="249"/>
      <c r="DR5" s="249"/>
      <c r="DS5" s="249"/>
      <c r="DT5" s="249"/>
      <c r="DU5" s="249"/>
      <c r="DV5" s="249"/>
      <c r="DW5" s="249"/>
      <c r="DX5" s="249"/>
      <c r="DY5" s="249"/>
      <c r="DZ5" s="249"/>
      <c r="EA5" s="249"/>
      <c r="EB5" s="92" t="s">
        <v>47</v>
      </c>
      <c r="EC5" s="86" t="s">
        <v>48</v>
      </c>
      <c r="ED5" s="255"/>
      <c r="EE5" s="256"/>
    </row>
    <row r="6" spans="1:135" s="45" customFormat="1" ht="17.25" customHeight="1" thickTop="1" x14ac:dyDescent="0.25">
      <c r="A6" s="49"/>
      <c r="B6" s="50" t="s">
        <v>0</v>
      </c>
      <c r="C6" s="52">
        <v>29579.622480000002</v>
      </c>
      <c r="D6" s="52">
        <v>30264.56321</v>
      </c>
      <c r="E6" s="52">
        <v>32577.454550000002</v>
      </c>
      <c r="F6" s="52">
        <v>29554.362399999998</v>
      </c>
      <c r="G6" s="52">
        <v>30267.703249999999</v>
      </c>
      <c r="H6" s="52">
        <v>32040.616040000001</v>
      </c>
      <c r="I6" s="52">
        <v>31648.415840000001</v>
      </c>
      <c r="J6" s="52">
        <v>31943.22176</v>
      </c>
      <c r="K6" s="52">
        <v>31630.782879999999</v>
      </c>
      <c r="L6" s="52">
        <v>32451.516940000001</v>
      </c>
      <c r="M6" s="52">
        <v>33081.460619999998</v>
      </c>
      <c r="N6" s="52">
        <v>38163.89662</v>
      </c>
      <c r="O6" s="52">
        <v>35321.179830000001</v>
      </c>
      <c r="P6" s="52">
        <v>35792.195460000003</v>
      </c>
      <c r="Q6" s="52">
        <v>36006.868310000005</v>
      </c>
      <c r="R6" s="52">
        <v>35789.064310000002</v>
      </c>
      <c r="S6" s="52">
        <v>34933.363499999999</v>
      </c>
      <c r="T6" s="52">
        <v>37558.80846</v>
      </c>
      <c r="U6" s="52">
        <v>37397.612820000002</v>
      </c>
      <c r="V6" s="52">
        <v>37049.008110000002</v>
      </c>
      <c r="W6" s="52">
        <v>37662.813289999998</v>
      </c>
      <c r="X6" s="52">
        <v>38522.402520000003</v>
      </c>
      <c r="Y6" s="52">
        <v>38784.73171</v>
      </c>
      <c r="Z6" s="52">
        <v>45188.736720000001</v>
      </c>
      <c r="AA6" s="52">
        <v>41906.625599999999</v>
      </c>
      <c r="AB6" s="52">
        <v>41846.784890000003</v>
      </c>
      <c r="AC6" s="52">
        <v>44378.827530000002</v>
      </c>
      <c r="AD6" s="52">
        <v>42415.46256</v>
      </c>
      <c r="AE6" s="52">
        <v>41470.44</v>
      </c>
      <c r="AF6" s="52">
        <v>44843.404900000001</v>
      </c>
      <c r="AG6" s="52">
        <v>44511.196779999998</v>
      </c>
      <c r="AH6" s="52">
        <v>44172.406139999999</v>
      </c>
      <c r="AI6" s="52">
        <v>44866.892490000006</v>
      </c>
      <c r="AJ6" s="52">
        <v>44490.489030000004</v>
      </c>
      <c r="AK6" s="52">
        <v>44821.228280000003</v>
      </c>
      <c r="AL6" s="52">
        <v>52876.503250000002</v>
      </c>
      <c r="AM6" s="52">
        <v>48791.096170000004</v>
      </c>
      <c r="AN6" s="56">
        <v>49073.564350000001</v>
      </c>
      <c r="AO6" s="52">
        <v>49996.828990000002</v>
      </c>
      <c r="AP6" s="52">
        <v>48748.7817</v>
      </c>
      <c r="AQ6" s="52">
        <v>48465.712740000003</v>
      </c>
      <c r="AR6" s="52">
        <v>51650.042700000005</v>
      </c>
      <c r="AS6" s="52">
        <v>50872.864670000003</v>
      </c>
      <c r="AT6" s="52">
        <v>50768.563649999996</v>
      </c>
      <c r="AU6" s="52">
        <v>51365.829920000004</v>
      </c>
      <c r="AV6" s="52">
        <v>50826.223749999997</v>
      </c>
      <c r="AW6" s="52">
        <v>50436.755380000002</v>
      </c>
      <c r="AX6" s="52">
        <v>59524.336940000001</v>
      </c>
      <c r="AY6" s="52">
        <v>54049.017780000002</v>
      </c>
      <c r="AZ6" s="52">
        <v>56468.917090000003</v>
      </c>
      <c r="BA6" s="52">
        <v>55727.987049999996</v>
      </c>
      <c r="BB6" s="56">
        <v>54913.991049999997</v>
      </c>
      <c r="BC6" s="53">
        <v>54850.560530000002</v>
      </c>
      <c r="BD6" s="53">
        <v>58338.307150000001</v>
      </c>
      <c r="BE6" s="53">
        <v>56718.645899999996</v>
      </c>
      <c r="BF6" s="53">
        <v>57067.525840000002</v>
      </c>
      <c r="BG6" s="53">
        <v>56818.176270000004</v>
      </c>
      <c r="BH6" s="53">
        <v>55588.10845</v>
      </c>
      <c r="BI6" s="53">
        <v>56227.145990000005</v>
      </c>
      <c r="BJ6" s="53">
        <v>63108.823109999998</v>
      </c>
      <c r="BK6" s="53">
        <v>58646.275829999999</v>
      </c>
      <c r="BL6" s="53">
        <v>59376.395680000001</v>
      </c>
      <c r="BM6" s="53">
        <v>60554.430659999998</v>
      </c>
      <c r="BN6" s="53">
        <v>57211.993609999998</v>
      </c>
      <c r="BO6" s="53">
        <v>56849.843850000005</v>
      </c>
      <c r="BP6" s="53">
        <v>60006.186750000001</v>
      </c>
      <c r="BQ6" s="53">
        <v>58841.670590000002</v>
      </c>
      <c r="BR6" s="53">
        <v>59178.323509999995</v>
      </c>
      <c r="BS6" s="53">
        <v>56956.395520000005</v>
      </c>
      <c r="BT6" s="53">
        <v>58314.602679999996</v>
      </c>
      <c r="BU6" s="53">
        <v>58908.501259999997</v>
      </c>
      <c r="BV6" s="53">
        <v>68004.882389999999</v>
      </c>
      <c r="BW6" s="159">
        <v>62286.79176</v>
      </c>
      <c r="BX6" s="159">
        <v>61569.481509999998</v>
      </c>
      <c r="BY6" s="159">
        <v>61117.291929999999</v>
      </c>
      <c r="BZ6" s="159">
        <v>59811.838960000001</v>
      </c>
      <c r="CA6" s="159">
        <v>59400.358350000002</v>
      </c>
      <c r="CB6" s="159">
        <v>62735.262270000007</v>
      </c>
      <c r="CC6" s="159">
        <v>61940.482590000007</v>
      </c>
      <c r="CD6" s="159">
        <v>60092.2382</v>
      </c>
      <c r="CE6" s="159">
        <v>61182.271220000002</v>
      </c>
      <c r="CF6" s="159">
        <v>61554.829509999996</v>
      </c>
      <c r="CG6" s="159">
        <v>61551.636429999999</v>
      </c>
      <c r="CH6" s="159">
        <v>69397.828169999993</v>
      </c>
      <c r="CI6" s="159">
        <v>64563.257509999996</v>
      </c>
      <c r="CJ6" s="159">
        <v>66918.697950000002</v>
      </c>
      <c r="CK6" s="159">
        <v>66500.60583</v>
      </c>
      <c r="CL6" s="159">
        <v>66279.205430000002</v>
      </c>
      <c r="CM6" s="159">
        <v>63730.210549999996</v>
      </c>
      <c r="CN6" s="159">
        <v>67282.735870000004</v>
      </c>
      <c r="CO6" s="159">
        <v>67679.969319999989</v>
      </c>
      <c r="CP6" s="159">
        <v>66075.984020000004</v>
      </c>
      <c r="CQ6" s="159">
        <v>66511.972560000009</v>
      </c>
      <c r="CR6" s="159">
        <v>67700.11176</v>
      </c>
      <c r="CS6" s="159">
        <v>68277.441230000011</v>
      </c>
      <c r="CT6" s="159">
        <v>76449.721569999994</v>
      </c>
      <c r="CU6" s="159">
        <v>70151.821120000008</v>
      </c>
      <c r="CV6" s="159">
        <v>70394.37457</v>
      </c>
      <c r="CW6" s="159">
        <v>71281.917499999996</v>
      </c>
      <c r="CX6" s="159">
        <v>68534.315879999995</v>
      </c>
      <c r="CY6" s="159">
        <v>67336.608489999999</v>
      </c>
      <c r="CZ6" s="206">
        <v>70316.171329999997</v>
      </c>
      <c r="DA6" s="159">
        <v>70699.481209999998</v>
      </c>
      <c r="DB6" s="206">
        <v>70429.653290000002</v>
      </c>
      <c r="DC6" s="159">
        <v>70361.622049999991</v>
      </c>
      <c r="DD6" s="206">
        <v>70258.353260000004</v>
      </c>
      <c r="DE6" s="159">
        <v>70544.996440000003</v>
      </c>
      <c r="DF6" s="159">
        <v>80080.192510000008</v>
      </c>
      <c r="DG6" s="159">
        <v>73625.063609999997</v>
      </c>
      <c r="DH6" s="206">
        <v>75507.174329999994</v>
      </c>
      <c r="DI6" s="189">
        <v>74351.974189999994</v>
      </c>
      <c r="DJ6" s="189">
        <v>76101.846019999997</v>
      </c>
      <c r="DK6" s="189">
        <v>73190.091099999991</v>
      </c>
      <c r="DL6" s="189">
        <v>77309.234639999995</v>
      </c>
      <c r="DM6" s="189">
        <v>74222.914980000001</v>
      </c>
      <c r="DN6" s="189">
        <v>74546.950989999998</v>
      </c>
      <c r="DO6" s="189">
        <v>75187.940119999999</v>
      </c>
      <c r="DP6" s="189">
        <v>74112.439409999992</v>
      </c>
      <c r="DQ6" s="189">
        <v>76772.25808</v>
      </c>
      <c r="DR6" s="189">
        <v>84719.236189999996</v>
      </c>
      <c r="DS6" s="189">
        <v>76809.8603</v>
      </c>
      <c r="DT6" s="189">
        <v>78044.756720000005</v>
      </c>
      <c r="DU6" s="189">
        <v>78168.589919999999</v>
      </c>
      <c r="DV6" s="189">
        <v>80457.639169999995</v>
      </c>
      <c r="DW6" s="207">
        <v>81494.872669999997</v>
      </c>
      <c r="DX6" s="189">
        <v>84997.275569999998</v>
      </c>
      <c r="DY6" s="207">
        <v>85071.176069999987</v>
      </c>
      <c r="DZ6" s="189">
        <v>85784.55528</v>
      </c>
      <c r="EA6" s="207">
        <v>85100.364780000004</v>
      </c>
      <c r="EB6" s="100">
        <f>+EA6-DZ6</f>
        <v>-684.19049999999697</v>
      </c>
      <c r="EC6" s="109">
        <f>+EA6/DZ6-1</f>
        <v>-7.9756839417866043E-3</v>
      </c>
      <c r="ED6" s="110">
        <f>+EA6/DN6-1</f>
        <v>0.14156734312870389</v>
      </c>
      <c r="EE6" s="93"/>
    </row>
    <row r="7" spans="1:135" ht="13.5" x14ac:dyDescent="0.25">
      <c r="A7" s="11"/>
      <c r="B7" s="12" t="s">
        <v>1</v>
      </c>
      <c r="C7" s="57">
        <v>7441.916655</v>
      </c>
      <c r="D7" s="57">
        <v>7437.3629110000002</v>
      </c>
      <c r="E7" s="57">
        <v>6202.6105800000005</v>
      </c>
      <c r="F7" s="57">
        <v>7409.2738840000011</v>
      </c>
      <c r="G7" s="57">
        <v>8289.9664859999993</v>
      </c>
      <c r="H7" s="57">
        <v>7966.0690299999997</v>
      </c>
      <c r="I7" s="57">
        <v>7895.5089360000002</v>
      </c>
      <c r="J7" s="57">
        <v>8273.5116020000005</v>
      </c>
      <c r="K7" s="57">
        <v>7979.2320139999993</v>
      </c>
      <c r="L7" s="57">
        <v>8190.395966</v>
      </c>
      <c r="M7" s="57">
        <v>8657.2206450000012</v>
      </c>
      <c r="N7" s="57">
        <v>8644.7727529999993</v>
      </c>
      <c r="O7" s="57">
        <v>8986.9577270000009</v>
      </c>
      <c r="P7" s="57">
        <v>9119.536118</v>
      </c>
      <c r="Q7" s="57">
        <v>9236.9022700000005</v>
      </c>
      <c r="R7" s="57">
        <v>8990.5492549999999</v>
      </c>
      <c r="S7" s="57">
        <v>8734.848648000001</v>
      </c>
      <c r="T7" s="57">
        <v>8914.7172100000007</v>
      </c>
      <c r="U7" s="57">
        <v>9229.9252280000001</v>
      </c>
      <c r="V7" s="57">
        <v>9316.7874819999997</v>
      </c>
      <c r="W7" s="57">
        <v>9028.8488030000008</v>
      </c>
      <c r="X7" s="57">
        <v>10000.685524</v>
      </c>
      <c r="Y7" s="57">
        <v>9823.8746510000019</v>
      </c>
      <c r="Z7" s="57">
        <v>10154.660018</v>
      </c>
      <c r="AA7" s="57">
        <v>10848.634393</v>
      </c>
      <c r="AB7" s="57">
        <v>10510.677338</v>
      </c>
      <c r="AC7" s="57">
        <v>9200.3863170000004</v>
      </c>
      <c r="AD7" s="57">
        <v>10993.227817999999</v>
      </c>
      <c r="AE7" s="57">
        <v>10487.375113</v>
      </c>
      <c r="AF7" s="57">
        <v>10604.173730999999</v>
      </c>
      <c r="AG7" s="57">
        <v>11612.527097</v>
      </c>
      <c r="AH7" s="57">
        <v>10683.736965</v>
      </c>
      <c r="AI7" s="57">
        <v>10925.49942</v>
      </c>
      <c r="AJ7" s="57">
        <v>11427.919517999999</v>
      </c>
      <c r="AK7" s="57">
        <v>11434.538304000002</v>
      </c>
      <c r="AL7" s="57">
        <v>13389.959989999999</v>
      </c>
      <c r="AM7" s="57">
        <v>12638.494014</v>
      </c>
      <c r="AN7" s="59">
        <v>12526.499652999999</v>
      </c>
      <c r="AO7" s="57">
        <v>13844.495484000001</v>
      </c>
      <c r="AP7" s="57">
        <v>14230.930681999998</v>
      </c>
      <c r="AQ7" s="57">
        <v>13102.624417999999</v>
      </c>
      <c r="AR7" s="57">
        <v>12791.341629</v>
      </c>
      <c r="AS7" s="57">
        <v>13421.282282</v>
      </c>
      <c r="AT7" s="57">
        <v>12516.116641000001</v>
      </c>
      <c r="AU7" s="57">
        <v>13369.668799999999</v>
      </c>
      <c r="AV7" s="57">
        <v>13227.272615</v>
      </c>
      <c r="AW7" s="57">
        <v>12341.135586</v>
      </c>
      <c r="AX7" s="57">
        <v>14448.967431999999</v>
      </c>
      <c r="AY7" s="57">
        <v>13568.162893000001</v>
      </c>
      <c r="AZ7" s="57">
        <v>13423.126939999998</v>
      </c>
      <c r="BA7" s="57">
        <v>14195.75577</v>
      </c>
      <c r="BB7" s="59">
        <v>14388.095702999999</v>
      </c>
      <c r="BC7" s="58">
        <v>14778.643539000001</v>
      </c>
      <c r="BD7" s="58">
        <v>15179.266414</v>
      </c>
      <c r="BE7" s="58">
        <v>15125.311601000001</v>
      </c>
      <c r="BF7" s="58">
        <v>15396.894563</v>
      </c>
      <c r="BG7" s="58">
        <v>15679.902523000001</v>
      </c>
      <c r="BH7" s="58">
        <v>14739.22458</v>
      </c>
      <c r="BI7" s="58">
        <v>15313.529694999999</v>
      </c>
      <c r="BJ7" s="58">
        <v>15049.550603</v>
      </c>
      <c r="BK7" s="58">
        <v>14963.163794</v>
      </c>
      <c r="BL7" s="58">
        <v>15023.806650999999</v>
      </c>
      <c r="BM7" s="58">
        <v>14487.984208999998</v>
      </c>
      <c r="BN7" s="58">
        <v>14117.257668</v>
      </c>
      <c r="BO7" s="58">
        <v>14450.686633000001</v>
      </c>
      <c r="BP7" s="58">
        <v>14369.023921</v>
      </c>
      <c r="BQ7" s="58">
        <v>14665.734408</v>
      </c>
      <c r="BR7" s="58">
        <v>15571.945541000001</v>
      </c>
      <c r="BS7" s="58">
        <v>14076.844879</v>
      </c>
      <c r="BT7" s="58">
        <v>14840.853616</v>
      </c>
      <c r="BU7" s="58">
        <v>15297.346502</v>
      </c>
      <c r="BV7" s="58">
        <v>17148.651403999997</v>
      </c>
      <c r="BW7" s="57">
        <v>16760.136143</v>
      </c>
      <c r="BX7" s="57">
        <v>16223.357253999999</v>
      </c>
      <c r="BY7" s="57">
        <v>16973.887132999997</v>
      </c>
      <c r="BZ7" s="57">
        <v>15529.750720999999</v>
      </c>
      <c r="CA7" s="57">
        <v>16085.466415999999</v>
      </c>
      <c r="CB7" s="57">
        <v>15886.215553999999</v>
      </c>
      <c r="CC7" s="57">
        <v>16477.166346999998</v>
      </c>
      <c r="CD7" s="57">
        <v>15660.758819000001</v>
      </c>
      <c r="CE7" s="57">
        <v>16210.06467</v>
      </c>
      <c r="CF7" s="57">
        <v>16607.271786999998</v>
      </c>
      <c r="CG7" s="57">
        <v>16648.222273000003</v>
      </c>
      <c r="CH7" s="57">
        <v>17151.755255</v>
      </c>
      <c r="CI7" s="57">
        <v>17015.400942</v>
      </c>
      <c r="CJ7" s="57">
        <v>17300.602809</v>
      </c>
      <c r="CK7" s="57">
        <v>16839.84564</v>
      </c>
      <c r="CL7" s="57">
        <v>18466.546899000001</v>
      </c>
      <c r="CM7" s="57">
        <v>17622.132388000002</v>
      </c>
      <c r="CN7" s="57">
        <v>17062.464317999998</v>
      </c>
      <c r="CO7" s="57">
        <v>18480.752331000003</v>
      </c>
      <c r="CP7" s="57">
        <v>17577.380190999997</v>
      </c>
      <c r="CQ7" s="57">
        <v>17473.816309000002</v>
      </c>
      <c r="CR7" s="57">
        <v>18281.935858999997</v>
      </c>
      <c r="CS7" s="57">
        <v>18747.727174</v>
      </c>
      <c r="CT7" s="57">
        <v>20081.743186</v>
      </c>
      <c r="CU7" s="57">
        <v>19397.198597000002</v>
      </c>
      <c r="CV7" s="57">
        <v>19254.256149999997</v>
      </c>
      <c r="CW7" s="57">
        <v>19896.859622</v>
      </c>
      <c r="CX7" s="57">
        <v>18420.521092000003</v>
      </c>
      <c r="CY7" s="57">
        <v>17850.907434000001</v>
      </c>
      <c r="CZ7" s="59">
        <v>16949.907547999999</v>
      </c>
      <c r="DA7" s="57">
        <v>18452.457623000002</v>
      </c>
      <c r="DB7" s="59">
        <v>18181.829541999999</v>
      </c>
      <c r="DC7" s="57">
        <v>17825.245339000001</v>
      </c>
      <c r="DD7" s="59">
        <v>17979.345976999997</v>
      </c>
      <c r="DE7" s="57">
        <v>17841.335346</v>
      </c>
      <c r="DF7" s="57">
        <v>19773.407810999997</v>
      </c>
      <c r="DG7" s="57">
        <v>18502.298791770001</v>
      </c>
      <c r="DH7" s="59">
        <v>19477.998470219998</v>
      </c>
      <c r="DI7" s="57">
        <v>18968.178497929999</v>
      </c>
      <c r="DJ7" s="57">
        <v>20663.537978969998</v>
      </c>
      <c r="DK7" s="57">
        <v>19049.57535467</v>
      </c>
      <c r="DL7" s="57">
        <v>19587.356616190002</v>
      </c>
      <c r="DM7" s="57">
        <v>18397.923854699999</v>
      </c>
      <c r="DN7" s="57">
        <v>18434.664471850003</v>
      </c>
      <c r="DO7" s="57">
        <v>18746.647646449994</v>
      </c>
      <c r="DP7" s="57">
        <v>17999.648208209997</v>
      </c>
      <c r="DQ7" s="57">
        <v>20464.700692780003</v>
      </c>
      <c r="DR7" s="57">
        <v>21775.341383700001</v>
      </c>
      <c r="DS7" s="57">
        <v>19490.786709870001</v>
      </c>
      <c r="DT7" s="57">
        <v>19995.21848091</v>
      </c>
      <c r="DU7" s="57">
        <v>19355.593777689999</v>
      </c>
      <c r="DV7" s="57">
        <v>19630.490121030001</v>
      </c>
      <c r="DW7" s="59">
        <v>19983.290920160001</v>
      </c>
      <c r="DX7" s="57">
        <v>20549.842773329998</v>
      </c>
      <c r="DY7" s="59">
        <v>20609.692067700002</v>
      </c>
      <c r="DZ7" s="57">
        <v>20893.43519837</v>
      </c>
      <c r="EA7" s="59">
        <v>20811.74003872</v>
      </c>
      <c r="EB7" s="101">
        <f>+EA7-DZ7</f>
        <v>-81.695159650000278</v>
      </c>
      <c r="EC7" s="111">
        <f>+EA7/DZ7-1</f>
        <v>-3.9100874927630036E-3</v>
      </c>
      <c r="ED7" s="112">
        <f>+EA7/DN7-1</f>
        <v>0.12894596321510621</v>
      </c>
      <c r="EE7" s="89"/>
    </row>
    <row r="8" spans="1:135" s="45" customFormat="1" ht="13.5" x14ac:dyDescent="0.25">
      <c r="A8" s="49"/>
      <c r="B8" s="50" t="s">
        <v>2</v>
      </c>
      <c r="C8" s="52">
        <v>22137.705825000001</v>
      </c>
      <c r="D8" s="52">
        <v>22827.200299</v>
      </c>
      <c r="E8" s="52">
        <v>26374.843970000002</v>
      </c>
      <c r="F8" s="52">
        <v>22145.088515999996</v>
      </c>
      <c r="G8" s="52">
        <v>21977.736764000001</v>
      </c>
      <c r="H8" s="52">
        <v>24074.547010000002</v>
      </c>
      <c r="I8" s="52">
        <v>23752.906904000003</v>
      </c>
      <c r="J8" s="52">
        <v>23669.710158000002</v>
      </c>
      <c r="K8" s="52">
        <v>23651.550865999998</v>
      </c>
      <c r="L8" s="52">
        <v>24261.120974000001</v>
      </c>
      <c r="M8" s="52">
        <v>24424.239974999997</v>
      </c>
      <c r="N8" s="52">
        <v>29519.123867000002</v>
      </c>
      <c r="O8" s="52">
        <v>26334.222103</v>
      </c>
      <c r="P8" s="52">
        <v>26672.659342000003</v>
      </c>
      <c r="Q8" s="52">
        <v>26769.966040000007</v>
      </c>
      <c r="R8" s="52">
        <v>26798.515055000003</v>
      </c>
      <c r="S8" s="52">
        <v>26198.514852</v>
      </c>
      <c r="T8" s="52">
        <v>28644.091249999998</v>
      </c>
      <c r="U8" s="52">
        <v>28167.687592000002</v>
      </c>
      <c r="V8" s="52">
        <v>27732.220628000003</v>
      </c>
      <c r="W8" s="52">
        <v>28633.964486999997</v>
      </c>
      <c r="X8" s="52">
        <v>28521.716996000003</v>
      </c>
      <c r="Y8" s="52">
        <v>28960.857058999998</v>
      </c>
      <c r="Z8" s="52">
        <v>35034.076701999998</v>
      </c>
      <c r="AA8" s="52">
        <v>31057.991206999999</v>
      </c>
      <c r="AB8" s="52">
        <v>31336.107552000001</v>
      </c>
      <c r="AC8" s="52">
        <v>35178.441212999998</v>
      </c>
      <c r="AD8" s="52">
        <v>31422.234742000001</v>
      </c>
      <c r="AE8" s="52">
        <v>30983.064887</v>
      </c>
      <c r="AF8" s="52">
        <v>34239.231169000006</v>
      </c>
      <c r="AG8" s="52">
        <v>32898.669683</v>
      </c>
      <c r="AH8" s="52">
        <v>33488.669175000003</v>
      </c>
      <c r="AI8" s="52">
        <v>33941.393070000006</v>
      </c>
      <c r="AJ8" s="52">
        <v>33062.569512000002</v>
      </c>
      <c r="AK8" s="52">
        <v>33386.689976000001</v>
      </c>
      <c r="AL8" s="52">
        <v>39486.543260000006</v>
      </c>
      <c r="AM8" s="52">
        <v>36152.602156000008</v>
      </c>
      <c r="AN8" s="56">
        <v>36547.064697000002</v>
      </c>
      <c r="AO8" s="52">
        <v>36152.333506000003</v>
      </c>
      <c r="AP8" s="52">
        <v>34517.851018000001</v>
      </c>
      <c r="AQ8" s="52">
        <v>35363.088322000003</v>
      </c>
      <c r="AR8" s="52">
        <v>38858.701071000003</v>
      </c>
      <c r="AS8" s="52">
        <v>37451.582388000003</v>
      </c>
      <c r="AT8" s="52">
        <v>38252.447008999996</v>
      </c>
      <c r="AU8" s="52">
        <v>37996.161120000004</v>
      </c>
      <c r="AV8" s="52">
        <v>37598.951134999996</v>
      </c>
      <c r="AW8" s="52">
        <v>38095.619793999998</v>
      </c>
      <c r="AX8" s="52">
        <v>45075.369508000003</v>
      </c>
      <c r="AY8" s="52">
        <v>40480.854887000001</v>
      </c>
      <c r="AZ8" s="52">
        <v>43045.790150000001</v>
      </c>
      <c r="BA8" s="52">
        <v>41532.231279999993</v>
      </c>
      <c r="BB8" s="56">
        <v>40525.895346999998</v>
      </c>
      <c r="BC8" s="53">
        <v>40071.916991000006</v>
      </c>
      <c r="BD8" s="53">
        <v>43159.040736000003</v>
      </c>
      <c r="BE8" s="53">
        <v>41593.334298999995</v>
      </c>
      <c r="BF8" s="53">
        <v>41670.631277</v>
      </c>
      <c r="BG8" s="53">
        <v>41138.273746999999</v>
      </c>
      <c r="BH8" s="53">
        <v>40848.883869999998</v>
      </c>
      <c r="BI8" s="53">
        <v>40913.616295000007</v>
      </c>
      <c r="BJ8" s="53">
        <v>48059.272507000001</v>
      </c>
      <c r="BK8" s="53">
        <v>43683.112035999999</v>
      </c>
      <c r="BL8" s="53">
        <v>44352.589029000002</v>
      </c>
      <c r="BM8" s="53">
        <v>46066.446450999996</v>
      </c>
      <c r="BN8" s="53">
        <v>43094.735941999999</v>
      </c>
      <c r="BO8" s="53">
        <v>42399.157217</v>
      </c>
      <c r="BP8" s="53">
        <v>45637.162829000001</v>
      </c>
      <c r="BQ8" s="53">
        <v>44175.936182000005</v>
      </c>
      <c r="BR8" s="53">
        <v>43606.377968999994</v>
      </c>
      <c r="BS8" s="53">
        <v>42879.550641000009</v>
      </c>
      <c r="BT8" s="53">
        <v>43473.749063999996</v>
      </c>
      <c r="BU8" s="53">
        <v>43611.154757999997</v>
      </c>
      <c r="BV8" s="53">
        <v>50856.230986000002</v>
      </c>
      <c r="BW8" s="52">
        <v>45526.655616999997</v>
      </c>
      <c r="BX8" s="52">
        <v>45346.124255999996</v>
      </c>
      <c r="BY8" s="52">
        <v>44143.404797000003</v>
      </c>
      <c r="BZ8" s="52">
        <v>44282.088239000004</v>
      </c>
      <c r="CA8" s="52">
        <v>43314.891933999999</v>
      </c>
      <c r="CB8" s="52">
        <v>46849.046716000012</v>
      </c>
      <c r="CC8" s="52">
        <v>45463.316243000008</v>
      </c>
      <c r="CD8" s="52">
        <v>44431.479380999997</v>
      </c>
      <c r="CE8" s="52">
        <v>44972.206550000003</v>
      </c>
      <c r="CF8" s="52">
        <v>44947.557722999998</v>
      </c>
      <c r="CG8" s="52">
        <v>44903.414156999992</v>
      </c>
      <c r="CH8" s="52">
        <v>52246.072914999997</v>
      </c>
      <c r="CI8" s="52">
        <v>47547.856567999996</v>
      </c>
      <c r="CJ8" s="52">
        <v>49618.095140999998</v>
      </c>
      <c r="CK8" s="52">
        <v>49660.760190000001</v>
      </c>
      <c r="CL8" s="52">
        <v>47812.658531000001</v>
      </c>
      <c r="CM8" s="52">
        <v>46108.078161999991</v>
      </c>
      <c r="CN8" s="52">
        <v>50220.271552000006</v>
      </c>
      <c r="CO8" s="52">
        <v>49199.216988999986</v>
      </c>
      <c r="CP8" s="52">
        <v>48498.603829000007</v>
      </c>
      <c r="CQ8" s="52">
        <v>49038.156251000008</v>
      </c>
      <c r="CR8" s="52">
        <v>49418.175901000002</v>
      </c>
      <c r="CS8" s="52">
        <v>49529.714056000012</v>
      </c>
      <c r="CT8" s="52">
        <v>56367.978383999995</v>
      </c>
      <c r="CU8" s="52">
        <v>50754.622523000005</v>
      </c>
      <c r="CV8" s="52">
        <v>51140.118419999999</v>
      </c>
      <c r="CW8" s="52">
        <v>51385.057877999992</v>
      </c>
      <c r="CX8" s="52">
        <v>50113.794787999992</v>
      </c>
      <c r="CY8" s="52">
        <v>49485.701055999998</v>
      </c>
      <c r="CZ8" s="56">
        <v>53366.263781999995</v>
      </c>
      <c r="DA8" s="52">
        <v>52247.023586999996</v>
      </c>
      <c r="DB8" s="56">
        <v>52247.823748000003</v>
      </c>
      <c r="DC8" s="52">
        <v>52536.37671099999</v>
      </c>
      <c r="DD8" s="56">
        <v>52279.007283000006</v>
      </c>
      <c r="DE8" s="52">
        <v>52703.661094000003</v>
      </c>
      <c r="DF8" s="52">
        <v>60306.784699000011</v>
      </c>
      <c r="DG8" s="52">
        <v>55122.764818229996</v>
      </c>
      <c r="DH8" s="56">
        <v>56029.175859779993</v>
      </c>
      <c r="DI8" s="52">
        <v>55383.795692069994</v>
      </c>
      <c r="DJ8" s="52">
        <v>55438.308041030003</v>
      </c>
      <c r="DK8" s="52">
        <v>54140.515745329991</v>
      </c>
      <c r="DL8" s="52">
        <v>57721.878023809993</v>
      </c>
      <c r="DM8" s="52">
        <v>55824.991125300003</v>
      </c>
      <c r="DN8" s="52">
        <v>56112.286518149995</v>
      </c>
      <c r="DO8" s="52">
        <v>56441.292473550006</v>
      </c>
      <c r="DP8" s="52">
        <v>56112.791201789994</v>
      </c>
      <c r="DQ8" s="52">
        <v>56307.557387219997</v>
      </c>
      <c r="DR8" s="52">
        <v>62943.894806299999</v>
      </c>
      <c r="DS8" s="52">
        <v>57319.07359013</v>
      </c>
      <c r="DT8" s="52">
        <v>58049.538239090005</v>
      </c>
      <c r="DU8" s="52">
        <v>58812.996142310003</v>
      </c>
      <c r="DV8" s="52">
        <v>60827.149048969994</v>
      </c>
      <c r="DW8" s="56">
        <v>61511.581749839999</v>
      </c>
      <c r="DX8" s="52">
        <v>64447.43279667</v>
      </c>
      <c r="DY8" s="56">
        <v>64461.484002299985</v>
      </c>
      <c r="DZ8" s="52">
        <v>64891.120081629997</v>
      </c>
      <c r="EA8" s="56">
        <v>64288.62474128</v>
      </c>
      <c r="EB8" s="106">
        <f>+EA8-DZ8</f>
        <v>-602.4953403499967</v>
      </c>
      <c r="EC8" s="120">
        <f>+EA8/DZ8-1</f>
        <v>-9.2847116769149141E-3</v>
      </c>
      <c r="ED8" s="121">
        <f>+EA8/DN8-1</f>
        <v>0.14571386643610218</v>
      </c>
      <c r="EE8" s="94"/>
    </row>
    <row r="9" spans="1:135" ht="13.5" x14ac:dyDescent="0.25">
      <c r="A9" s="11"/>
      <c r="B9" s="12" t="s">
        <v>36</v>
      </c>
      <c r="C9" s="57">
        <v>36662.938046999996</v>
      </c>
      <c r="D9" s="57">
        <v>38113.357450999996</v>
      </c>
      <c r="E9" s="57">
        <v>38172.294091999996</v>
      </c>
      <c r="F9" s="57">
        <v>37359.873696000002</v>
      </c>
      <c r="G9" s="57">
        <v>38739.490031000001</v>
      </c>
      <c r="H9" s="57">
        <v>40828.449439699631</v>
      </c>
      <c r="I9" s="57">
        <v>39483.240433575957</v>
      </c>
      <c r="J9" s="57">
        <v>41530.656626914286</v>
      </c>
      <c r="K9" s="57">
        <v>40618.003345379744</v>
      </c>
      <c r="L9" s="57">
        <v>42855.883313222905</v>
      </c>
      <c r="M9" s="57">
        <v>46132.160827235813</v>
      </c>
      <c r="N9" s="57">
        <v>49733.160719282081</v>
      </c>
      <c r="O9" s="57">
        <v>47063.793937430411</v>
      </c>
      <c r="P9" s="57">
        <v>46920.43654386323</v>
      </c>
      <c r="Q9" s="57">
        <v>47994.139117999992</v>
      </c>
      <c r="R9" s="57">
        <v>47789.071633</v>
      </c>
      <c r="S9" s="57">
        <v>46733.369791999998</v>
      </c>
      <c r="T9" s="57">
        <v>47393.746065000007</v>
      </c>
      <c r="U9" s="57">
        <v>47712.918712999999</v>
      </c>
      <c r="V9" s="57">
        <v>48888.738785000001</v>
      </c>
      <c r="W9" s="57">
        <v>48742.987863999995</v>
      </c>
      <c r="X9" s="57">
        <v>51310.603878000002</v>
      </c>
      <c r="Y9" s="57">
        <v>53081.771223999996</v>
      </c>
      <c r="Z9" s="57">
        <v>59457.601819999996</v>
      </c>
      <c r="AA9" s="57">
        <v>55504.525671000003</v>
      </c>
      <c r="AB9" s="57">
        <v>57028.253210000003</v>
      </c>
      <c r="AC9" s="57">
        <v>57670.796050999998</v>
      </c>
      <c r="AD9" s="57">
        <v>60750.974716999997</v>
      </c>
      <c r="AE9" s="57">
        <v>60697.237798000002</v>
      </c>
      <c r="AF9" s="57">
        <v>58739.955907999996</v>
      </c>
      <c r="AG9" s="57">
        <v>58082.755933</v>
      </c>
      <c r="AH9" s="57">
        <v>57101.397391999999</v>
      </c>
      <c r="AI9" s="57">
        <v>57236.382243000007</v>
      </c>
      <c r="AJ9" s="57">
        <v>58535.962602000007</v>
      </c>
      <c r="AK9" s="57">
        <v>57001.303668999994</v>
      </c>
      <c r="AL9" s="57">
        <v>63715.774997000008</v>
      </c>
      <c r="AM9" s="57">
        <v>64741.529575999986</v>
      </c>
      <c r="AN9" s="59">
        <v>63473.797619000004</v>
      </c>
      <c r="AO9" s="57">
        <v>64639.205834999993</v>
      </c>
      <c r="AP9" s="57">
        <v>63368.285493999996</v>
      </c>
      <c r="AQ9" s="57">
        <v>65833.117400000003</v>
      </c>
      <c r="AR9" s="57">
        <v>67071.584969000003</v>
      </c>
      <c r="AS9" s="57">
        <v>67319.995368999997</v>
      </c>
      <c r="AT9" s="57">
        <v>64535.794948999988</v>
      </c>
      <c r="AU9" s="57">
        <v>62802.813821999996</v>
      </c>
      <c r="AV9" s="57">
        <v>61622.17940400001</v>
      </c>
      <c r="AW9" s="57">
        <v>63001.272472000004</v>
      </c>
      <c r="AX9" s="57">
        <v>71595.729066</v>
      </c>
      <c r="AY9" s="57">
        <v>67988.158238999997</v>
      </c>
      <c r="AZ9" s="57">
        <v>67690.908490000002</v>
      </c>
      <c r="BA9" s="57">
        <v>68163.743734999996</v>
      </c>
      <c r="BB9" s="59">
        <v>68294.892326000001</v>
      </c>
      <c r="BC9" s="58">
        <v>64492.223152999992</v>
      </c>
      <c r="BD9" s="58">
        <v>66932.841290000011</v>
      </c>
      <c r="BE9" s="58">
        <v>68527.219670999999</v>
      </c>
      <c r="BF9" s="58">
        <v>66853.795733999985</v>
      </c>
      <c r="BG9" s="58">
        <v>68118.676053000003</v>
      </c>
      <c r="BH9" s="58">
        <v>62765.022527000001</v>
      </c>
      <c r="BI9" s="58">
        <v>64127.021269000004</v>
      </c>
      <c r="BJ9" s="58">
        <v>69812.649153999984</v>
      </c>
      <c r="BK9" s="58">
        <v>71462.850479000001</v>
      </c>
      <c r="BL9" s="58">
        <v>72215.398730000001</v>
      </c>
      <c r="BM9" s="58">
        <v>76872.829587999993</v>
      </c>
      <c r="BN9" s="58">
        <v>70138.528260000006</v>
      </c>
      <c r="BO9" s="58">
        <v>72611.773964000007</v>
      </c>
      <c r="BP9" s="58">
        <v>73536.657554999998</v>
      </c>
      <c r="BQ9" s="58">
        <v>72978.732402000009</v>
      </c>
      <c r="BR9" s="58">
        <v>73213.467453999998</v>
      </c>
      <c r="BS9" s="58">
        <v>67409.716562000001</v>
      </c>
      <c r="BT9" s="58">
        <v>69146.161343000014</v>
      </c>
      <c r="BU9" s="58">
        <v>72432.842048000006</v>
      </c>
      <c r="BV9" s="58">
        <v>73089.555616000012</v>
      </c>
      <c r="BW9" s="57">
        <v>76163.787696999992</v>
      </c>
      <c r="BX9" s="57">
        <v>74360.33337800001</v>
      </c>
      <c r="BY9" s="57">
        <v>73272.182501999996</v>
      </c>
      <c r="BZ9" s="57">
        <v>71472.503746999995</v>
      </c>
      <c r="CA9" s="57">
        <v>70980.626584999991</v>
      </c>
      <c r="CB9" s="57">
        <v>72686.630430000005</v>
      </c>
      <c r="CC9" s="57">
        <v>72114.592990999998</v>
      </c>
      <c r="CD9" s="57">
        <v>71980.238527000009</v>
      </c>
      <c r="CE9" s="57">
        <v>70336.494915999996</v>
      </c>
      <c r="CF9" s="57">
        <v>73685.251550000015</v>
      </c>
      <c r="CG9" s="57">
        <v>77053.062518000006</v>
      </c>
      <c r="CH9" s="57">
        <v>79874.098863999985</v>
      </c>
      <c r="CI9" s="57">
        <v>81848.685778999992</v>
      </c>
      <c r="CJ9" s="57">
        <v>83273.318805000003</v>
      </c>
      <c r="CK9" s="57">
        <v>83738.179564000005</v>
      </c>
      <c r="CL9" s="57">
        <v>81331.024460000001</v>
      </c>
      <c r="CM9" s="57">
        <v>82692.361840999991</v>
      </c>
      <c r="CN9" s="57">
        <v>83018.656633999984</v>
      </c>
      <c r="CO9" s="57">
        <v>86416.631185999999</v>
      </c>
      <c r="CP9" s="57">
        <v>86906.991568099984</v>
      </c>
      <c r="CQ9" s="57">
        <v>87059.836307000005</v>
      </c>
      <c r="CR9" s="57">
        <v>89712.354963100006</v>
      </c>
      <c r="CS9" s="57">
        <v>89781.1665163</v>
      </c>
      <c r="CT9" s="57">
        <v>89410.816137400019</v>
      </c>
      <c r="CU9" s="57">
        <v>89848.635655400009</v>
      </c>
      <c r="CV9" s="57">
        <v>93034.000177999987</v>
      </c>
      <c r="CW9" s="57">
        <v>88392.818449399987</v>
      </c>
      <c r="CX9" s="57">
        <v>89037.179848200001</v>
      </c>
      <c r="CY9" s="57">
        <v>93143.771938800011</v>
      </c>
      <c r="CZ9" s="59">
        <v>90419.920618000004</v>
      </c>
      <c r="DA9" s="57">
        <v>91311.228084400005</v>
      </c>
      <c r="DB9" s="59">
        <v>88223.20090750001</v>
      </c>
      <c r="DC9" s="57">
        <v>88219.958332199996</v>
      </c>
      <c r="DD9" s="59">
        <v>88288.904910499987</v>
      </c>
      <c r="DE9" s="57">
        <v>87687.822059600003</v>
      </c>
      <c r="DF9" s="57">
        <v>94998.560099000009</v>
      </c>
      <c r="DG9" s="57">
        <v>98850.598413360014</v>
      </c>
      <c r="DH9" s="59">
        <v>96698.80405323999</v>
      </c>
      <c r="DI9" s="57">
        <v>92882.224184739986</v>
      </c>
      <c r="DJ9" s="57">
        <v>99729.22892578</v>
      </c>
      <c r="DK9" s="57">
        <v>95877.762751019982</v>
      </c>
      <c r="DL9" s="57">
        <v>95389.26958367</v>
      </c>
      <c r="DM9" s="57">
        <v>91900.002373369993</v>
      </c>
      <c r="DN9" s="57">
        <v>93088.526370670006</v>
      </c>
      <c r="DO9" s="57">
        <v>100602.98158482001</v>
      </c>
      <c r="DP9" s="57">
        <v>91089.9632442</v>
      </c>
      <c r="DQ9" s="57">
        <v>93527.917426968008</v>
      </c>
      <c r="DR9" s="57">
        <v>100008.34008952352</v>
      </c>
      <c r="DS9" s="57">
        <v>98953.005434449398</v>
      </c>
      <c r="DT9" s="57">
        <v>112397.83131372411</v>
      </c>
      <c r="DU9" s="57">
        <v>106701.70348625723</v>
      </c>
      <c r="DV9" s="57">
        <v>99821.136204797644</v>
      </c>
      <c r="DW9" s="59">
        <v>103377.13388996334</v>
      </c>
      <c r="DX9" s="57">
        <v>104668.43475287789</v>
      </c>
      <c r="DY9" s="59">
        <v>104870.50583375983</v>
      </c>
      <c r="DZ9" s="57">
        <v>108626.86678115482</v>
      </c>
      <c r="EA9" s="59">
        <v>105464.34980790959</v>
      </c>
      <c r="EB9" s="101">
        <f>+EA9-DZ9</f>
        <v>-3162.5169732452341</v>
      </c>
      <c r="EC9" s="111">
        <f>+EA9/DZ9-1</f>
        <v>-2.9113579972960157E-2</v>
      </c>
      <c r="ED9" s="112">
        <f>+EA9/DN9-1</f>
        <v>0.13294681868697955</v>
      </c>
      <c r="EE9" s="89"/>
    </row>
    <row r="10" spans="1:135" ht="13.5" x14ac:dyDescent="0.25">
      <c r="A10" s="13"/>
      <c r="B10" s="14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2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2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2"/>
      <c r="DA10" s="60"/>
      <c r="DB10" s="62"/>
      <c r="DC10" s="60"/>
      <c r="DD10" s="62"/>
      <c r="DE10" s="60"/>
      <c r="DF10" s="60"/>
      <c r="DG10" s="60"/>
      <c r="DH10" s="62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2"/>
      <c r="DX10" s="60"/>
      <c r="DY10" s="62"/>
      <c r="DZ10" s="60"/>
      <c r="EA10" s="62"/>
      <c r="EB10" s="102"/>
      <c r="EC10" s="113"/>
      <c r="ED10" s="114"/>
      <c r="EE10" s="88"/>
    </row>
    <row r="11" spans="1:135" ht="13.5" x14ac:dyDescent="0.25">
      <c r="A11" s="15"/>
      <c r="B11" s="16" t="s">
        <v>3</v>
      </c>
      <c r="C11" s="64">
        <v>58800.643872000001</v>
      </c>
      <c r="D11" s="64">
        <v>60940.557749999993</v>
      </c>
      <c r="E11" s="64">
        <v>64547.138061999998</v>
      </c>
      <c r="F11" s="64">
        <v>59504.962211999999</v>
      </c>
      <c r="G11" s="64">
        <v>60717.226795000002</v>
      </c>
      <c r="H11" s="64">
        <v>64902.996449699633</v>
      </c>
      <c r="I11" s="64">
        <v>63236.14733757596</v>
      </c>
      <c r="J11" s="64">
        <v>65200.366784914288</v>
      </c>
      <c r="K11" s="64">
        <v>64269.554211379742</v>
      </c>
      <c r="L11" s="64">
        <v>67117.00428722291</v>
      </c>
      <c r="M11" s="64">
        <v>70556.400802235818</v>
      </c>
      <c r="N11" s="64">
        <v>79252.284586282083</v>
      </c>
      <c r="O11" s="64">
        <v>73398.016040430404</v>
      </c>
      <c r="P11" s="64">
        <v>73593.095885863237</v>
      </c>
      <c r="Q11" s="64">
        <v>74764.105157999991</v>
      </c>
      <c r="R11" s="64">
        <v>74587.58668800001</v>
      </c>
      <c r="S11" s="64">
        <v>72931.884644000005</v>
      </c>
      <c r="T11" s="64">
        <v>76037.837315000012</v>
      </c>
      <c r="U11" s="64">
        <v>75880.606304999994</v>
      </c>
      <c r="V11" s="64">
        <v>76620.959413000004</v>
      </c>
      <c r="W11" s="64">
        <v>77376.952350999985</v>
      </c>
      <c r="X11" s="64">
        <v>79832.320873999997</v>
      </c>
      <c r="Y11" s="64">
        <v>82042.628282999998</v>
      </c>
      <c r="Z11" s="64">
        <v>94491.678522000002</v>
      </c>
      <c r="AA11" s="64">
        <v>86562.516877999995</v>
      </c>
      <c r="AB11" s="64">
        <v>88364.360761999997</v>
      </c>
      <c r="AC11" s="64">
        <v>92849.237263999996</v>
      </c>
      <c r="AD11" s="64">
        <v>92173.209459000005</v>
      </c>
      <c r="AE11" s="64">
        <v>91680.302685000002</v>
      </c>
      <c r="AF11" s="64">
        <v>92979.18707700001</v>
      </c>
      <c r="AG11" s="64">
        <v>90981.425615999993</v>
      </c>
      <c r="AH11" s="64">
        <v>90590.066567000002</v>
      </c>
      <c r="AI11" s="64">
        <v>91177.77531300002</v>
      </c>
      <c r="AJ11" s="64">
        <v>91598.532114000001</v>
      </c>
      <c r="AK11" s="64">
        <v>90387.993644999995</v>
      </c>
      <c r="AL11" s="64">
        <v>103202.31825700001</v>
      </c>
      <c r="AM11" s="64">
        <v>100894.13173199999</v>
      </c>
      <c r="AN11" s="66">
        <v>100020.86231600001</v>
      </c>
      <c r="AO11" s="64">
        <v>100791.539341</v>
      </c>
      <c r="AP11" s="64">
        <v>97886.136511999997</v>
      </c>
      <c r="AQ11" s="64">
        <v>101196.20572200001</v>
      </c>
      <c r="AR11" s="64">
        <v>105930.28604000001</v>
      </c>
      <c r="AS11" s="64">
        <v>104771.57775699999</v>
      </c>
      <c r="AT11" s="64">
        <v>102788.24195799998</v>
      </c>
      <c r="AU11" s="64">
        <v>100798.974942</v>
      </c>
      <c r="AV11" s="64">
        <v>99221.130539000005</v>
      </c>
      <c r="AW11" s="64">
        <v>101096.89226600001</v>
      </c>
      <c r="AX11" s="64">
        <v>116671.098574</v>
      </c>
      <c r="AY11" s="64">
        <v>108469.01312600001</v>
      </c>
      <c r="AZ11" s="64">
        <v>110736.69864</v>
      </c>
      <c r="BA11" s="64">
        <v>109695.97501499999</v>
      </c>
      <c r="BB11" s="66">
        <v>108820.787673</v>
      </c>
      <c r="BC11" s="65">
        <v>104564.140144</v>
      </c>
      <c r="BD11" s="65">
        <v>110091.88202600001</v>
      </c>
      <c r="BE11" s="65">
        <v>110120.55396999999</v>
      </c>
      <c r="BF11" s="65">
        <v>108524.42701099999</v>
      </c>
      <c r="BG11" s="65">
        <v>109256.9498</v>
      </c>
      <c r="BH11" s="65">
        <v>103613.906397</v>
      </c>
      <c r="BI11" s="65">
        <v>105040.637564</v>
      </c>
      <c r="BJ11" s="65">
        <v>117871.92166099999</v>
      </c>
      <c r="BK11" s="65">
        <v>115145.96251499999</v>
      </c>
      <c r="BL11" s="65">
        <v>116567.98775900001</v>
      </c>
      <c r="BM11" s="65">
        <v>122939.27603899999</v>
      </c>
      <c r="BN11" s="65">
        <v>113233.26420200001</v>
      </c>
      <c r="BO11" s="65">
        <v>115010.93118100001</v>
      </c>
      <c r="BP11" s="65">
        <v>119173.82038399999</v>
      </c>
      <c r="BQ11" s="65">
        <v>117154.66858400001</v>
      </c>
      <c r="BR11" s="65">
        <v>116819.84542299999</v>
      </c>
      <c r="BS11" s="65">
        <v>110289.26720300001</v>
      </c>
      <c r="BT11" s="65">
        <v>112619.91040700002</v>
      </c>
      <c r="BU11" s="65">
        <v>116043.99680600001</v>
      </c>
      <c r="BV11" s="65">
        <v>123945.78660200001</v>
      </c>
      <c r="BW11" s="64">
        <v>121690.44331399999</v>
      </c>
      <c r="BX11" s="64">
        <v>119706.45763400001</v>
      </c>
      <c r="BY11" s="64">
        <v>117415.58729900001</v>
      </c>
      <c r="BZ11" s="64">
        <v>115754.591986</v>
      </c>
      <c r="CA11" s="64">
        <v>114295.51851899999</v>
      </c>
      <c r="CB11" s="64">
        <v>119535.67714600002</v>
      </c>
      <c r="CC11" s="64">
        <v>117577.90923400001</v>
      </c>
      <c r="CD11" s="64">
        <v>116411.71790800001</v>
      </c>
      <c r="CE11" s="64">
        <v>115308.701466</v>
      </c>
      <c r="CF11" s="64">
        <v>118632.80927300002</v>
      </c>
      <c r="CG11" s="64">
        <v>121956.476675</v>
      </c>
      <c r="CH11" s="64">
        <v>132120.17177899997</v>
      </c>
      <c r="CI11" s="64">
        <v>129396.54234699998</v>
      </c>
      <c r="CJ11" s="64">
        <v>132891.41394599999</v>
      </c>
      <c r="CK11" s="64">
        <v>133398.93975399999</v>
      </c>
      <c r="CL11" s="64">
        <v>129143.68299100001</v>
      </c>
      <c r="CM11" s="64">
        <v>128800.44000299998</v>
      </c>
      <c r="CN11" s="64">
        <v>133238.92818599998</v>
      </c>
      <c r="CO11" s="64">
        <v>135615.84817499999</v>
      </c>
      <c r="CP11" s="64">
        <v>135405.5953971</v>
      </c>
      <c r="CQ11" s="64">
        <v>136097.99255800003</v>
      </c>
      <c r="CR11" s="64">
        <v>139130.5308641</v>
      </c>
      <c r="CS11" s="64">
        <v>139310.8805723</v>
      </c>
      <c r="CT11" s="64">
        <v>145778.79452140001</v>
      </c>
      <c r="CU11" s="64">
        <v>140603.25817840002</v>
      </c>
      <c r="CV11" s="64">
        <v>144174.11859799997</v>
      </c>
      <c r="CW11" s="64">
        <v>139777.87632739998</v>
      </c>
      <c r="CX11" s="64">
        <v>139150.9746362</v>
      </c>
      <c r="CY11" s="64">
        <v>142629.47299480002</v>
      </c>
      <c r="CZ11" s="66">
        <v>143786.1844</v>
      </c>
      <c r="DA11" s="64">
        <v>143558.25167140001</v>
      </c>
      <c r="DB11" s="66">
        <v>140471.02465550002</v>
      </c>
      <c r="DC11" s="64">
        <v>140756.3350432</v>
      </c>
      <c r="DD11" s="66">
        <v>140567.9121935</v>
      </c>
      <c r="DE11" s="64">
        <v>140391.48315360001</v>
      </c>
      <c r="DF11" s="64">
        <v>155305.34479800001</v>
      </c>
      <c r="DG11" s="64">
        <v>153973.36323159002</v>
      </c>
      <c r="DH11" s="66">
        <v>152727.97991301998</v>
      </c>
      <c r="DI11" s="64">
        <v>148266.01987680997</v>
      </c>
      <c r="DJ11" s="64">
        <v>155167.53696681</v>
      </c>
      <c r="DK11" s="64">
        <v>150018.27849634999</v>
      </c>
      <c r="DL11" s="64">
        <v>153111.14760748</v>
      </c>
      <c r="DM11" s="64">
        <v>147724.99349867</v>
      </c>
      <c r="DN11" s="64">
        <v>149200.81288882002</v>
      </c>
      <c r="DO11" s="64">
        <v>157044.27405837001</v>
      </c>
      <c r="DP11" s="64">
        <v>147202.75444598999</v>
      </c>
      <c r="DQ11" s="64">
        <v>149835.474814188</v>
      </c>
      <c r="DR11" s="64">
        <v>162952.23489582352</v>
      </c>
      <c r="DS11" s="64">
        <v>156272.07902457941</v>
      </c>
      <c r="DT11" s="64">
        <v>170447.36955281411</v>
      </c>
      <c r="DU11" s="64">
        <v>165514.69962856724</v>
      </c>
      <c r="DV11" s="64">
        <v>160648.28525376762</v>
      </c>
      <c r="DW11" s="66">
        <v>164888.71563980333</v>
      </c>
      <c r="DX11" s="64">
        <v>169115.8675495479</v>
      </c>
      <c r="DY11" s="66">
        <v>169331.9898360598</v>
      </c>
      <c r="DZ11" s="64">
        <v>173517.98686278483</v>
      </c>
      <c r="EA11" s="66">
        <v>169752.97454918959</v>
      </c>
      <c r="EB11" s="104">
        <f>+EA11-DZ11</f>
        <v>-3765.0123135952454</v>
      </c>
      <c r="EC11" s="115">
        <f>+EA11/DZ11-1</f>
        <v>-2.1698109698405799E-2</v>
      </c>
      <c r="ED11" s="116">
        <f>+EA11/DN11-1</f>
        <v>0.13774832229422529</v>
      </c>
      <c r="EE11" s="87"/>
    </row>
    <row r="12" spans="1:135" ht="12.75" customHeight="1" x14ac:dyDescent="0.25">
      <c r="A12" s="13"/>
      <c r="B12" s="14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3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3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3"/>
      <c r="DA12" s="68"/>
      <c r="DB12" s="63"/>
      <c r="DC12" s="68"/>
      <c r="DD12" s="63"/>
      <c r="DE12" s="68"/>
      <c r="DF12" s="68"/>
      <c r="DG12" s="68"/>
      <c r="DH12" s="63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3"/>
      <c r="DX12" s="68"/>
      <c r="DY12" s="63"/>
      <c r="DZ12" s="68"/>
      <c r="EA12" s="63"/>
      <c r="EB12" s="103"/>
      <c r="EC12" s="113"/>
      <c r="ED12" s="114"/>
      <c r="EE12" s="88"/>
    </row>
    <row r="13" spans="1:135" ht="13.5" x14ac:dyDescent="0.25">
      <c r="A13" s="11"/>
      <c r="B13" s="12" t="s">
        <v>49</v>
      </c>
      <c r="C13" s="57">
        <v>18034.156236000003</v>
      </c>
      <c r="D13" s="57">
        <v>18707.287123000002</v>
      </c>
      <c r="E13" s="57">
        <v>21977.870488999997</v>
      </c>
      <c r="F13" s="57">
        <v>18759.349901999998</v>
      </c>
      <c r="G13" s="57">
        <v>18876.175640000001</v>
      </c>
      <c r="H13" s="57">
        <v>20851.474372000001</v>
      </c>
      <c r="I13" s="57">
        <v>21093.351592999999</v>
      </c>
      <c r="J13" s="57">
        <v>21449.144706999999</v>
      </c>
      <c r="K13" s="57">
        <v>21954.803656</v>
      </c>
      <c r="L13" s="57">
        <v>22287.71499</v>
      </c>
      <c r="M13" s="57">
        <v>22330.723342999998</v>
      </c>
      <c r="N13" s="57">
        <v>24718.789401999999</v>
      </c>
      <c r="O13" s="57">
        <v>24390.011651000001</v>
      </c>
      <c r="P13" s="57">
        <v>24746.350077999999</v>
      </c>
      <c r="Q13" s="57">
        <v>24834.960021999999</v>
      </c>
      <c r="R13" s="57">
        <v>25516.278004999993</v>
      </c>
      <c r="S13" s="57">
        <v>25332.067432</v>
      </c>
      <c r="T13" s="57">
        <v>27739.853906000004</v>
      </c>
      <c r="U13" s="57">
        <v>27640.048116999998</v>
      </c>
      <c r="V13" s="57">
        <v>27741.279496000003</v>
      </c>
      <c r="W13" s="57">
        <v>28073.535977000003</v>
      </c>
      <c r="X13" s="57">
        <v>27964.890637999997</v>
      </c>
      <c r="Y13" s="57">
        <v>28409.060783999998</v>
      </c>
      <c r="Z13" s="57">
        <v>31059.896258000001</v>
      </c>
      <c r="AA13" s="57">
        <v>30701.876448999996</v>
      </c>
      <c r="AB13" s="57">
        <v>30997.096520999996</v>
      </c>
      <c r="AC13" s="57">
        <v>36838.723327</v>
      </c>
      <c r="AD13" s="57">
        <v>31779.730630999999</v>
      </c>
      <c r="AE13" s="57">
        <v>31767.373959000004</v>
      </c>
      <c r="AF13" s="57">
        <v>34114.816828000003</v>
      </c>
      <c r="AG13" s="57">
        <v>33166.301694000002</v>
      </c>
      <c r="AH13" s="57">
        <v>33577.780715000001</v>
      </c>
      <c r="AI13" s="57">
        <v>33945.561812</v>
      </c>
      <c r="AJ13" s="57">
        <v>33197.415613000005</v>
      </c>
      <c r="AK13" s="57">
        <v>33325.268549</v>
      </c>
      <c r="AL13" s="57">
        <v>36412.044431000002</v>
      </c>
      <c r="AM13" s="57">
        <v>35799.496203000002</v>
      </c>
      <c r="AN13" s="59">
        <v>36452.152591999999</v>
      </c>
      <c r="AO13" s="57">
        <v>36891.227453</v>
      </c>
      <c r="AP13" s="57">
        <v>36753.501587000006</v>
      </c>
      <c r="AQ13" s="57">
        <v>36561.079102000003</v>
      </c>
      <c r="AR13" s="57">
        <v>40360.006172000001</v>
      </c>
      <c r="AS13" s="57">
        <v>40247.161807999997</v>
      </c>
      <c r="AT13" s="57">
        <v>40157.185215000005</v>
      </c>
      <c r="AU13" s="57">
        <v>39801.344935000001</v>
      </c>
      <c r="AV13" s="57">
        <v>39992.026892000002</v>
      </c>
      <c r="AW13" s="57">
        <v>40321.831775000006</v>
      </c>
      <c r="AX13" s="57">
        <v>43825.695652000002</v>
      </c>
      <c r="AY13" s="57">
        <v>42561.162621999996</v>
      </c>
      <c r="AZ13" s="57">
        <v>44578.154073999998</v>
      </c>
      <c r="BA13" s="57">
        <v>42072.377790999999</v>
      </c>
      <c r="BB13" s="59">
        <v>42905.740089999999</v>
      </c>
      <c r="BC13" s="58">
        <v>42776.625943999999</v>
      </c>
      <c r="BD13" s="58">
        <v>45602.933783</v>
      </c>
      <c r="BE13" s="58">
        <v>45156.722129000002</v>
      </c>
      <c r="BF13" s="58">
        <v>44698.858202000003</v>
      </c>
      <c r="BG13" s="58">
        <v>44484.357428000003</v>
      </c>
      <c r="BH13" s="58">
        <v>44166.191902999999</v>
      </c>
      <c r="BI13" s="58">
        <v>43840.213186999994</v>
      </c>
      <c r="BJ13" s="58">
        <v>48578.487546000011</v>
      </c>
      <c r="BK13" s="58">
        <v>47442.244851999996</v>
      </c>
      <c r="BL13" s="58">
        <v>48863.471493999998</v>
      </c>
      <c r="BM13" s="58">
        <v>51762.625304000001</v>
      </c>
      <c r="BN13" s="58">
        <v>48018.634202000001</v>
      </c>
      <c r="BO13" s="58">
        <v>46672.191414999994</v>
      </c>
      <c r="BP13" s="58">
        <v>50626.085819</v>
      </c>
      <c r="BQ13" s="58">
        <v>48833.253701999995</v>
      </c>
      <c r="BR13" s="58">
        <v>47984.057654000004</v>
      </c>
      <c r="BS13" s="58">
        <v>46968.899986999997</v>
      </c>
      <c r="BT13" s="58">
        <v>48506.917205000005</v>
      </c>
      <c r="BU13" s="58">
        <v>46883.330307999997</v>
      </c>
      <c r="BV13" s="58">
        <v>51796.299709999999</v>
      </c>
      <c r="BW13" s="57">
        <v>48839.793473999998</v>
      </c>
      <c r="BX13" s="57">
        <v>48374.418424999996</v>
      </c>
      <c r="BY13" s="57">
        <v>47621.889761999992</v>
      </c>
      <c r="BZ13" s="57">
        <v>48805.868094999998</v>
      </c>
      <c r="CA13" s="57">
        <v>48254.233984000006</v>
      </c>
      <c r="CB13" s="57">
        <v>52409.785993999998</v>
      </c>
      <c r="CC13" s="57">
        <v>50994.333734000007</v>
      </c>
      <c r="CD13" s="57">
        <v>49951.381764999998</v>
      </c>
      <c r="CE13" s="57">
        <v>50888.725954000001</v>
      </c>
      <c r="CF13" s="57">
        <v>51083.615996</v>
      </c>
      <c r="CG13" s="57">
        <v>51441.830766999999</v>
      </c>
      <c r="CH13" s="57">
        <v>58459.173302000003</v>
      </c>
      <c r="CI13" s="57">
        <v>55266.296864999997</v>
      </c>
      <c r="CJ13" s="57">
        <v>57033.676277000006</v>
      </c>
      <c r="CK13" s="57">
        <v>56226.220471999994</v>
      </c>
      <c r="CL13" s="57">
        <v>57621.315785000006</v>
      </c>
      <c r="CM13" s="57">
        <v>56936.111698000008</v>
      </c>
      <c r="CN13" s="57">
        <v>64048.042583000002</v>
      </c>
      <c r="CO13" s="57">
        <v>61980.027044000002</v>
      </c>
      <c r="CP13" s="57">
        <v>63098.008107000001</v>
      </c>
      <c r="CQ13" s="57">
        <v>65642.736489999996</v>
      </c>
      <c r="CR13" s="57">
        <v>65208.224291000006</v>
      </c>
      <c r="CS13" s="57">
        <v>65311.75549499999</v>
      </c>
      <c r="CT13" s="57">
        <v>73371.177750999996</v>
      </c>
      <c r="CU13" s="57">
        <v>67347.433097000001</v>
      </c>
      <c r="CV13" s="57">
        <v>68226.047661000004</v>
      </c>
      <c r="CW13" s="57">
        <v>69846.656084000002</v>
      </c>
      <c r="CX13" s="57">
        <v>68301.725999000002</v>
      </c>
      <c r="CY13" s="57">
        <v>68624.048072999998</v>
      </c>
      <c r="CZ13" s="59">
        <v>76719.125</v>
      </c>
      <c r="DA13" s="57">
        <v>73357.311661999993</v>
      </c>
      <c r="DB13" s="59">
        <v>74136.948132000005</v>
      </c>
      <c r="DC13" s="57">
        <v>74348.333938999989</v>
      </c>
      <c r="DD13" s="59">
        <v>73323.188244000004</v>
      </c>
      <c r="DE13" s="57">
        <v>73356.291601000004</v>
      </c>
      <c r="DF13" s="57">
        <v>83451.04576400001</v>
      </c>
      <c r="DG13" s="57">
        <v>78009.35858267</v>
      </c>
      <c r="DH13" s="59">
        <v>79386.644697999989</v>
      </c>
      <c r="DI13" s="57">
        <v>79923.268028840001</v>
      </c>
      <c r="DJ13" s="57">
        <v>81000.949897689992</v>
      </c>
      <c r="DK13" s="57">
        <v>79196.605402810004</v>
      </c>
      <c r="DL13" s="57">
        <v>87795.075697969995</v>
      </c>
      <c r="DM13" s="57">
        <v>81260.378436949992</v>
      </c>
      <c r="DN13" s="57">
        <v>82341.371629839996</v>
      </c>
      <c r="DO13" s="57">
        <v>83532.92978631999</v>
      </c>
      <c r="DP13" s="57">
        <v>82533.175912129998</v>
      </c>
      <c r="DQ13" s="57">
        <v>81820.088847020001</v>
      </c>
      <c r="DR13" s="57">
        <v>87898.670635799994</v>
      </c>
      <c r="DS13" s="57">
        <v>83087.972542909993</v>
      </c>
      <c r="DT13" s="57">
        <v>89356.583648450003</v>
      </c>
      <c r="DU13" s="57">
        <v>84887.557739159995</v>
      </c>
      <c r="DV13" s="57">
        <v>91921.384959179995</v>
      </c>
      <c r="DW13" s="59">
        <v>93124.668444490002</v>
      </c>
      <c r="DX13" s="57">
        <v>99640.988738329994</v>
      </c>
      <c r="DY13" s="59">
        <v>96785.057719050004</v>
      </c>
      <c r="DZ13" s="57">
        <v>96778.488381729985</v>
      </c>
      <c r="EA13" s="59">
        <v>98438.221885060004</v>
      </c>
      <c r="EB13" s="101">
        <f>+EA13-DZ13</f>
        <v>1659.7335033300187</v>
      </c>
      <c r="EC13" s="111">
        <f>+EA13/DZ13-1</f>
        <v>1.7149818426419605E-2</v>
      </c>
      <c r="ED13" s="112">
        <f>+EA13/DN13-1</f>
        <v>0.19548921686151033</v>
      </c>
      <c r="EE13" s="89"/>
    </row>
    <row r="14" spans="1:135" ht="13.5" x14ac:dyDescent="0.25">
      <c r="A14" s="13"/>
      <c r="B14" s="14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3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3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3"/>
      <c r="DA14" s="68"/>
      <c r="DB14" s="63"/>
      <c r="DC14" s="68"/>
      <c r="DD14" s="63"/>
      <c r="DE14" s="68"/>
      <c r="DF14" s="68"/>
      <c r="DG14" s="68"/>
      <c r="DH14" s="63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3"/>
      <c r="DX14" s="68"/>
      <c r="DY14" s="63"/>
      <c r="DZ14" s="68"/>
      <c r="EA14" s="63"/>
      <c r="EB14" s="103"/>
      <c r="EC14" s="113"/>
      <c r="ED14" s="114"/>
      <c r="EE14" s="88"/>
    </row>
    <row r="15" spans="1:135" ht="13.5" x14ac:dyDescent="0.25">
      <c r="A15" s="15"/>
      <c r="B15" s="16" t="s">
        <v>4</v>
      </c>
      <c r="C15" s="64">
        <v>76834.800107999996</v>
      </c>
      <c r="D15" s="64">
        <v>79647.844872999995</v>
      </c>
      <c r="E15" s="64">
        <v>86525.008550999992</v>
      </c>
      <c r="F15" s="64">
        <v>78264.312114</v>
      </c>
      <c r="G15" s="64">
        <v>79593.402434999996</v>
      </c>
      <c r="H15" s="64">
        <v>85754.470821699637</v>
      </c>
      <c r="I15" s="64">
        <v>84329.498930575966</v>
      </c>
      <c r="J15" s="64">
        <v>86649.51149191428</v>
      </c>
      <c r="K15" s="64">
        <v>86224.357867379746</v>
      </c>
      <c r="L15" s="64">
        <v>89404.719277222903</v>
      </c>
      <c r="M15" s="64">
        <v>92887.124145235808</v>
      </c>
      <c r="N15" s="64">
        <v>103971.07398828208</v>
      </c>
      <c r="O15" s="64">
        <v>97788.027691430412</v>
      </c>
      <c r="P15" s="64">
        <v>98339.44596386324</v>
      </c>
      <c r="Q15" s="64">
        <v>99599.065179999991</v>
      </c>
      <c r="R15" s="64">
        <v>100103.86469300001</v>
      </c>
      <c r="S15" s="64">
        <v>98263.952076000001</v>
      </c>
      <c r="T15" s="64">
        <v>103777.69122100002</v>
      </c>
      <c r="U15" s="64">
        <v>103520.65442199999</v>
      </c>
      <c r="V15" s="64">
        <v>104362.23890900001</v>
      </c>
      <c r="W15" s="64">
        <v>105450.48832799999</v>
      </c>
      <c r="X15" s="64">
        <v>107797.21151199999</v>
      </c>
      <c r="Y15" s="64">
        <v>110451.689067</v>
      </c>
      <c r="Z15" s="64">
        <v>125551.57478</v>
      </c>
      <c r="AA15" s="64">
        <v>117264.393327</v>
      </c>
      <c r="AB15" s="64">
        <v>119361.457283</v>
      </c>
      <c r="AC15" s="64">
        <v>129687.960591</v>
      </c>
      <c r="AD15" s="64">
        <v>123952.94009</v>
      </c>
      <c r="AE15" s="64">
        <v>123447.67664400001</v>
      </c>
      <c r="AF15" s="64">
        <v>127094.00390500002</v>
      </c>
      <c r="AG15" s="64">
        <v>124147.72730999999</v>
      </c>
      <c r="AH15" s="64">
        <v>124167.847282</v>
      </c>
      <c r="AI15" s="64">
        <v>125123.33712500002</v>
      </c>
      <c r="AJ15" s="64">
        <v>124795.94772700001</v>
      </c>
      <c r="AK15" s="64">
        <v>123713.262194</v>
      </c>
      <c r="AL15" s="64">
        <v>139614.36268800002</v>
      </c>
      <c r="AM15" s="64">
        <v>136693.627935</v>
      </c>
      <c r="AN15" s="66">
        <v>136473.01490800001</v>
      </c>
      <c r="AO15" s="64">
        <v>137682.766794</v>
      </c>
      <c r="AP15" s="64">
        <v>134639.638099</v>
      </c>
      <c r="AQ15" s="64">
        <v>137757.28482400003</v>
      </c>
      <c r="AR15" s="64">
        <v>146290.292212</v>
      </c>
      <c r="AS15" s="64">
        <v>145018.739565</v>
      </c>
      <c r="AT15" s="64">
        <v>142945.427173</v>
      </c>
      <c r="AU15" s="64">
        <v>140600.319877</v>
      </c>
      <c r="AV15" s="64">
        <v>139213.157431</v>
      </c>
      <c r="AW15" s="64">
        <v>141418.72404100001</v>
      </c>
      <c r="AX15" s="64">
        <v>160496.794226</v>
      </c>
      <c r="AY15" s="64">
        <v>151030.17574800001</v>
      </c>
      <c r="AZ15" s="64">
        <v>155314.85271400001</v>
      </c>
      <c r="BA15" s="64">
        <v>151768.35280599998</v>
      </c>
      <c r="BB15" s="66">
        <v>151726.52776299999</v>
      </c>
      <c r="BC15" s="65">
        <v>147340.766088</v>
      </c>
      <c r="BD15" s="65">
        <v>155694.81580899999</v>
      </c>
      <c r="BE15" s="65">
        <v>155277.27609900001</v>
      </c>
      <c r="BF15" s="65">
        <v>153223.285213</v>
      </c>
      <c r="BG15" s="65">
        <v>153741.30722800002</v>
      </c>
      <c r="BH15" s="65">
        <v>147780.09830000001</v>
      </c>
      <c r="BI15" s="65">
        <v>148880.85075099999</v>
      </c>
      <c r="BJ15" s="65">
        <v>166450.40920699999</v>
      </c>
      <c r="BK15" s="65">
        <v>162588.207367</v>
      </c>
      <c r="BL15" s="65">
        <v>165431.45925300001</v>
      </c>
      <c r="BM15" s="65">
        <v>174701.901343</v>
      </c>
      <c r="BN15" s="65">
        <v>161251.89840400001</v>
      </c>
      <c r="BO15" s="65">
        <v>161683.122596</v>
      </c>
      <c r="BP15" s="65">
        <v>169799.90620299999</v>
      </c>
      <c r="BQ15" s="65">
        <v>165987.92228600002</v>
      </c>
      <c r="BR15" s="65">
        <v>164803.903077</v>
      </c>
      <c r="BS15" s="65">
        <v>157258.16719000001</v>
      </c>
      <c r="BT15" s="65">
        <v>161126.82761200002</v>
      </c>
      <c r="BU15" s="65">
        <v>162927.32711400001</v>
      </c>
      <c r="BV15" s="65">
        <v>175742.086312</v>
      </c>
      <c r="BW15" s="64">
        <v>170530.23678799998</v>
      </c>
      <c r="BX15" s="64">
        <v>168080.876059</v>
      </c>
      <c r="BY15" s="64">
        <v>165037.47706100001</v>
      </c>
      <c r="BZ15" s="64">
        <v>164560.460081</v>
      </c>
      <c r="CA15" s="64">
        <v>162549.752503</v>
      </c>
      <c r="CB15" s="64">
        <v>171945.46314000001</v>
      </c>
      <c r="CC15" s="64">
        <v>168572.24296800001</v>
      </c>
      <c r="CD15" s="64">
        <v>166363.09967299999</v>
      </c>
      <c r="CE15" s="64">
        <v>166197.42741999999</v>
      </c>
      <c r="CF15" s="64">
        <v>169716.42526900003</v>
      </c>
      <c r="CG15" s="64">
        <v>173398.30744199999</v>
      </c>
      <c r="CH15" s="64">
        <v>190579.34508099998</v>
      </c>
      <c r="CI15" s="64">
        <v>184662.83921199996</v>
      </c>
      <c r="CJ15" s="64">
        <v>189925.09022299998</v>
      </c>
      <c r="CK15" s="64">
        <v>189625.16022599998</v>
      </c>
      <c r="CL15" s="64">
        <v>186764.99877600002</v>
      </c>
      <c r="CM15" s="64">
        <v>185736.55170099999</v>
      </c>
      <c r="CN15" s="64">
        <v>197286.97076899998</v>
      </c>
      <c r="CO15" s="64">
        <v>197595.87521899998</v>
      </c>
      <c r="CP15" s="64">
        <v>198503.6035041</v>
      </c>
      <c r="CQ15" s="64">
        <v>201740.72904800001</v>
      </c>
      <c r="CR15" s="64">
        <v>204338.75515510002</v>
      </c>
      <c r="CS15" s="64">
        <v>204622.63606729999</v>
      </c>
      <c r="CT15" s="64">
        <v>219149.97227239999</v>
      </c>
      <c r="CU15" s="64">
        <v>207950.69127540002</v>
      </c>
      <c r="CV15" s="64">
        <v>212400.16625899996</v>
      </c>
      <c r="CW15" s="64">
        <v>209624.5324114</v>
      </c>
      <c r="CX15" s="64">
        <v>207452.70063520002</v>
      </c>
      <c r="CY15" s="64">
        <v>211253.5210678</v>
      </c>
      <c r="CZ15" s="66">
        <v>220505.3094</v>
      </c>
      <c r="DA15" s="64">
        <v>216915.5633334</v>
      </c>
      <c r="DB15" s="66">
        <v>214607.97278750001</v>
      </c>
      <c r="DC15" s="64">
        <v>215104.66898219998</v>
      </c>
      <c r="DD15" s="66">
        <v>213891.10043749999</v>
      </c>
      <c r="DE15" s="64">
        <v>213747.77475460002</v>
      </c>
      <c r="DF15" s="64">
        <v>238756.39056200002</v>
      </c>
      <c r="DG15" s="64">
        <v>231982.72181426</v>
      </c>
      <c r="DH15" s="66">
        <v>232114.62461102</v>
      </c>
      <c r="DI15" s="64">
        <v>228189.28790564998</v>
      </c>
      <c r="DJ15" s="64">
        <v>236168.48686449998</v>
      </c>
      <c r="DK15" s="64">
        <v>229214.88389915999</v>
      </c>
      <c r="DL15" s="64">
        <v>240906.22330545</v>
      </c>
      <c r="DM15" s="64">
        <v>228985.37193561997</v>
      </c>
      <c r="DN15" s="64">
        <v>231542.18451866001</v>
      </c>
      <c r="DO15" s="64">
        <v>240577.20384469</v>
      </c>
      <c r="DP15" s="64">
        <v>229735.93035812001</v>
      </c>
      <c r="DQ15" s="64">
        <v>231655.563661208</v>
      </c>
      <c r="DR15" s="64">
        <v>250850.90553162352</v>
      </c>
      <c r="DS15" s="64">
        <v>239360.0515674894</v>
      </c>
      <c r="DT15" s="64">
        <v>259803.95320126411</v>
      </c>
      <c r="DU15" s="64">
        <v>250402.25736772723</v>
      </c>
      <c r="DV15" s="64">
        <v>252569.67021294762</v>
      </c>
      <c r="DW15" s="66">
        <v>258013.38408429333</v>
      </c>
      <c r="DX15" s="64">
        <v>268756.85628787789</v>
      </c>
      <c r="DY15" s="66">
        <v>266117.04755510984</v>
      </c>
      <c r="DZ15" s="64">
        <v>270296.47524451482</v>
      </c>
      <c r="EA15" s="66">
        <v>268191.19643424958</v>
      </c>
      <c r="EB15" s="104">
        <f>+EA15-DZ15</f>
        <v>-2105.2788102652412</v>
      </c>
      <c r="EC15" s="115">
        <f>+EA15/DZ15-1</f>
        <v>-7.7887764106460144E-3</v>
      </c>
      <c r="ED15" s="116">
        <f>+EA15/DN15-1</f>
        <v>0.15828222400068115</v>
      </c>
      <c r="EE15" s="87"/>
    </row>
    <row r="16" spans="1:135" ht="13.5" x14ac:dyDescent="0.25">
      <c r="A16" s="13"/>
      <c r="B16" s="14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3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3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3"/>
      <c r="DA16" s="68"/>
      <c r="DB16" s="63"/>
      <c r="DC16" s="68"/>
      <c r="DD16" s="63"/>
      <c r="DE16" s="68"/>
      <c r="DF16" s="68"/>
      <c r="DG16" s="68"/>
      <c r="DH16" s="63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3"/>
      <c r="DX16" s="68"/>
      <c r="DY16" s="63"/>
      <c r="DZ16" s="68"/>
      <c r="EA16" s="63"/>
      <c r="EB16" s="103"/>
      <c r="EC16" s="113"/>
      <c r="ED16" s="114"/>
      <c r="EE16" s="88"/>
    </row>
    <row r="17" spans="1:135" ht="13.5" x14ac:dyDescent="0.25">
      <c r="A17" s="11"/>
      <c r="B17" s="12" t="s">
        <v>5</v>
      </c>
      <c r="C17" s="57">
        <v>15920.025801</v>
      </c>
      <c r="D17" s="57">
        <v>15666.721006</v>
      </c>
      <c r="E17" s="57">
        <v>16357.432661999999</v>
      </c>
      <c r="F17" s="57">
        <v>16567.950927000002</v>
      </c>
      <c r="G17" s="57">
        <v>17158.002047000002</v>
      </c>
      <c r="H17" s="57">
        <v>18266.100728999998</v>
      </c>
      <c r="I17" s="57">
        <v>18561.176743</v>
      </c>
      <c r="J17" s="57">
        <v>18084.970261999999</v>
      </c>
      <c r="K17" s="57">
        <v>21017.816285999997</v>
      </c>
      <c r="L17" s="57">
        <v>19043.322185000001</v>
      </c>
      <c r="M17" s="57">
        <v>20402.636677999999</v>
      </c>
      <c r="N17" s="57">
        <v>20614.012885</v>
      </c>
      <c r="O17" s="57">
        <v>24009.976686999998</v>
      </c>
      <c r="P17" s="57">
        <v>25241.209521000004</v>
      </c>
      <c r="Q17" s="57">
        <v>26319.914110999998</v>
      </c>
      <c r="R17" s="57">
        <v>26750.865849000002</v>
      </c>
      <c r="S17" s="57">
        <v>25923.026907000003</v>
      </c>
      <c r="T17" s="57">
        <v>27486.195660000001</v>
      </c>
      <c r="U17" s="57">
        <v>26430.457799999996</v>
      </c>
      <c r="V17" s="57">
        <v>26563.491552</v>
      </c>
      <c r="W17" s="57">
        <v>29707.353558999996</v>
      </c>
      <c r="X17" s="57">
        <v>28806.129238999998</v>
      </c>
      <c r="Y17" s="57">
        <v>27142.526279000002</v>
      </c>
      <c r="Z17" s="57">
        <v>26601.836581</v>
      </c>
      <c r="AA17" s="57">
        <v>25726.583981000003</v>
      </c>
      <c r="AB17" s="57">
        <v>26342.289182999993</v>
      </c>
      <c r="AC17" s="57">
        <v>30145.846249999999</v>
      </c>
      <c r="AD17" s="57">
        <v>30296.812983670003</v>
      </c>
      <c r="AE17" s="57">
        <v>29451.318704000001</v>
      </c>
      <c r="AF17" s="57">
        <v>29557.891857999999</v>
      </c>
      <c r="AG17" s="57">
        <v>28320.373669000001</v>
      </c>
      <c r="AH17" s="57">
        <v>30155.920189999997</v>
      </c>
      <c r="AI17" s="57">
        <v>28470.565627</v>
      </c>
      <c r="AJ17" s="57">
        <v>28791.007105000004</v>
      </c>
      <c r="AK17" s="57">
        <v>30392.224614999996</v>
      </c>
      <c r="AL17" s="57">
        <v>28155.403420000002</v>
      </c>
      <c r="AM17" s="57">
        <v>29335.724154999996</v>
      </c>
      <c r="AN17" s="59">
        <v>28664.912893000001</v>
      </c>
      <c r="AO17" s="57">
        <v>32651.323790000002</v>
      </c>
      <c r="AP17" s="57">
        <v>30999.698378000001</v>
      </c>
      <c r="AQ17" s="57">
        <v>32306.884218999996</v>
      </c>
      <c r="AR17" s="57">
        <v>31201.444761999999</v>
      </c>
      <c r="AS17" s="57">
        <v>30469.535310000003</v>
      </c>
      <c r="AT17" s="57">
        <v>31783.559409999998</v>
      </c>
      <c r="AU17" s="57">
        <v>31376.861359999999</v>
      </c>
      <c r="AV17" s="57">
        <v>31997.104751999999</v>
      </c>
      <c r="AW17" s="57">
        <v>32864.487847000004</v>
      </c>
      <c r="AX17" s="57">
        <v>30267.211459999999</v>
      </c>
      <c r="AY17" s="57">
        <v>35031.749190000002</v>
      </c>
      <c r="AZ17" s="57">
        <v>33816.447163000004</v>
      </c>
      <c r="BA17" s="57">
        <v>33652.662786000001</v>
      </c>
      <c r="BB17" s="59">
        <v>34063.439861999999</v>
      </c>
      <c r="BC17" s="58">
        <v>32063.874773</v>
      </c>
      <c r="BD17" s="58">
        <v>33295.769646999994</v>
      </c>
      <c r="BE17" s="58">
        <v>33488.177781999999</v>
      </c>
      <c r="BF17" s="58">
        <v>33571.736129999998</v>
      </c>
      <c r="BG17" s="58">
        <v>32355.447511999999</v>
      </c>
      <c r="BH17" s="58">
        <v>34526.150206999999</v>
      </c>
      <c r="BI17" s="58">
        <v>35729.064858999998</v>
      </c>
      <c r="BJ17" s="58">
        <v>36494.535839000004</v>
      </c>
      <c r="BK17" s="58">
        <v>35908.491758000004</v>
      </c>
      <c r="BL17" s="58">
        <v>36639.602902999999</v>
      </c>
      <c r="BM17" s="58">
        <v>38689.552146000002</v>
      </c>
      <c r="BN17" s="58">
        <v>36816.217602999997</v>
      </c>
      <c r="BO17" s="58">
        <v>36024.620878999995</v>
      </c>
      <c r="BP17" s="58">
        <v>36883.882525000001</v>
      </c>
      <c r="BQ17" s="58">
        <v>37016.656099</v>
      </c>
      <c r="BR17" s="58">
        <v>37969.444564000005</v>
      </c>
      <c r="BS17" s="58">
        <v>40742.782739000002</v>
      </c>
      <c r="BT17" s="58">
        <v>42392.177159999999</v>
      </c>
      <c r="BU17" s="58">
        <v>45434.743569999999</v>
      </c>
      <c r="BV17" s="58">
        <v>45518.822479999995</v>
      </c>
      <c r="BW17" s="57">
        <v>48105.060772999997</v>
      </c>
      <c r="BX17" s="57">
        <v>48865.233826999996</v>
      </c>
      <c r="BY17" s="57">
        <v>50989.047007999994</v>
      </c>
      <c r="BZ17" s="57">
        <v>57716.739078999999</v>
      </c>
      <c r="CA17" s="57">
        <v>57027.115585</v>
      </c>
      <c r="CB17" s="57">
        <v>57020.124631999999</v>
      </c>
      <c r="CC17" s="57">
        <v>60188.920444999996</v>
      </c>
      <c r="CD17" s="57">
        <v>61377.372392999998</v>
      </c>
      <c r="CE17" s="57">
        <v>61147.238711999998</v>
      </c>
      <c r="CF17" s="57">
        <v>60319.711008999991</v>
      </c>
      <c r="CG17" s="57">
        <v>62721.474365000002</v>
      </c>
      <c r="CH17" s="57">
        <v>62638.789000999997</v>
      </c>
      <c r="CI17" s="57">
        <v>63292.295234999998</v>
      </c>
      <c r="CJ17" s="57">
        <v>65211.737768000006</v>
      </c>
      <c r="CK17" s="57">
        <v>66312.292136000004</v>
      </c>
      <c r="CL17" s="57">
        <v>62860.312507000002</v>
      </c>
      <c r="CM17" s="57">
        <v>64594.051095000003</v>
      </c>
      <c r="CN17" s="57">
        <v>64370.573433000005</v>
      </c>
      <c r="CO17" s="57">
        <v>64900.523476000002</v>
      </c>
      <c r="CP17" s="57">
        <v>65216.103750000002</v>
      </c>
      <c r="CQ17" s="57">
        <v>69055.221133000014</v>
      </c>
      <c r="CR17" s="57">
        <v>68111.318402000004</v>
      </c>
      <c r="CS17" s="57">
        <v>68971.176353999996</v>
      </c>
      <c r="CT17" s="57">
        <v>67738.193304999993</v>
      </c>
      <c r="CU17" s="57">
        <v>70375.681708999997</v>
      </c>
      <c r="CV17" s="57">
        <v>70395.914869</v>
      </c>
      <c r="CW17" s="57">
        <v>72885.930049999995</v>
      </c>
      <c r="CX17" s="57">
        <v>75259.994435000001</v>
      </c>
      <c r="CY17" s="57">
        <v>74271.825043000004</v>
      </c>
      <c r="CZ17" s="59">
        <v>74244.238559999998</v>
      </c>
      <c r="DA17" s="57">
        <v>74454.953699000005</v>
      </c>
      <c r="DB17" s="59">
        <v>78005.643372999999</v>
      </c>
      <c r="DC17" s="57">
        <v>78919.486406999989</v>
      </c>
      <c r="DD17" s="59">
        <v>79598.39809599999</v>
      </c>
      <c r="DE17" s="57">
        <v>82528.247596000001</v>
      </c>
      <c r="DF17" s="57">
        <v>78250.390247000003</v>
      </c>
      <c r="DG17" s="57">
        <v>78244.262932490004</v>
      </c>
      <c r="DH17" s="59">
        <v>78610.411088380002</v>
      </c>
      <c r="DI17" s="57">
        <v>80601.316639979981</v>
      </c>
      <c r="DJ17" s="57">
        <v>82108.537385409989</v>
      </c>
      <c r="DK17" s="57">
        <v>86829.739869309997</v>
      </c>
      <c r="DL17" s="57">
        <v>80638.664625620004</v>
      </c>
      <c r="DM17" s="57">
        <v>84541.117290530005</v>
      </c>
      <c r="DN17" s="57">
        <v>85255.113534809992</v>
      </c>
      <c r="DO17" s="57">
        <v>84421.061348020012</v>
      </c>
      <c r="DP17" s="57">
        <v>86564.589565400005</v>
      </c>
      <c r="DQ17" s="57">
        <v>83537.935494589998</v>
      </c>
      <c r="DR17" s="57">
        <v>84267.005913630011</v>
      </c>
      <c r="DS17" s="57">
        <v>83451.568476190005</v>
      </c>
      <c r="DT17" s="57">
        <v>84632.386810969998</v>
      </c>
      <c r="DU17" s="57">
        <v>87973.838885370002</v>
      </c>
      <c r="DV17" s="57">
        <v>93409.962613979995</v>
      </c>
      <c r="DW17" s="59">
        <v>91168.874887300015</v>
      </c>
      <c r="DX17" s="57">
        <v>89241.917734079994</v>
      </c>
      <c r="DY17" s="59">
        <v>93069.071386059994</v>
      </c>
      <c r="DZ17" s="57">
        <v>93775.219467999996</v>
      </c>
      <c r="EA17" s="59">
        <v>92738.122692270001</v>
      </c>
      <c r="EB17" s="101">
        <f>+EA17-DZ17</f>
        <v>-1037.096775729995</v>
      </c>
      <c r="EC17" s="111">
        <f>+EA17/DZ17-1</f>
        <v>-1.1059390547029313E-2</v>
      </c>
      <c r="ED17" s="112">
        <f>+EA17/DN17-1</f>
        <v>8.7771968709005055E-2</v>
      </c>
      <c r="EE17" s="89"/>
    </row>
    <row r="18" spans="1:135" ht="13.5" x14ac:dyDescent="0.25">
      <c r="A18" s="13"/>
      <c r="B18" s="14" t="s">
        <v>37</v>
      </c>
      <c r="C18" s="60">
        <v>14714.121449</v>
      </c>
      <c r="D18" s="60">
        <v>14515.855111000001</v>
      </c>
      <c r="E18" s="60">
        <v>15433.172882999999</v>
      </c>
      <c r="F18" s="60">
        <v>15485.573391000002</v>
      </c>
      <c r="G18" s="60">
        <v>15594.282016000001</v>
      </c>
      <c r="H18" s="60">
        <v>16678.654501999998</v>
      </c>
      <c r="I18" s="60">
        <v>16915.024046999999</v>
      </c>
      <c r="J18" s="60">
        <v>16486.507494999998</v>
      </c>
      <c r="K18" s="60">
        <v>19085.606720999996</v>
      </c>
      <c r="L18" s="60">
        <v>16864.512981</v>
      </c>
      <c r="M18" s="60">
        <v>18936.888376999999</v>
      </c>
      <c r="N18" s="60">
        <v>18869.759499</v>
      </c>
      <c r="O18" s="60">
        <v>22005.720713999999</v>
      </c>
      <c r="P18" s="60">
        <v>23493.780290000002</v>
      </c>
      <c r="Q18" s="60">
        <v>24812.385158999998</v>
      </c>
      <c r="R18" s="60">
        <v>24232.407015000001</v>
      </c>
      <c r="S18" s="60">
        <v>23961.152880000001</v>
      </c>
      <c r="T18" s="60">
        <v>25370.050475</v>
      </c>
      <c r="U18" s="60">
        <v>24357.456037999997</v>
      </c>
      <c r="V18" s="60">
        <v>24825.137678999999</v>
      </c>
      <c r="W18" s="60">
        <v>27071.092664999996</v>
      </c>
      <c r="X18" s="60">
        <v>27009.858682999999</v>
      </c>
      <c r="Y18" s="60">
        <v>25049.274348000003</v>
      </c>
      <c r="Z18" s="60">
        <v>24106.785988</v>
      </c>
      <c r="AA18" s="60">
        <v>23441.869287000001</v>
      </c>
      <c r="AB18" s="60">
        <v>24178.302965999996</v>
      </c>
      <c r="AC18" s="60">
        <v>27660.780175</v>
      </c>
      <c r="AD18" s="60">
        <v>27873.669400670002</v>
      </c>
      <c r="AE18" s="60">
        <v>26878.030909000001</v>
      </c>
      <c r="AF18" s="60">
        <v>27332.340619999999</v>
      </c>
      <c r="AG18" s="60">
        <v>26266.441750000002</v>
      </c>
      <c r="AH18" s="60">
        <v>27398.474115999998</v>
      </c>
      <c r="AI18" s="60">
        <v>26088.205999999998</v>
      </c>
      <c r="AJ18" s="60">
        <v>25936.106978000003</v>
      </c>
      <c r="AK18" s="60">
        <v>27758.524122999996</v>
      </c>
      <c r="AL18" s="60">
        <v>24961.014601000003</v>
      </c>
      <c r="AM18" s="60">
        <v>25920.692647999997</v>
      </c>
      <c r="AN18" s="62">
        <v>25028.976044999999</v>
      </c>
      <c r="AO18" s="60">
        <v>28845.204029000004</v>
      </c>
      <c r="AP18" s="60">
        <v>28303.403119999999</v>
      </c>
      <c r="AQ18" s="60">
        <v>29044.796678999995</v>
      </c>
      <c r="AR18" s="60">
        <v>28127.512097999999</v>
      </c>
      <c r="AS18" s="60">
        <v>28083.273550000002</v>
      </c>
      <c r="AT18" s="60">
        <v>29452.663324999998</v>
      </c>
      <c r="AU18" s="60">
        <v>29168.201513</v>
      </c>
      <c r="AV18" s="60">
        <v>28346.182661999999</v>
      </c>
      <c r="AW18" s="60">
        <v>28863.362988000001</v>
      </c>
      <c r="AX18" s="60">
        <v>27322.900729999998</v>
      </c>
      <c r="AY18" s="60">
        <v>31377.106909999999</v>
      </c>
      <c r="AZ18" s="60">
        <v>29285.785897000002</v>
      </c>
      <c r="BA18" s="60">
        <v>28885.536211999999</v>
      </c>
      <c r="BB18" s="62">
        <v>28549.727884999997</v>
      </c>
      <c r="BC18" s="61">
        <v>28008.098031999998</v>
      </c>
      <c r="BD18" s="61">
        <v>27440.853905999997</v>
      </c>
      <c r="BE18" s="61">
        <v>29227.303784</v>
      </c>
      <c r="BF18" s="61">
        <v>28151.046696999998</v>
      </c>
      <c r="BG18" s="61">
        <v>27439.195402999998</v>
      </c>
      <c r="BH18" s="61">
        <v>27755.128053999997</v>
      </c>
      <c r="BI18" s="61">
        <v>28578.082424999997</v>
      </c>
      <c r="BJ18" s="61">
        <v>29045.558044000001</v>
      </c>
      <c r="BK18" s="61">
        <v>28846.683732000001</v>
      </c>
      <c r="BL18" s="61">
        <v>29692.040212</v>
      </c>
      <c r="BM18" s="61">
        <v>30408.427984000002</v>
      </c>
      <c r="BN18" s="61">
        <v>28608.143452</v>
      </c>
      <c r="BO18" s="61">
        <v>27334.939985999998</v>
      </c>
      <c r="BP18" s="61">
        <v>26673.437902000001</v>
      </c>
      <c r="BQ18" s="61">
        <v>27060.915815</v>
      </c>
      <c r="BR18" s="61">
        <v>26935.501157000002</v>
      </c>
      <c r="BS18" s="61">
        <v>29233.62126</v>
      </c>
      <c r="BT18" s="61">
        <v>29011.580503000001</v>
      </c>
      <c r="BU18" s="61">
        <v>31454.175141</v>
      </c>
      <c r="BV18" s="61">
        <v>30551.103002999997</v>
      </c>
      <c r="BW18" s="60">
        <v>29292.778191999998</v>
      </c>
      <c r="BX18" s="60">
        <v>28667.553445999998</v>
      </c>
      <c r="BY18" s="60">
        <v>28113.074906999998</v>
      </c>
      <c r="BZ18" s="60">
        <v>31631.063980999999</v>
      </c>
      <c r="CA18" s="60">
        <v>30590.899616999995</v>
      </c>
      <c r="CB18" s="60">
        <v>29982.233623</v>
      </c>
      <c r="CC18" s="60">
        <v>31291.116544999993</v>
      </c>
      <c r="CD18" s="60">
        <v>32464.594927999995</v>
      </c>
      <c r="CE18" s="60">
        <v>32694.252030000003</v>
      </c>
      <c r="CF18" s="60">
        <v>32145.440810999993</v>
      </c>
      <c r="CG18" s="60">
        <v>34514.799891000002</v>
      </c>
      <c r="CH18" s="60">
        <v>34511.728955999999</v>
      </c>
      <c r="CI18" s="60">
        <v>36638.022525</v>
      </c>
      <c r="CJ18" s="60">
        <v>37706.528028000001</v>
      </c>
      <c r="CK18" s="60">
        <v>39700.168363000004</v>
      </c>
      <c r="CL18" s="60">
        <v>37743.310409000005</v>
      </c>
      <c r="CM18" s="60">
        <v>37053.128928999999</v>
      </c>
      <c r="CN18" s="60">
        <v>36861.289512000003</v>
      </c>
      <c r="CO18" s="60">
        <v>36951.280667999999</v>
      </c>
      <c r="CP18" s="60">
        <v>37018.803949000001</v>
      </c>
      <c r="CQ18" s="60">
        <v>39335.612229000006</v>
      </c>
      <c r="CR18" s="60">
        <v>39819.675072000005</v>
      </c>
      <c r="CS18" s="60">
        <v>39346.056162000001</v>
      </c>
      <c r="CT18" s="60">
        <v>37964.329587</v>
      </c>
      <c r="CU18" s="60">
        <v>39016.802746000001</v>
      </c>
      <c r="CV18" s="60">
        <v>40069.681091999999</v>
      </c>
      <c r="CW18" s="60">
        <v>42082.963446000002</v>
      </c>
      <c r="CX18" s="60">
        <v>45308.154116999998</v>
      </c>
      <c r="CY18" s="60">
        <v>42566.396800000002</v>
      </c>
      <c r="CZ18" s="62">
        <v>41499.414004999999</v>
      </c>
      <c r="DA18" s="60">
        <v>41245.002484999997</v>
      </c>
      <c r="DB18" s="62">
        <v>43646.025494000001</v>
      </c>
      <c r="DC18" s="60">
        <v>44887.779436999997</v>
      </c>
      <c r="DD18" s="62">
        <v>45400.552227</v>
      </c>
      <c r="DE18" s="60">
        <v>46505.277219999996</v>
      </c>
      <c r="DF18" s="60">
        <v>42520.970426</v>
      </c>
      <c r="DG18" s="60">
        <v>39291.791828410001</v>
      </c>
      <c r="DH18" s="62">
        <v>39348.371512500002</v>
      </c>
      <c r="DI18" s="60">
        <v>39748.557138069998</v>
      </c>
      <c r="DJ18" s="60">
        <v>39584.820237729997</v>
      </c>
      <c r="DK18" s="60">
        <v>40430.249550200002</v>
      </c>
      <c r="DL18" s="60">
        <v>40385.472098179998</v>
      </c>
      <c r="DM18" s="60">
        <v>41849.470544030002</v>
      </c>
      <c r="DN18" s="60">
        <v>42120.593226069992</v>
      </c>
      <c r="DO18" s="60">
        <v>40528.361126060001</v>
      </c>
      <c r="DP18" s="60">
        <v>42528.578592860002</v>
      </c>
      <c r="DQ18" s="60">
        <v>41201.915738940006</v>
      </c>
      <c r="DR18" s="60">
        <v>41547.344145840005</v>
      </c>
      <c r="DS18" s="60">
        <v>41352.899280719997</v>
      </c>
      <c r="DT18" s="60">
        <v>41381.874042150004</v>
      </c>
      <c r="DU18" s="60">
        <v>41032.169643140005</v>
      </c>
      <c r="DV18" s="60">
        <v>41324.9353711</v>
      </c>
      <c r="DW18" s="62">
        <v>41837.257016200005</v>
      </c>
      <c r="DX18" s="60">
        <v>41113.927897479996</v>
      </c>
      <c r="DY18" s="62">
        <v>40732.721633809997</v>
      </c>
      <c r="DZ18" s="60">
        <v>42034.242248209994</v>
      </c>
      <c r="EA18" s="62">
        <v>42322.771801999996</v>
      </c>
      <c r="EB18" s="102">
        <f>+EA18-DZ18</f>
        <v>288.52955379000196</v>
      </c>
      <c r="EC18" s="113">
        <f>+EA18/DZ18-1</f>
        <v>6.8641549926427015E-3</v>
      </c>
      <c r="ED18" s="114">
        <f>+EA18/DN18-1</f>
        <v>4.799993552912829E-3</v>
      </c>
      <c r="EE18" s="90"/>
    </row>
    <row r="19" spans="1:135" ht="13.5" x14ac:dyDescent="0.25">
      <c r="A19" s="11"/>
      <c r="B19" s="12" t="s">
        <v>6</v>
      </c>
      <c r="C19" s="57">
        <v>1205.904352</v>
      </c>
      <c r="D19" s="57">
        <v>1150.8658949999999</v>
      </c>
      <c r="E19" s="57">
        <v>924.25977899999987</v>
      </c>
      <c r="F19" s="57">
        <v>1082.377536</v>
      </c>
      <c r="G19" s="57">
        <v>1563.7200310000001</v>
      </c>
      <c r="H19" s="57">
        <v>1587.4462269999999</v>
      </c>
      <c r="I19" s="57">
        <v>1646.1526960000003</v>
      </c>
      <c r="J19" s="57">
        <v>1598.462767</v>
      </c>
      <c r="K19" s="57">
        <v>1932.2095650000001</v>
      </c>
      <c r="L19" s="57">
        <v>2178.8092040000001</v>
      </c>
      <c r="M19" s="57">
        <v>1465.7483010000001</v>
      </c>
      <c r="N19" s="57">
        <v>1744.2533859999999</v>
      </c>
      <c r="O19" s="57">
        <v>2004.255973</v>
      </c>
      <c r="P19" s="57">
        <v>1747.4292310000001</v>
      </c>
      <c r="Q19" s="57">
        <v>1507.5289520000001</v>
      </c>
      <c r="R19" s="57">
        <v>2518.458834</v>
      </c>
      <c r="S19" s="57">
        <v>1961.8740270000001</v>
      </c>
      <c r="T19" s="57">
        <v>2116.1451850000003</v>
      </c>
      <c r="U19" s="57">
        <v>2073.0017619999999</v>
      </c>
      <c r="V19" s="57">
        <v>1738.3538730000002</v>
      </c>
      <c r="W19" s="57">
        <v>2636.260894</v>
      </c>
      <c r="X19" s="57">
        <v>1796.2705560000002</v>
      </c>
      <c r="Y19" s="57">
        <v>2093.2519310000002</v>
      </c>
      <c r="Z19" s="57">
        <v>2495.0505929999999</v>
      </c>
      <c r="AA19" s="57">
        <v>2284.7146940000002</v>
      </c>
      <c r="AB19" s="57">
        <v>2163.9862169999997</v>
      </c>
      <c r="AC19" s="57">
        <v>2485.0660750000002</v>
      </c>
      <c r="AD19" s="57">
        <v>2423.143583</v>
      </c>
      <c r="AE19" s="57">
        <v>2573.2877950000002</v>
      </c>
      <c r="AF19" s="57">
        <v>2225.551238</v>
      </c>
      <c r="AG19" s="57">
        <v>2053.9319190000001</v>
      </c>
      <c r="AH19" s="57">
        <v>2757.4460740000004</v>
      </c>
      <c r="AI19" s="57">
        <v>2382.3596270000003</v>
      </c>
      <c r="AJ19" s="57">
        <v>2854.9001270000003</v>
      </c>
      <c r="AK19" s="57">
        <v>2633.7004920000004</v>
      </c>
      <c r="AL19" s="57">
        <v>3194.3888189999998</v>
      </c>
      <c r="AM19" s="57">
        <v>3415.0315070000001</v>
      </c>
      <c r="AN19" s="59">
        <v>3635.9368479999998</v>
      </c>
      <c r="AO19" s="57">
        <v>3806.1197609999999</v>
      </c>
      <c r="AP19" s="57">
        <v>2696.2952580000001</v>
      </c>
      <c r="AQ19" s="57">
        <v>3262.08754</v>
      </c>
      <c r="AR19" s="57">
        <v>3073.9326639999999</v>
      </c>
      <c r="AS19" s="57">
        <v>2386.2617599999999</v>
      </c>
      <c r="AT19" s="57">
        <v>2330.8960850000003</v>
      </c>
      <c r="AU19" s="57">
        <v>2208.6598469999999</v>
      </c>
      <c r="AV19" s="57">
        <v>3650.92209</v>
      </c>
      <c r="AW19" s="57">
        <v>4001.1248590000005</v>
      </c>
      <c r="AX19" s="57">
        <v>2944.3107299999997</v>
      </c>
      <c r="AY19" s="57">
        <v>3654.64228</v>
      </c>
      <c r="AZ19" s="57">
        <v>4530.6612660000001</v>
      </c>
      <c r="BA19" s="57">
        <v>4767.1265739999999</v>
      </c>
      <c r="BB19" s="59">
        <v>5513.7119769999999</v>
      </c>
      <c r="BC19" s="58">
        <v>4055.7767410000001</v>
      </c>
      <c r="BD19" s="58">
        <v>5854.9157410000007</v>
      </c>
      <c r="BE19" s="58">
        <v>4260.873998</v>
      </c>
      <c r="BF19" s="58">
        <v>5420.6894329999996</v>
      </c>
      <c r="BG19" s="58">
        <v>4916.252109</v>
      </c>
      <c r="BH19" s="58">
        <v>6771.022152999999</v>
      </c>
      <c r="BI19" s="58">
        <v>7150.9824339999996</v>
      </c>
      <c r="BJ19" s="58">
        <v>7448.9777949999998</v>
      </c>
      <c r="BK19" s="58">
        <v>7061.8080260000006</v>
      </c>
      <c r="BL19" s="58">
        <v>6947.562691000001</v>
      </c>
      <c r="BM19" s="58">
        <v>8281.1241620000001</v>
      </c>
      <c r="BN19" s="58">
        <v>8208.0741510000007</v>
      </c>
      <c r="BO19" s="58">
        <v>8689.6808930000007</v>
      </c>
      <c r="BP19" s="58">
        <v>10210.444623000001</v>
      </c>
      <c r="BQ19" s="58">
        <v>9955.7402839999995</v>
      </c>
      <c r="BR19" s="58">
        <v>11033.943406999999</v>
      </c>
      <c r="BS19" s="58">
        <v>11509.161479</v>
      </c>
      <c r="BT19" s="58">
        <v>13380.596656999998</v>
      </c>
      <c r="BU19" s="58">
        <v>13980.568428999999</v>
      </c>
      <c r="BV19" s="58">
        <v>14967.719476999999</v>
      </c>
      <c r="BW19" s="57">
        <v>18812.282580999999</v>
      </c>
      <c r="BX19" s="57">
        <v>20197.680380999998</v>
      </c>
      <c r="BY19" s="57">
        <v>22875.972100999999</v>
      </c>
      <c r="BZ19" s="57">
        <v>26085.675098</v>
      </c>
      <c r="CA19" s="57">
        <v>26436.215968000004</v>
      </c>
      <c r="CB19" s="57">
        <v>27037.891008999999</v>
      </c>
      <c r="CC19" s="57">
        <v>28897.803899999999</v>
      </c>
      <c r="CD19" s="57">
        <v>28912.777464999999</v>
      </c>
      <c r="CE19" s="57">
        <v>28452.986681999995</v>
      </c>
      <c r="CF19" s="57">
        <v>28174.270197999998</v>
      </c>
      <c r="CG19" s="57">
        <v>28206.674473999999</v>
      </c>
      <c r="CH19" s="57">
        <v>28127.060045000002</v>
      </c>
      <c r="CI19" s="57">
        <v>26654.272710000001</v>
      </c>
      <c r="CJ19" s="57">
        <v>27505.209740000002</v>
      </c>
      <c r="CK19" s="57">
        <v>26612.123773000003</v>
      </c>
      <c r="CL19" s="57">
        <v>25117.002097999997</v>
      </c>
      <c r="CM19" s="57">
        <v>27540.922166000004</v>
      </c>
      <c r="CN19" s="57">
        <v>27509.283921000002</v>
      </c>
      <c r="CO19" s="57">
        <v>27949.242808000003</v>
      </c>
      <c r="CP19" s="57">
        <v>28197.299801000001</v>
      </c>
      <c r="CQ19" s="57">
        <v>29719.608904000001</v>
      </c>
      <c r="CR19" s="57">
        <v>28291.643330000003</v>
      </c>
      <c r="CS19" s="57">
        <v>29625.120192000002</v>
      </c>
      <c r="CT19" s="57">
        <v>29773.863717999997</v>
      </c>
      <c r="CU19" s="57">
        <v>31358.878962999996</v>
      </c>
      <c r="CV19" s="57">
        <v>30326.233777000001</v>
      </c>
      <c r="CW19" s="57">
        <v>30802.966604000001</v>
      </c>
      <c r="CX19" s="57">
        <v>29951.840318000002</v>
      </c>
      <c r="CY19" s="57">
        <v>31705.428242999998</v>
      </c>
      <c r="CZ19" s="59">
        <v>32744.824554999996</v>
      </c>
      <c r="DA19" s="57">
        <v>33209.951214000001</v>
      </c>
      <c r="DB19" s="59">
        <v>34359.617878999998</v>
      </c>
      <c r="DC19" s="57">
        <v>34031.706969999999</v>
      </c>
      <c r="DD19" s="59">
        <v>34197.845868999997</v>
      </c>
      <c r="DE19" s="57">
        <v>36022.970375999997</v>
      </c>
      <c r="DF19" s="57">
        <v>35729.419821000003</v>
      </c>
      <c r="DG19" s="57">
        <v>38952.471104080003</v>
      </c>
      <c r="DH19" s="59">
        <v>39262.03957588</v>
      </c>
      <c r="DI19" s="57">
        <v>40852.75950190999</v>
      </c>
      <c r="DJ19" s="57">
        <v>42523.717147679999</v>
      </c>
      <c r="DK19" s="57">
        <v>46399.490319110002</v>
      </c>
      <c r="DL19" s="57">
        <v>40253.192527439998</v>
      </c>
      <c r="DM19" s="57">
        <v>42691.646746500002</v>
      </c>
      <c r="DN19" s="57">
        <v>43134.52030874</v>
      </c>
      <c r="DO19" s="57">
        <v>43892.700221960004</v>
      </c>
      <c r="DP19" s="57">
        <v>44036.010972539996</v>
      </c>
      <c r="DQ19" s="57">
        <v>42336.019755649992</v>
      </c>
      <c r="DR19" s="57">
        <v>42719.661767789999</v>
      </c>
      <c r="DS19" s="57">
        <v>42098.66919547</v>
      </c>
      <c r="DT19" s="57">
        <v>43250.512768820001</v>
      </c>
      <c r="DU19" s="57">
        <v>46941.669242229997</v>
      </c>
      <c r="DV19" s="57">
        <v>52085.027242879994</v>
      </c>
      <c r="DW19" s="59">
        <v>49331.617871100003</v>
      </c>
      <c r="DX19" s="57">
        <v>48127.989836599998</v>
      </c>
      <c r="DY19" s="59">
        <v>52336.349752249997</v>
      </c>
      <c r="DZ19" s="57">
        <v>51740.977219789995</v>
      </c>
      <c r="EA19" s="59">
        <v>50415.350890270005</v>
      </c>
      <c r="EB19" s="101">
        <f>+EA19-DZ19</f>
        <v>-1325.6263295199897</v>
      </c>
      <c r="EC19" s="111">
        <f>+EA19/DZ19-1</f>
        <v>-2.5620434726017494E-2</v>
      </c>
      <c r="ED19" s="112">
        <f>+EA19/DN19-1</f>
        <v>0.16879359105924152</v>
      </c>
      <c r="EE19" s="89"/>
    </row>
    <row r="20" spans="1:135" ht="13.5" x14ac:dyDescent="0.25">
      <c r="A20" s="13"/>
      <c r="B20" s="14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3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3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3"/>
      <c r="DA20" s="68"/>
      <c r="DB20" s="63"/>
      <c r="DC20" s="68"/>
      <c r="DD20" s="63"/>
      <c r="DE20" s="68"/>
      <c r="DF20" s="68"/>
      <c r="DG20" s="68"/>
      <c r="DH20" s="63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3"/>
      <c r="DX20" s="68"/>
      <c r="DY20" s="63"/>
      <c r="DZ20" s="68"/>
      <c r="EA20" s="63"/>
      <c r="EB20" s="103"/>
      <c r="EC20" s="113"/>
      <c r="ED20" s="114"/>
      <c r="EE20" s="88"/>
    </row>
    <row r="21" spans="1:135" ht="13.5" x14ac:dyDescent="0.25">
      <c r="A21" s="15"/>
      <c r="B21" s="16" t="s">
        <v>7</v>
      </c>
      <c r="C21" s="64">
        <v>92754.825908999992</v>
      </c>
      <c r="D21" s="64">
        <v>95314.565879000002</v>
      </c>
      <c r="E21" s="64">
        <v>102882.44121299998</v>
      </c>
      <c r="F21" s="64">
        <v>94832.263040999998</v>
      </c>
      <c r="G21" s="64">
        <v>96751.404481999998</v>
      </c>
      <c r="H21" s="64">
        <v>104020.57155069963</v>
      </c>
      <c r="I21" s="64">
        <v>102890.67567357597</v>
      </c>
      <c r="J21" s="64">
        <v>104734.48175391428</v>
      </c>
      <c r="K21" s="64">
        <v>107242.17415337975</v>
      </c>
      <c r="L21" s="64">
        <v>108448.0414622229</v>
      </c>
      <c r="M21" s="64">
        <v>113289.7608232358</v>
      </c>
      <c r="N21" s="64">
        <v>124585.08687328208</v>
      </c>
      <c r="O21" s="64">
        <v>121798.00437843041</v>
      </c>
      <c r="P21" s="64">
        <v>123580.65548486324</v>
      </c>
      <c r="Q21" s="64">
        <v>125918.979291</v>
      </c>
      <c r="R21" s="64">
        <v>126854.730542</v>
      </c>
      <c r="S21" s="64">
        <v>124186.97898300001</v>
      </c>
      <c r="T21" s="64">
        <v>131263.88688100001</v>
      </c>
      <c r="U21" s="64">
        <v>129951.112222</v>
      </c>
      <c r="V21" s="64">
        <v>130925.730461</v>
      </c>
      <c r="W21" s="64">
        <v>135157.84188699999</v>
      </c>
      <c r="X21" s="64">
        <v>136603.34075099998</v>
      </c>
      <c r="Y21" s="64">
        <v>137594.21534600001</v>
      </c>
      <c r="Z21" s="64">
        <v>152153.41136100001</v>
      </c>
      <c r="AA21" s="64">
        <v>142990.977308</v>
      </c>
      <c r="AB21" s="64">
        <v>145703.74646599998</v>
      </c>
      <c r="AC21" s="64">
        <v>159833.80684099998</v>
      </c>
      <c r="AD21" s="64">
        <v>154249.75307367</v>
      </c>
      <c r="AE21" s="64">
        <v>152898.995348</v>
      </c>
      <c r="AF21" s="64">
        <v>156651.89576300001</v>
      </c>
      <c r="AG21" s="64">
        <v>152468.10097899998</v>
      </c>
      <c r="AH21" s="64">
        <v>154323.76747200001</v>
      </c>
      <c r="AI21" s="64">
        <v>153593.90275200002</v>
      </c>
      <c r="AJ21" s="64">
        <v>153586.95483200002</v>
      </c>
      <c r="AK21" s="64">
        <v>154105.48680899999</v>
      </c>
      <c r="AL21" s="64">
        <v>167769.76610800001</v>
      </c>
      <c r="AM21" s="64">
        <v>166029.35209</v>
      </c>
      <c r="AN21" s="66">
        <v>165137.92780100001</v>
      </c>
      <c r="AO21" s="64">
        <v>170334.09058399999</v>
      </c>
      <c r="AP21" s="64">
        <v>165639.336477</v>
      </c>
      <c r="AQ21" s="64">
        <v>170064.16904300003</v>
      </c>
      <c r="AR21" s="64">
        <v>177491.736974</v>
      </c>
      <c r="AS21" s="64">
        <v>175488.274875</v>
      </c>
      <c r="AT21" s="64">
        <v>174728.98658299999</v>
      </c>
      <c r="AU21" s="64">
        <v>171977.18123700001</v>
      </c>
      <c r="AV21" s="64">
        <v>171210.26218299998</v>
      </c>
      <c r="AW21" s="64">
        <v>174283.21188800002</v>
      </c>
      <c r="AX21" s="64">
        <v>190764.00568599999</v>
      </c>
      <c r="AY21" s="64">
        <v>186061.92493800001</v>
      </c>
      <c r="AZ21" s="64">
        <v>189131.29987700001</v>
      </c>
      <c r="BA21" s="64">
        <v>185421.01559199998</v>
      </c>
      <c r="BB21" s="66">
        <v>185789.96762499999</v>
      </c>
      <c r="BC21" s="65">
        <v>179404.64086099999</v>
      </c>
      <c r="BD21" s="65">
        <v>188990.585456</v>
      </c>
      <c r="BE21" s="65">
        <v>188765.45388099999</v>
      </c>
      <c r="BF21" s="65">
        <v>186795.021343</v>
      </c>
      <c r="BG21" s="65">
        <v>186096.75474</v>
      </c>
      <c r="BH21" s="65">
        <v>182306.24850700001</v>
      </c>
      <c r="BI21" s="65">
        <v>184609.91561</v>
      </c>
      <c r="BJ21" s="65">
        <v>202944.94504600001</v>
      </c>
      <c r="BK21" s="65">
        <v>198496.69912499998</v>
      </c>
      <c r="BL21" s="65">
        <v>202071.062156</v>
      </c>
      <c r="BM21" s="65">
        <v>213391.45348900001</v>
      </c>
      <c r="BN21" s="65">
        <v>198068.116007</v>
      </c>
      <c r="BO21" s="65">
        <v>197707.743475</v>
      </c>
      <c r="BP21" s="65">
        <v>206683.78872799998</v>
      </c>
      <c r="BQ21" s="65">
        <v>203004.578385</v>
      </c>
      <c r="BR21" s="65">
        <v>202773.347641</v>
      </c>
      <c r="BS21" s="65">
        <v>198000.94992899999</v>
      </c>
      <c r="BT21" s="65">
        <v>203519.00477200001</v>
      </c>
      <c r="BU21" s="65">
        <v>208362.07068400001</v>
      </c>
      <c r="BV21" s="65">
        <v>221260.908792</v>
      </c>
      <c r="BW21" s="64">
        <v>218635.29756099998</v>
      </c>
      <c r="BX21" s="64">
        <v>216946.10988599999</v>
      </c>
      <c r="BY21" s="64">
        <v>216026.52406900001</v>
      </c>
      <c r="BZ21" s="64">
        <v>222277.19915999999</v>
      </c>
      <c r="CA21" s="64">
        <v>219576.86808799999</v>
      </c>
      <c r="CB21" s="64">
        <v>228965.587772</v>
      </c>
      <c r="CC21" s="64">
        <v>228761.163413</v>
      </c>
      <c r="CD21" s="64">
        <v>227740.47206599999</v>
      </c>
      <c r="CE21" s="64">
        <v>227344.66613199998</v>
      </c>
      <c r="CF21" s="64">
        <v>230036.13627800002</v>
      </c>
      <c r="CG21" s="64">
        <v>236119.78180699999</v>
      </c>
      <c r="CH21" s="64">
        <v>253218.13408199998</v>
      </c>
      <c r="CI21" s="64">
        <v>247955.13444699996</v>
      </c>
      <c r="CJ21" s="64">
        <v>255136.82799099997</v>
      </c>
      <c r="CK21" s="64">
        <v>255937.45236199998</v>
      </c>
      <c r="CL21" s="64">
        <v>249625.31128300002</v>
      </c>
      <c r="CM21" s="64">
        <v>250330.60279599999</v>
      </c>
      <c r="CN21" s="64">
        <v>261657.54420199999</v>
      </c>
      <c r="CO21" s="64">
        <v>262496.39869499998</v>
      </c>
      <c r="CP21" s="64">
        <v>263719.70725410001</v>
      </c>
      <c r="CQ21" s="64">
        <v>270795.95018100005</v>
      </c>
      <c r="CR21" s="64">
        <v>272450.07355710003</v>
      </c>
      <c r="CS21" s="64">
        <v>273593.81242129998</v>
      </c>
      <c r="CT21" s="64">
        <v>286888.16557740001</v>
      </c>
      <c r="CU21" s="64">
        <v>278326.37298440002</v>
      </c>
      <c r="CV21" s="64">
        <v>282796.08112799993</v>
      </c>
      <c r="CW21" s="64">
        <v>282510.46246139996</v>
      </c>
      <c r="CX21" s="64">
        <v>282712.69507020002</v>
      </c>
      <c r="CY21" s="64">
        <v>285525.34611079999</v>
      </c>
      <c r="CZ21" s="66">
        <v>294749.54796</v>
      </c>
      <c r="DA21" s="64">
        <v>291370.51703240001</v>
      </c>
      <c r="DB21" s="66">
        <v>292613.61616049998</v>
      </c>
      <c r="DC21" s="64">
        <v>294024.15538919996</v>
      </c>
      <c r="DD21" s="66">
        <v>293489.49853350001</v>
      </c>
      <c r="DE21" s="64">
        <v>296276.02235059999</v>
      </c>
      <c r="DF21" s="64">
        <v>317006.78080900002</v>
      </c>
      <c r="DG21" s="64">
        <v>310226.98474674998</v>
      </c>
      <c r="DH21" s="66">
        <v>310725.0356994</v>
      </c>
      <c r="DI21" s="64">
        <v>308790.60454562993</v>
      </c>
      <c r="DJ21" s="64">
        <v>318277.02424990997</v>
      </c>
      <c r="DK21" s="64">
        <v>316044.62376847002</v>
      </c>
      <c r="DL21" s="64">
        <v>321544.88793107</v>
      </c>
      <c r="DM21" s="64">
        <v>313526.48922614998</v>
      </c>
      <c r="DN21" s="64">
        <v>316797.29805346997</v>
      </c>
      <c r="DO21" s="64">
        <v>324998.26519270998</v>
      </c>
      <c r="DP21" s="64">
        <v>316300.51992352004</v>
      </c>
      <c r="DQ21" s="64">
        <v>315193.499155798</v>
      </c>
      <c r="DR21" s="64">
        <v>335117.91144525353</v>
      </c>
      <c r="DS21" s="64">
        <v>322811.62004367937</v>
      </c>
      <c r="DT21" s="64">
        <v>344436.34001223411</v>
      </c>
      <c r="DU21" s="64">
        <v>338376.09625309723</v>
      </c>
      <c r="DV21" s="64">
        <v>345979.63282692758</v>
      </c>
      <c r="DW21" s="66">
        <v>349182.25897159334</v>
      </c>
      <c r="DX21" s="64">
        <v>357998.77402195788</v>
      </c>
      <c r="DY21" s="66">
        <v>359186.11894116981</v>
      </c>
      <c r="DZ21" s="64">
        <v>364071.69471251481</v>
      </c>
      <c r="EA21" s="66">
        <v>360929.31912651961</v>
      </c>
      <c r="EB21" s="104">
        <f>+EA21-DZ21</f>
        <v>-3142.3755859952071</v>
      </c>
      <c r="EC21" s="115">
        <f>+EA21/DZ21-1</f>
        <v>-8.6311999302131071E-3</v>
      </c>
      <c r="ED21" s="116">
        <f>+EA21/DN21-1</f>
        <v>0.13930681020392077</v>
      </c>
      <c r="EE21" s="87"/>
    </row>
    <row r="22" spans="1:135" ht="13.5" x14ac:dyDescent="0.25">
      <c r="A22" s="13"/>
      <c r="B22" s="14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3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3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3"/>
      <c r="DA22" s="68"/>
      <c r="DB22" s="63"/>
      <c r="DC22" s="68"/>
      <c r="DD22" s="63"/>
      <c r="DE22" s="68"/>
      <c r="DF22" s="68"/>
      <c r="DG22" s="68"/>
      <c r="DH22" s="63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3"/>
      <c r="DX22" s="68"/>
      <c r="DY22" s="63"/>
      <c r="DZ22" s="68"/>
      <c r="EA22" s="63"/>
      <c r="EB22" s="103"/>
      <c r="EC22" s="113"/>
      <c r="ED22" s="114"/>
      <c r="EE22" s="88"/>
    </row>
    <row r="23" spans="1:135" ht="13.5" x14ac:dyDescent="0.25">
      <c r="A23" s="11"/>
      <c r="B23" s="12" t="s">
        <v>8</v>
      </c>
      <c r="C23" s="57">
        <v>2620.8674000000001</v>
      </c>
      <c r="D23" s="57">
        <v>2629.65317</v>
      </c>
      <c r="E23" s="57">
        <v>2759.9176600000001</v>
      </c>
      <c r="F23" s="57">
        <v>2768.63528</v>
      </c>
      <c r="G23" s="57">
        <v>2781.0945499999998</v>
      </c>
      <c r="H23" s="57">
        <v>2784.7447363003685</v>
      </c>
      <c r="I23" s="57">
        <v>2793.797847424034</v>
      </c>
      <c r="J23" s="57">
        <v>2778.4330600857038</v>
      </c>
      <c r="K23" s="57">
        <v>2810.0078006202516</v>
      </c>
      <c r="L23" s="57">
        <v>2808.144787777097</v>
      </c>
      <c r="M23" s="57">
        <v>2811.2987427641824</v>
      </c>
      <c r="N23" s="57">
        <v>2814.0827447179199</v>
      </c>
      <c r="O23" s="57">
        <v>2863.2008375695837</v>
      </c>
      <c r="P23" s="57">
        <v>2887.0923911367581</v>
      </c>
      <c r="Q23" s="57">
        <v>3017.7330000000002</v>
      </c>
      <c r="R23" s="57">
        <v>3064.9259999999999</v>
      </c>
      <c r="S23" s="57">
        <v>3101.8319999999999</v>
      </c>
      <c r="T23" s="57">
        <v>3153.9009999999998</v>
      </c>
      <c r="U23" s="57">
        <v>3218.1239999999998</v>
      </c>
      <c r="V23" s="57">
        <v>3251.7550000000001</v>
      </c>
      <c r="W23" s="57">
        <v>3340.8969999999999</v>
      </c>
      <c r="X23" s="57">
        <v>3382.4769999999999</v>
      </c>
      <c r="Y23" s="57">
        <v>3414.3609999999999</v>
      </c>
      <c r="Z23" s="57">
        <v>3440.1460000000002</v>
      </c>
      <c r="AA23" s="57">
        <v>3482.9079999999999</v>
      </c>
      <c r="AB23" s="57">
        <v>3525.7020000000002</v>
      </c>
      <c r="AC23" s="57">
        <v>3717.1170000000002</v>
      </c>
      <c r="AD23" s="57">
        <v>3773.8009999999999</v>
      </c>
      <c r="AE23" s="57">
        <v>3843.6219999999998</v>
      </c>
      <c r="AF23" s="57">
        <v>3879.0250000000001</v>
      </c>
      <c r="AG23" s="57">
        <v>3937.0889999999999</v>
      </c>
      <c r="AH23" s="57">
        <v>3985.0520000000001</v>
      </c>
      <c r="AI23" s="57">
        <v>4071.9259999999999</v>
      </c>
      <c r="AJ23" s="57">
        <v>4133.9459999999999</v>
      </c>
      <c r="AK23" s="57">
        <v>4141.4560000000001</v>
      </c>
      <c r="AL23" s="57">
        <v>4219.5060000000003</v>
      </c>
      <c r="AM23" s="57">
        <v>4273.1750000000002</v>
      </c>
      <c r="AN23" s="59">
        <v>4360.0110000000004</v>
      </c>
      <c r="AO23" s="57">
        <v>4555.6670000000004</v>
      </c>
      <c r="AP23" s="57">
        <v>4623.9189999999999</v>
      </c>
      <c r="AQ23" s="57">
        <v>4672.3109999999997</v>
      </c>
      <c r="AR23" s="57">
        <v>4740.9939999999997</v>
      </c>
      <c r="AS23" s="57">
        <v>4821.0309999999999</v>
      </c>
      <c r="AT23" s="57">
        <v>4873.3530000000001</v>
      </c>
      <c r="AU23" s="57">
        <v>4975.384</v>
      </c>
      <c r="AV23" s="57">
        <v>5041.7269999999999</v>
      </c>
      <c r="AW23" s="57">
        <v>5098.2690000000002</v>
      </c>
      <c r="AX23" s="57">
        <v>5167.5069999999996</v>
      </c>
      <c r="AY23" s="57">
        <v>5218.2969999999996</v>
      </c>
      <c r="AZ23" s="57">
        <v>5323.8519999999999</v>
      </c>
      <c r="BA23" s="57">
        <v>5523.2939999999999</v>
      </c>
      <c r="BB23" s="59">
        <v>5594.9030000000002</v>
      </c>
      <c r="BC23" s="58">
        <v>5628.3689999999997</v>
      </c>
      <c r="BD23" s="58">
        <v>5692.0169999999998</v>
      </c>
      <c r="BE23" s="58">
        <v>5754.5990000000002</v>
      </c>
      <c r="BF23" s="58">
        <v>5795.866</v>
      </c>
      <c r="BG23" s="58">
        <v>5961.8720000000003</v>
      </c>
      <c r="BH23" s="58">
        <v>6018.4679999999998</v>
      </c>
      <c r="BI23" s="58">
        <v>6028.5829999999996</v>
      </c>
      <c r="BJ23" s="58">
        <v>6100.32</v>
      </c>
      <c r="BK23" s="58">
        <v>6132.9930000000004</v>
      </c>
      <c r="BL23" s="58">
        <v>6224.8810000000003</v>
      </c>
      <c r="BM23" s="58">
        <v>6433.5789999999997</v>
      </c>
      <c r="BN23" s="58">
        <v>6473.1490000000003</v>
      </c>
      <c r="BO23" s="58">
        <v>6513.5839999999998</v>
      </c>
      <c r="BP23" s="58">
        <v>6578.1580000000004</v>
      </c>
      <c r="BQ23" s="58">
        <v>6626.1360000000004</v>
      </c>
      <c r="BR23" s="58">
        <v>6694.8950000000004</v>
      </c>
      <c r="BS23" s="58">
        <v>6792.567</v>
      </c>
      <c r="BT23" s="58">
        <v>6817.49</v>
      </c>
      <c r="BU23" s="58">
        <v>6874.7640000000001</v>
      </c>
      <c r="BV23" s="58">
        <v>6922.64</v>
      </c>
      <c r="BW23" s="57">
        <v>6931.1409999999996</v>
      </c>
      <c r="BX23" s="57">
        <v>7008.0569999999998</v>
      </c>
      <c r="BY23" s="57">
        <v>7254.665</v>
      </c>
      <c r="BZ23" s="57">
        <v>7298.9369999999999</v>
      </c>
      <c r="CA23" s="57">
        <v>7360.5010000000002</v>
      </c>
      <c r="CB23" s="57">
        <v>7421.19</v>
      </c>
      <c r="CC23" s="57">
        <v>7465.3509999999997</v>
      </c>
      <c r="CD23" s="57">
        <v>7501.8029999999999</v>
      </c>
      <c r="CE23" s="57">
        <v>7584.1459999999997</v>
      </c>
      <c r="CF23" s="57">
        <v>7606.2809999999999</v>
      </c>
      <c r="CG23" s="57">
        <v>7589.0959999999995</v>
      </c>
      <c r="CH23" s="57">
        <v>7623.8980000000001</v>
      </c>
      <c r="CI23" s="57">
        <v>7657.6549999999997</v>
      </c>
      <c r="CJ23" s="57">
        <v>7798.085</v>
      </c>
      <c r="CK23" s="57">
        <v>7974.8810000000003</v>
      </c>
      <c r="CL23" s="57">
        <v>8029.6629999999996</v>
      </c>
      <c r="CM23" s="57">
        <v>8040.85</v>
      </c>
      <c r="CN23" s="57">
        <v>8073.45</v>
      </c>
      <c r="CO23" s="57">
        <v>8095.444966</v>
      </c>
      <c r="CP23" s="57">
        <v>8092.3947318999999</v>
      </c>
      <c r="CQ23" s="57">
        <v>8176.2186040000006</v>
      </c>
      <c r="CR23" s="57">
        <v>8209.1222419000005</v>
      </c>
      <c r="CS23" s="57">
        <v>8204.5483547000003</v>
      </c>
      <c r="CT23" s="57">
        <v>8220.3691266000005</v>
      </c>
      <c r="CU23" s="57">
        <v>8220.3383866000004</v>
      </c>
      <c r="CV23" s="57">
        <v>8302.1490420000009</v>
      </c>
      <c r="CW23" s="57">
        <v>8516.1366995999997</v>
      </c>
      <c r="CX23" s="57">
        <v>8536.3389457999983</v>
      </c>
      <c r="CY23" s="57">
        <v>8533.3969152000009</v>
      </c>
      <c r="CZ23" s="59">
        <v>8578.6278790000015</v>
      </c>
      <c r="DA23" s="57">
        <v>8621.9063695999994</v>
      </c>
      <c r="DB23" s="59">
        <v>8620.6626974999999</v>
      </c>
      <c r="DC23" s="57">
        <v>8622.048522799998</v>
      </c>
      <c r="DD23" s="59">
        <v>8609.3734675000014</v>
      </c>
      <c r="DE23" s="57">
        <v>8613.7996803999995</v>
      </c>
      <c r="DF23" s="57">
        <v>8643.9968399999998</v>
      </c>
      <c r="DG23" s="57">
        <v>8624.7229449999995</v>
      </c>
      <c r="DH23" s="59">
        <v>8720.4661539999997</v>
      </c>
      <c r="DI23" s="57">
        <v>8956.5087507999997</v>
      </c>
      <c r="DJ23" s="57">
        <v>8980.3587324</v>
      </c>
      <c r="DK23" s="57">
        <v>8956.0001759999996</v>
      </c>
      <c r="DL23" s="57">
        <v>8978.1972080000014</v>
      </c>
      <c r="DM23" s="57">
        <v>8984.6035229999998</v>
      </c>
      <c r="DN23" s="57">
        <v>8998.4085014000011</v>
      </c>
      <c r="DO23" s="57">
        <v>9097.4295469999997</v>
      </c>
      <c r="DP23" s="57">
        <v>9048.0873800000008</v>
      </c>
      <c r="DQ23" s="57">
        <v>9038.2896571419988</v>
      </c>
      <c r="DR23" s="57">
        <v>9051.0511429864873</v>
      </c>
      <c r="DS23" s="57">
        <v>9028.2617353406094</v>
      </c>
      <c r="DT23" s="57">
        <v>9081.3421266059213</v>
      </c>
      <c r="DU23" s="57">
        <v>9265.2189050427714</v>
      </c>
      <c r="DV23" s="57">
        <v>9322.0970940923435</v>
      </c>
      <c r="DW23" s="59">
        <v>9405.0987104966498</v>
      </c>
      <c r="DX23" s="57">
        <v>9431.9467879621207</v>
      </c>
      <c r="DY23" s="59">
        <v>9428.9835646201591</v>
      </c>
      <c r="DZ23" s="57">
        <v>9486.7789927351878</v>
      </c>
      <c r="EA23" s="59">
        <v>9566.5950716503976</v>
      </c>
      <c r="EB23" s="101">
        <f>+EA23-DZ23</f>
        <v>79.8160789152098</v>
      </c>
      <c r="EC23" s="111">
        <f>+EA23/DZ23-1</f>
        <v>8.4134013216004E-3</v>
      </c>
      <c r="ED23" s="112">
        <f>+EA23/DN23-1</f>
        <v>6.3143006917500522E-2</v>
      </c>
      <c r="EE23" s="89"/>
    </row>
    <row r="24" spans="1:135" ht="13.5" x14ac:dyDescent="0.25">
      <c r="A24" s="13"/>
      <c r="B24" s="14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3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3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3"/>
      <c r="DA24" s="68"/>
      <c r="DB24" s="63"/>
      <c r="DC24" s="68"/>
      <c r="DD24" s="63"/>
      <c r="DE24" s="68"/>
      <c r="DF24" s="68"/>
      <c r="DG24" s="68"/>
      <c r="DH24" s="63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3"/>
      <c r="DX24" s="68"/>
      <c r="DY24" s="63"/>
      <c r="DZ24" s="68"/>
      <c r="EA24" s="63"/>
      <c r="EB24" s="103"/>
      <c r="EC24" s="113"/>
      <c r="ED24" s="114"/>
      <c r="EE24" s="88"/>
    </row>
    <row r="25" spans="1:135" ht="13.5" x14ac:dyDescent="0.25">
      <c r="A25" s="15"/>
      <c r="B25" s="16" t="s">
        <v>9</v>
      </c>
      <c r="C25" s="64">
        <v>95375.693308999995</v>
      </c>
      <c r="D25" s="64">
        <v>97944.219049000007</v>
      </c>
      <c r="E25" s="64">
        <v>105642.35887299999</v>
      </c>
      <c r="F25" s="64">
        <v>97600.898321000001</v>
      </c>
      <c r="G25" s="64">
        <v>99532.499031999992</v>
      </c>
      <c r="H25" s="64">
        <v>106805.31628700001</v>
      </c>
      <c r="I25" s="64">
        <v>105684.47352100001</v>
      </c>
      <c r="J25" s="64">
        <v>107512.91481399999</v>
      </c>
      <c r="K25" s="64">
        <v>110052.181954</v>
      </c>
      <c r="L25" s="64">
        <v>111256.18625</v>
      </c>
      <c r="M25" s="64">
        <v>116101.05956599998</v>
      </c>
      <c r="N25" s="64">
        <v>127399.169618</v>
      </c>
      <c r="O25" s="64">
        <v>124661.205216</v>
      </c>
      <c r="P25" s="64">
        <v>126467.74787599999</v>
      </c>
      <c r="Q25" s="64">
        <v>128936.712291</v>
      </c>
      <c r="R25" s="64">
        <v>129919.65654200001</v>
      </c>
      <c r="S25" s="64">
        <v>127288.810983</v>
      </c>
      <c r="T25" s="64">
        <v>134417.78788100003</v>
      </c>
      <c r="U25" s="64">
        <v>133169.23622200001</v>
      </c>
      <c r="V25" s="64">
        <v>134177.485461</v>
      </c>
      <c r="W25" s="64">
        <v>138498.73888699998</v>
      </c>
      <c r="X25" s="64">
        <v>139985.817751</v>
      </c>
      <c r="Y25" s="64">
        <v>141008.57634600002</v>
      </c>
      <c r="Z25" s="64">
        <v>155593.55736100001</v>
      </c>
      <c r="AA25" s="64">
        <v>146473.885308</v>
      </c>
      <c r="AB25" s="64">
        <v>149229.44846599997</v>
      </c>
      <c r="AC25" s="64">
        <v>163550.92384099998</v>
      </c>
      <c r="AD25" s="64">
        <v>158023.55407367001</v>
      </c>
      <c r="AE25" s="64">
        <v>156742.617348</v>
      </c>
      <c r="AF25" s="64">
        <v>160530.920763</v>
      </c>
      <c r="AG25" s="64">
        <v>156405.18997899999</v>
      </c>
      <c r="AH25" s="64">
        <v>158308.819472</v>
      </c>
      <c r="AI25" s="64">
        <v>157665.82875200003</v>
      </c>
      <c r="AJ25" s="64">
        <v>157720.90083200001</v>
      </c>
      <c r="AK25" s="64">
        <v>158246.942809</v>
      </c>
      <c r="AL25" s="64">
        <v>171989.272108</v>
      </c>
      <c r="AM25" s="64">
        <v>170302.52708999999</v>
      </c>
      <c r="AN25" s="66">
        <v>169497.93880100001</v>
      </c>
      <c r="AO25" s="64">
        <v>174889.75758399998</v>
      </c>
      <c r="AP25" s="64">
        <v>170263.255477</v>
      </c>
      <c r="AQ25" s="64">
        <v>174736.48004300002</v>
      </c>
      <c r="AR25" s="64">
        <v>182232.73097400001</v>
      </c>
      <c r="AS25" s="64">
        <v>180309.30587499999</v>
      </c>
      <c r="AT25" s="64">
        <v>179602.33958299999</v>
      </c>
      <c r="AU25" s="64">
        <v>176952.565237</v>
      </c>
      <c r="AV25" s="64">
        <v>176251.989183</v>
      </c>
      <c r="AW25" s="64">
        <v>179381.48088800002</v>
      </c>
      <c r="AX25" s="64">
        <v>195931.512686</v>
      </c>
      <c r="AY25" s="64">
        <v>191280.221938</v>
      </c>
      <c r="AZ25" s="64">
        <v>194455.15187700003</v>
      </c>
      <c r="BA25" s="64">
        <v>190944.30959199998</v>
      </c>
      <c r="BB25" s="66">
        <v>191384.87062499998</v>
      </c>
      <c r="BC25" s="65">
        <v>185033.009861</v>
      </c>
      <c r="BD25" s="65">
        <v>194682.60245599999</v>
      </c>
      <c r="BE25" s="65">
        <v>194520.05288099998</v>
      </c>
      <c r="BF25" s="65">
        <v>192590.88734300001</v>
      </c>
      <c r="BG25" s="65">
        <v>192058.62674000001</v>
      </c>
      <c r="BH25" s="65">
        <v>188324.716507</v>
      </c>
      <c r="BI25" s="65">
        <v>190638.49861000001</v>
      </c>
      <c r="BJ25" s="65">
        <v>209045.26504600001</v>
      </c>
      <c r="BK25" s="65">
        <v>204629.69212499997</v>
      </c>
      <c r="BL25" s="65">
        <v>208295.94315599999</v>
      </c>
      <c r="BM25" s="65">
        <v>219825.032489</v>
      </c>
      <c r="BN25" s="65">
        <v>204541.26500700001</v>
      </c>
      <c r="BO25" s="65">
        <v>204221.327475</v>
      </c>
      <c r="BP25" s="65">
        <v>213261.94672799998</v>
      </c>
      <c r="BQ25" s="65">
        <v>209630.714385</v>
      </c>
      <c r="BR25" s="65">
        <v>209468.24264099999</v>
      </c>
      <c r="BS25" s="65">
        <v>204793.516929</v>
      </c>
      <c r="BT25" s="65">
        <v>210336.49477200001</v>
      </c>
      <c r="BU25" s="65">
        <v>215236.834684</v>
      </c>
      <c r="BV25" s="65">
        <v>228183.54879200002</v>
      </c>
      <c r="BW25" s="64">
        <v>225566.43856099999</v>
      </c>
      <c r="BX25" s="64">
        <v>223954.16688599999</v>
      </c>
      <c r="BY25" s="64">
        <v>223281.18906900001</v>
      </c>
      <c r="BZ25" s="64">
        <v>229576.13615999999</v>
      </c>
      <c r="CA25" s="64">
        <v>226937.36908799998</v>
      </c>
      <c r="CB25" s="64">
        <v>236386.777772</v>
      </c>
      <c r="CC25" s="64">
        <v>236226.514413</v>
      </c>
      <c r="CD25" s="64">
        <v>235242.275066</v>
      </c>
      <c r="CE25" s="64">
        <v>234928.81213199999</v>
      </c>
      <c r="CF25" s="64">
        <v>237642.41727800001</v>
      </c>
      <c r="CG25" s="64">
        <v>243708.87780699998</v>
      </c>
      <c r="CH25" s="64">
        <v>260842.03208199996</v>
      </c>
      <c r="CI25" s="64">
        <v>255612.78944699996</v>
      </c>
      <c r="CJ25" s="64">
        <v>262934.91299099999</v>
      </c>
      <c r="CK25" s="64">
        <v>263912.333362</v>
      </c>
      <c r="CL25" s="64">
        <v>257654.97428300002</v>
      </c>
      <c r="CM25" s="64">
        <v>258371.452796</v>
      </c>
      <c r="CN25" s="64">
        <v>269730.99420199997</v>
      </c>
      <c r="CO25" s="64">
        <v>270591.84366099996</v>
      </c>
      <c r="CP25" s="64">
        <v>271812.10198600002</v>
      </c>
      <c r="CQ25" s="64">
        <v>278972.16878500005</v>
      </c>
      <c r="CR25" s="64">
        <v>280659.19579900004</v>
      </c>
      <c r="CS25" s="64">
        <v>281798.36077599996</v>
      </c>
      <c r="CT25" s="64">
        <v>295108.53470399999</v>
      </c>
      <c r="CU25" s="64">
        <v>286546.71137100004</v>
      </c>
      <c r="CV25" s="64">
        <v>291098.23016999994</v>
      </c>
      <c r="CW25" s="64">
        <v>291026.59916099999</v>
      </c>
      <c r="CX25" s="64">
        <v>291249.03401599999</v>
      </c>
      <c r="CY25" s="64">
        <v>294058.74302599998</v>
      </c>
      <c r="CZ25" s="66">
        <v>303328.17583899997</v>
      </c>
      <c r="DA25" s="64">
        <v>299992.42340199999</v>
      </c>
      <c r="DB25" s="66">
        <v>301234.27885800001</v>
      </c>
      <c r="DC25" s="64">
        <v>302646.20391199994</v>
      </c>
      <c r="DD25" s="66">
        <v>302098.87200099998</v>
      </c>
      <c r="DE25" s="64">
        <v>304889.82203099999</v>
      </c>
      <c r="DF25" s="64">
        <v>325650.777649</v>
      </c>
      <c r="DG25" s="64">
        <v>318851.70769174997</v>
      </c>
      <c r="DH25" s="66">
        <v>319445.50185340003</v>
      </c>
      <c r="DI25" s="64">
        <v>317747.11329642992</v>
      </c>
      <c r="DJ25" s="64">
        <v>327257.38298230997</v>
      </c>
      <c r="DK25" s="64">
        <v>325000.62394447002</v>
      </c>
      <c r="DL25" s="64">
        <v>330523.08513907</v>
      </c>
      <c r="DM25" s="64">
        <v>322511.09274915</v>
      </c>
      <c r="DN25" s="64">
        <v>325795.70655487</v>
      </c>
      <c r="DO25" s="64">
        <v>334095.69473970996</v>
      </c>
      <c r="DP25" s="64">
        <v>325348.60730352002</v>
      </c>
      <c r="DQ25" s="64">
        <v>324231.78881294001</v>
      </c>
      <c r="DR25" s="64">
        <v>344168.96258824004</v>
      </c>
      <c r="DS25" s="64">
        <v>331839.88177901995</v>
      </c>
      <c r="DT25" s="64">
        <v>353517.68213884003</v>
      </c>
      <c r="DU25" s="64">
        <v>347641.31515814003</v>
      </c>
      <c r="DV25" s="64">
        <v>355301.72992101993</v>
      </c>
      <c r="DW25" s="66">
        <v>358587.35768209002</v>
      </c>
      <c r="DX25" s="64">
        <v>367430.72080991999</v>
      </c>
      <c r="DY25" s="66">
        <v>368615.10250578995</v>
      </c>
      <c r="DZ25" s="64">
        <v>373558.47370525001</v>
      </c>
      <c r="EA25" s="66">
        <v>370495.91419817001</v>
      </c>
      <c r="EB25" s="104">
        <f>+EA25-DZ25</f>
        <v>-3062.5595070800046</v>
      </c>
      <c r="EC25" s="115">
        <f>+EA25/DZ25-1</f>
        <v>-8.1983403473707694E-3</v>
      </c>
      <c r="ED25" s="116">
        <f>+EA25/DN25-1</f>
        <v>0.13720318206763005</v>
      </c>
      <c r="EE25" s="87"/>
    </row>
    <row r="26" spans="1:135" ht="13.5" x14ac:dyDescent="0.25">
      <c r="A26" s="13"/>
      <c r="B26" s="14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3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3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3"/>
      <c r="DA26" s="68"/>
      <c r="DB26" s="63"/>
      <c r="DC26" s="68"/>
      <c r="DD26" s="63"/>
      <c r="DE26" s="68"/>
      <c r="DF26" s="68"/>
      <c r="DG26" s="68"/>
      <c r="DH26" s="63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3"/>
      <c r="DX26" s="68"/>
      <c r="DY26" s="63"/>
      <c r="DZ26" s="68"/>
      <c r="EA26" s="63"/>
      <c r="EB26" s="103"/>
      <c r="EC26" s="113"/>
      <c r="ED26" s="114"/>
      <c r="EE26" s="88"/>
    </row>
    <row r="27" spans="1:135" ht="13.5" x14ac:dyDescent="0.25">
      <c r="A27" s="15"/>
      <c r="B27" s="16" t="s">
        <v>53</v>
      </c>
      <c r="C27" s="64">
        <v>191009.1690440001</v>
      </c>
      <c r="D27" s="64">
        <v>193968.85816599999</v>
      </c>
      <c r="E27" s="64">
        <v>193049.04050100001</v>
      </c>
      <c r="F27" s="64">
        <v>195038.08074800004</v>
      </c>
      <c r="G27" s="64">
        <v>194620.85627599998</v>
      </c>
      <c r="H27" s="64">
        <v>216810.96761100003</v>
      </c>
      <c r="I27" s="64">
        <v>218498.14216700004</v>
      </c>
      <c r="J27" s="64">
        <v>220215.35475500004</v>
      </c>
      <c r="K27" s="64">
        <v>218183.21099400002</v>
      </c>
      <c r="L27" s="64">
        <v>214409.31075100001</v>
      </c>
      <c r="M27" s="64">
        <v>215379.708407</v>
      </c>
      <c r="N27" s="64">
        <v>214030.28920067291</v>
      </c>
      <c r="O27" s="64">
        <v>221557.12613200003</v>
      </c>
      <c r="P27" s="64">
        <v>221929.39275900001</v>
      </c>
      <c r="Q27" s="64">
        <v>219135.49238499999</v>
      </c>
      <c r="R27" s="64">
        <v>221029.52149900002</v>
      </c>
      <c r="S27" s="64">
        <v>222363.86085700002</v>
      </c>
      <c r="T27" s="64">
        <v>219172.08005699998</v>
      </c>
      <c r="U27" s="64">
        <v>220749.189316</v>
      </c>
      <c r="V27" s="64">
        <v>226482.109375</v>
      </c>
      <c r="W27" s="64">
        <v>245045.91004599998</v>
      </c>
      <c r="X27" s="64">
        <v>238996.84793699998</v>
      </c>
      <c r="Y27" s="64">
        <v>247518.14879099999</v>
      </c>
      <c r="Z27" s="64">
        <v>247386.86898</v>
      </c>
      <c r="AA27" s="64">
        <v>251553.44142700004</v>
      </c>
      <c r="AB27" s="64">
        <v>249738.00572299998</v>
      </c>
      <c r="AC27" s="64">
        <v>254089.88892700005</v>
      </c>
      <c r="AD27" s="64">
        <v>259543.75090099999</v>
      </c>
      <c r="AE27" s="64">
        <v>283574.40522300004</v>
      </c>
      <c r="AF27" s="64">
        <v>291944.467848</v>
      </c>
      <c r="AG27" s="64">
        <v>293176.19800099998</v>
      </c>
      <c r="AH27" s="64">
        <v>296048.99700500001</v>
      </c>
      <c r="AI27" s="64">
        <v>292803.92629799998</v>
      </c>
      <c r="AJ27" s="64">
        <v>276703.95112099999</v>
      </c>
      <c r="AK27" s="64">
        <v>272742.55062699999</v>
      </c>
      <c r="AL27" s="64">
        <v>268370.97308800003</v>
      </c>
      <c r="AM27" s="64">
        <v>275446.90830999997</v>
      </c>
      <c r="AN27" s="66">
        <v>280471.245811</v>
      </c>
      <c r="AO27" s="64">
        <v>274401.74996599997</v>
      </c>
      <c r="AP27" s="64">
        <v>280517.61582900002</v>
      </c>
      <c r="AQ27" s="64">
        <v>307303.029545</v>
      </c>
      <c r="AR27" s="64">
        <v>314061.19145799999</v>
      </c>
      <c r="AS27" s="64">
        <v>332913.21688100003</v>
      </c>
      <c r="AT27" s="64">
        <v>353546.872714</v>
      </c>
      <c r="AU27" s="64">
        <v>346855.61122100003</v>
      </c>
      <c r="AV27" s="64">
        <v>343346.67326799995</v>
      </c>
      <c r="AW27" s="64">
        <v>336595.58653900004</v>
      </c>
      <c r="AX27" s="64">
        <v>333161.20346800005</v>
      </c>
      <c r="AY27" s="64">
        <v>354131.91783699999</v>
      </c>
      <c r="AZ27" s="64">
        <v>359079.30824300001</v>
      </c>
      <c r="BA27" s="64">
        <v>369403.21092799999</v>
      </c>
      <c r="BB27" s="66">
        <v>374146.84523199993</v>
      </c>
      <c r="BC27" s="65">
        <v>384314.4037759999</v>
      </c>
      <c r="BD27" s="65">
        <v>389863.55723000003</v>
      </c>
      <c r="BE27" s="65">
        <v>401421.15861099999</v>
      </c>
      <c r="BF27" s="65">
        <v>415189.12246300001</v>
      </c>
      <c r="BG27" s="65">
        <v>434157.12708399986</v>
      </c>
      <c r="BH27" s="65">
        <v>428836.7827920001</v>
      </c>
      <c r="BI27" s="65">
        <v>420563.675177</v>
      </c>
      <c r="BJ27" s="65">
        <v>421300.99790400005</v>
      </c>
      <c r="BK27" s="65">
        <v>431390.15584899997</v>
      </c>
      <c r="BL27" s="65">
        <v>436078.47879600007</v>
      </c>
      <c r="BM27" s="65">
        <v>450849.70173199999</v>
      </c>
      <c r="BN27" s="65">
        <v>470730.59547999996</v>
      </c>
      <c r="BO27" s="65">
        <v>482777.14631099999</v>
      </c>
      <c r="BP27" s="65">
        <v>489915.22093999997</v>
      </c>
      <c r="BQ27" s="65">
        <v>519745.61624899996</v>
      </c>
      <c r="BR27" s="65">
        <v>524537.6681880001</v>
      </c>
      <c r="BS27" s="65">
        <v>543981.73583899986</v>
      </c>
      <c r="BT27" s="65">
        <v>554711.06391200004</v>
      </c>
      <c r="BU27" s="65">
        <v>559935.75078999996</v>
      </c>
      <c r="BV27" s="65">
        <v>551768.55693900003</v>
      </c>
      <c r="BW27" s="64">
        <v>587034.58956700005</v>
      </c>
      <c r="BX27" s="64">
        <v>619033.322728</v>
      </c>
      <c r="BY27" s="64">
        <v>615548.97987399984</v>
      </c>
      <c r="BZ27" s="64">
        <v>614508.70788999996</v>
      </c>
      <c r="CA27" s="64">
        <v>603254.26548000006</v>
      </c>
      <c r="CB27" s="64">
        <v>603363.0714019998</v>
      </c>
      <c r="CC27" s="64">
        <v>590301.5343040002</v>
      </c>
      <c r="CD27" s="64">
        <v>577954.04903799994</v>
      </c>
      <c r="CE27" s="64">
        <v>562358.53923300002</v>
      </c>
      <c r="CF27" s="64">
        <v>560038.83330599999</v>
      </c>
      <c r="CG27" s="64">
        <v>569839.93908699998</v>
      </c>
      <c r="CH27" s="64">
        <v>549853.52441899991</v>
      </c>
      <c r="CI27" s="64">
        <v>541868.54061400006</v>
      </c>
      <c r="CJ27" s="64">
        <v>545164.66275299992</v>
      </c>
      <c r="CK27" s="64">
        <v>549183.1304250001</v>
      </c>
      <c r="CL27" s="64">
        <v>545094.6379819999</v>
      </c>
      <c r="CM27" s="64">
        <v>546792.27752100001</v>
      </c>
      <c r="CN27" s="64">
        <v>545361.20772300009</v>
      </c>
      <c r="CO27" s="64">
        <v>544822.95725500002</v>
      </c>
      <c r="CP27" s="64">
        <v>553221.03046000015</v>
      </c>
      <c r="CQ27" s="64">
        <v>552843.14628299989</v>
      </c>
      <c r="CR27" s="64">
        <v>556752.93991199997</v>
      </c>
      <c r="CS27" s="64">
        <v>557097.97898499994</v>
      </c>
      <c r="CT27" s="64">
        <v>531252.93510200002</v>
      </c>
      <c r="CU27" s="64">
        <v>542110.86593700002</v>
      </c>
      <c r="CV27" s="64">
        <v>544891.34415900009</v>
      </c>
      <c r="CW27" s="64">
        <v>546905.25277899997</v>
      </c>
      <c r="CX27" s="64">
        <v>549768.56336499995</v>
      </c>
      <c r="CY27" s="64">
        <v>591161.93743599998</v>
      </c>
      <c r="CZ27" s="66">
        <v>593814.82410299988</v>
      </c>
      <c r="DA27" s="64">
        <v>576373.869481</v>
      </c>
      <c r="DB27" s="66">
        <v>607805.97711400012</v>
      </c>
      <c r="DC27" s="64">
        <v>626728.12419999996</v>
      </c>
      <c r="DD27" s="66">
        <v>619795.36154900002</v>
      </c>
      <c r="DE27" s="64">
        <v>613304.53686899983</v>
      </c>
      <c r="DF27" s="64">
        <v>599296.57747100003</v>
      </c>
      <c r="DG27" s="64">
        <v>612064.19000910001</v>
      </c>
      <c r="DH27" s="66">
        <v>615905.28202256991</v>
      </c>
      <c r="DI27" s="64">
        <v>634640.82160303008</v>
      </c>
      <c r="DJ27" s="64">
        <v>663425.96254718991</v>
      </c>
      <c r="DK27" s="64">
        <v>678909.83020076994</v>
      </c>
      <c r="DL27" s="64">
        <v>679999.75844857981</v>
      </c>
      <c r="DM27" s="64">
        <v>668912.96727320994</v>
      </c>
      <c r="DN27" s="64">
        <v>718176.93494104012</v>
      </c>
      <c r="DO27" s="64">
        <v>725908.82497053023</v>
      </c>
      <c r="DP27" s="64">
        <v>745389.50513430987</v>
      </c>
      <c r="DQ27" s="64">
        <v>753397.15699374001</v>
      </c>
      <c r="DR27" s="64">
        <v>726115.56326123979</v>
      </c>
      <c r="DS27" s="64">
        <v>754671.33651894983</v>
      </c>
      <c r="DT27" s="64">
        <v>789383.13412473991</v>
      </c>
      <c r="DU27" s="64">
        <v>887261.30478354997</v>
      </c>
      <c r="DV27" s="64">
        <v>876953.88007573993</v>
      </c>
      <c r="DW27" s="66">
        <v>917421.75858059002</v>
      </c>
      <c r="DX27" s="64">
        <v>905771.00226461003</v>
      </c>
      <c r="DY27" s="66">
        <v>929569.39596974023</v>
      </c>
      <c r="DZ27" s="64">
        <v>944299.43807392986</v>
      </c>
      <c r="EA27" s="66">
        <v>953745.74120335013</v>
      </c>
      <c r="EB27" s="104">
        <f>+EA27-DZ27</f>
        <v>9446.3031294202665</v>
      </c>
      <c r="EC27" s="115">
        <f>+EA27/DZ27-1</f>
        <v>1.0003503918934564E-2</v>
      </c>
      <c r="ED27" s="116">
        <f>+EA27/(DN28*EA31)-1</f>
        <v>0.14294589531166046</v>
      </c>
      <c r="EE27" s="87"/>
    </row>
    <row r="28" spans="1:135" ht="13.5" x14ac:dyDescent="0.25">
      <c r="A28" s="13"/>
      <c r="B28" s="14" t="s">
        <v>54</v>
      </c>
      <c r="C28" s="60">
        <v>9745.365767551024</v>
      </c>
      <c r="D28" s="60">
        <v>9791.4617953558809</v>
      </c>
      <c r="E28" s="60">
        <v>9924.3800380937682</v>
      </c>
      <c r="F28" s="60">
        <v>10158.233372291668</v>
      </c>
      <c r="G28" s="60">
        <v>10163.499727192018</v>
      </c>
      <c r="H28" s="60">
        <v>10266.156901889295</v>
      </c>
      <c r="I28" s="60">
        <v>10479.527202254198</v>
      </c>
      <c r="J28" s="60">
        <v>10588.803902245518</v>
      </c>
      <c r="K28" s="60">
        <v>10750.059666633821</v>
      </c>
      <c r="L28" s="60">
        <v>10719.929541072946</v>
      </c>
      <c r="M28" s="60">
        <v>10795.975358746868</v>
      </c>
      <c r="N28" s="60">
        <v>10651.452632660143</v>
      </c>
      <c r="O28" s="60">
        <v>11264.28014296609</v>
      </c>
      <c r="P28" s="60">
        <v>11380.994500461538</v>
      </c>
      <c r="Q28" s="60">
        <v>11417.469514145781</v>
      </c>
      <c r="R28" s="60">
        <v>11663.826992031663</v>
      </c>
      <c r="S28" s="60">
        <v>11955.046282634408</v>
      </c>
      <c r="T28" s="60">
        <v>11911.526090054347</v>
      </c>
      <c r="U28" s="60">
        <v>11985.513590835053</v>
      </c>
      <c r="V28" s="60">
        <v>12156.197164671783</v>
      </c>
      <c r="W28" s="60">
        <v>12101.032594864197</v>
      </c>
      <c r="X28" s="60">
        <v>12366.596705836695</v>
      </c>
      <c r="Y28" s="60">
        <v>12465.032421362743</v>
      </c>
      <c r="Z28" s="60">
        <v>12432.750476429792</v>
      </c>
      <c r="AA28" s="60">
        <v>12827.160339962267</v>
      </c>
      <c r="AB28" s="60">
        <v>12947.843515294482</v>
      </c>
      <c r="AC28" s="60">
        <v>13002.245876931738</v>
      </c>
      <c r="AD28" s="60">
        <v>13112.906123427474</v>
      </c>
      <c r="AE28" s="60">
        <v>13354.104319425478</v>
      </c>
      <c r="AF28" s="60">
        <v>13322.281091904717</v>
      </c>
      <c r="AG28" s="60">
        <v>13599.415437471009</v>
      </c>
      <c r="AH28" s="60">
        <v>13830.83377738846</v>
      </c>
      <c r="AI28" s="60">
        <v>13956.335857864631</v>
      </c>
      <c r="AJ28" s="60">
        <v>13904.022467262952</v>
      </c>
      <c r="AK28" s="60">
        <v>13879.321694926468</v>
      </c>
      <c r="AL28" s="60">
        <v>13834.268420434044</v>
      </c>
      <c r="AM28" s="60">
        <v>14388.910218356577</v>
      </c>
      <c r="AN28" s="60">
        <v>14673.602898974574</v>
      </c>
      <c r="AO28" s="60">
        <v>14484.125097176035</v>
      </c>
      <c r="AP28" s="60">
        <v>14808.510575357652</v>
      </c>
      <c r="AQ28" s="60">
        <v>15161.980932751134</v>
      </c>
      <c r="AR28" s="60">
        <v>15285.014428286368</v>
      </c>
      <c r="AS28" s="60">
        <v>15484.335668883723</v>
      </c>
      <c r="AT28" s="60">
        <v>15651.284816237992</v>
      </c>
      <c r="AU28" s="60">
        <v>15738.978637852801</v>
      </c>
      <c r="AV28" s="60">
        <v>15952.547194536077</v>
      </c>
      <c r="AW28" s="60">
        <v>15907.915616947874</v>
      </c>
      <c r="AX28" s="60">
        <v>15576.28703857123</v>
      </c>
      <c r="AY28" s="60">
        <v>15967.712049643789</v>
      </c>
      <c r="AZ28" s="60">
        <v>15991.062491338233</v>
      </c>
      <c r="BA28" s="60">
        <v>16320.721521958116</v>
      </c>
      <c r="BB28" s="60">
        <v>16248.18018986407</v>
      </c>
      <c r="BC28" s="60">
        <v>16772.034728812076</v>
      </c>
      <c r="BD28" s="60">
        <v>17039.491137674828</v>
      </c>
      <c r="BE28" s="60">
        <v>17227.636522509765</v>
      </c>
      <c r="BF28" s="60">
        <v>17505.233260097815</v>
      </c>
      <c r="BG28" s="60">
        <v>17602.153946239607</v>
      </c>
      <c r="BH28" s="60">
        <v>17748.397599205367</v>
      </c>
      <c r="BI28" s="60">
        <v>17752.793380202616</v>
      </c>
      <c r="BJ28" s="61">
        <v>17313.976817655039</v>
      </c>
      <c r="BK28" s="61">
        <v>17644.49081144423</v>
      </c>
      <c r="BL28" s="61">
        <v>17697.990210876625</v>
      </c>
      <c r="BM28" s="61">
        <v>17558.503786735211</v>
      </c>
      <c r="BN28" s="61">
        <v>17843.546320457903</v>
      </c>
      <c r="BO28" s="61">
        <v>18030.219088400059</v>
      </c>
      <c r="BP28" s="61">
        <v>18130.906366899817</v>
      </c>
      <c r="BQ28" s="61">
        <v>18250.776608223889</v>
      </c>
      <c r="BR28" s="61">
        <v>18376.459787976459</v>
      </c>
      <c r="BS28" s="61">
        <v>18695.457807987073</v>
      </c>
      <c r="BT28" s="61">
        <v>18890.211609467056</v>
      </c>
      <c r="BU28" s="61">
        <v>18928.898644062065</v>
      </c>
      <c r="BV28" s="61">
        <v>18470.47691691494</v>
      </c>
      <c r="BW28" s="60">
        <v>18931.714059823273</v>
      </c>
      <c r="BX28" s="60">
        <v>19166.898558008485</v>
      </c>
      <c r="BY28" s="60">
        <v>19406.92918450091</v>
      </c>
      <c r="BZ28" s="60">
        <v>19497.07176502316</v>
      </c>
      <c r="CA28" s="60">
        <v>19613.560018207238</v>
      </c>
      <c r="CB28" s="60">
        <v>19728.707824673835</v>
      </c>
      <c r="CC28" s="60">
        <v>19840.734549072338</v>
      </c>
      <c r="CD28" s="60">
        <v>20069.242622334885</v>
      </c>
      <c r="CE28" s="60">
        <v>19815.311459936576</v>
      </c>
      <c r="CF28" s="60">
        <v>19804.05365486757</v>
      </c>
      <c r="CG28" s="60">
        <v>19684.270236864828</v>
      </c>
      <c r="CH28" s="60">
        <v>18794.555797750887</v>
      </c>
      <c r="CI28" s="60">
        <v>19225.422764378218</v>
      </c>
      <c r="CJ28" s="60">
        <v>19113.160002559336</v>
      </c>
      <c r="CK28" s="60">
        <v>19254.045171440594</v>
      </c>
      <c r="CL28" s="60">
        <v>19392.174676509298</v>
      </c>
      <c r="CM28" s="60">
        <v>19336.313654466372</v>
      </c>
      <c r="CN28" s="60">
        <v>19148.246470383765</v>
      </c>
      <c r="CO28" s="60">
        <v>19289.865360961619</v>
      </c>
      <c r="CP28" s="60">
        <v>19195.733187369886</v>
      </c>
      <c r="CQ28" s="60">
        <v>19095.822123000929</v>
      </c>
      <c r="CR28" s="60">
        <v>19101.55212927574</v>
      </c>
      <c r="CS28" s="60">
        <v>19230.832233939727</v>
      </c>
      <c r="CT28" s="60">
        <v>18469.369180294812</v>
      </c>
      <c r="CU28" s="60">
        <v>19107.922383313948</v>
      </c>
      <c r="CV28" s="60">
        <v>19244.590808751858</v>
      </c>
      <c r="CW28" s="60">
        <v>19288.469097093883</v>
      </c>
      <c r="CX28" s="60">
        <v>19225.365903098333</v>
      </c>
      <c r="CY28" s="60">
        <v>18952.357573608617</v>
      </c>
      <c r="CZ28" s="62">
        <v>18871.633639579224</v>
      </c>
      <c r="DA28" s="60">
        <v>18864.722596177133</v>
      </c>
      <c r="DB28" s="62">
        <v>18794.829064411395</v>
      </c>
      <c r="DC28" s="60">
        <v>18869.396164268081</v>
      </c>
      <c r="DD28" s="62">
        <v>18880.658042129955</v>
      </c>
      <c r="DE28" s="60">
        <v>19057.97013358814</v>
      </c>
      <c r="DF28" s="60">
        <v>18502.518600524854</v>
      </c>
      <c r="DG28" s="60">
        <v>18847.242186577369</v>
      </c>
      <c r="DH28" s="62">
        <v>18863.290007122901</v>
      </c>
      <c r="DI28" s="60">
        <v>18953.55458138305</v>
      </c>
      <c r="DJ28" s="60">
        <v>18965.322962385006</v>
      </c>
      <c r="DK28" s="60">
        <v>19258.760643389593</v>
      </c>
      <c r="DL28" s="60">
        <v>19328.058622266493</v>
      </c>
      <c r="DM28" s="60">
        <v>19473.448828914406</v>
      </c>
      <c r="DN28" s="60">
        <v>19599.829019732548</v>
      </c>
      <c r="DO28" s="60">
        <v>19651.555942784868</v>
      </c>
      <c r="DP28" s="60">
        <v>19921.678029033301</v>
      </c>
      <c r="DQ28" s="60">
        <v>19910.072859242598</v>
      </c>
      <c r="DR28" s="60">
        <v>19448.134863435822</v>
      </c>
      <c r="DS28" s="60">
        <v>20107.946404810686</v>
      </c>
      <c r="DT28" s="60">
        <v>20162.013029340516</v>
      </c>
      <c r="DU28" s="60">
        <v>20630.145665540131</v>
      </c>
      <c r="DV28" s="60">
        <v>20752.866509116597</v>
      </c>
      <c r="DW28" s="62">
        <v>21183.655642850976</v>
      </c>
      <c r="DX28" s="60">
        <v>21457.666120169855</v>
      </c>
      <c r="DY28" s="62">
        <v>21936.223238855491</v>
      </c>
      <c r="DZ28" s="60">
        <v>22173.42001253739</v>
      </c>
      <c r="EA28" s="62">
        <v>22401.544126913683</v>
      </c>
      <c r="EB28" s="148">
        <f>+EA28-DZ28</f>
        <v>228.12411437629271</v>
      </c>
      <c r="EC28" s="113">
        <f>+EA28/DZ28-1</f>
        <v>1.0288179011054943E-2</v>
      </c>
      <c r="ED28" s="114">
        <f>+EA28/DN28-1</f>
        <v>0.14294589531166046</v>
      </c>
      <c r="EE28" s="88"/>
    </row>
    <row r="29" spans="1:135" ht="13.5" x14ac:dyDescent="0.25">
      <c r="A29" s="133"/>
      <c r="B29" s="134" t="s">
        <v>55</v>
      </c>
      <c r="C29" s="135">
        <v>286384.86235300009</v>
      </c>
      <c r="D29" s="135">
        <v>291913.077215</v>
      </c>
      <c r="E29" s="135">
        <v>298691.39937400003</v>
      </c>
      <c r="F29" s="135">
        <v>292638.97906900005</v>
      </c>
      <c r="G29" s="135">
        <v>294153.355308</v>
      </c>
      <c r="H29" s="135">
        <v>323616.28389800002</v>
      </c>
      <c r="I29" s="135">
        <v>324182.61568800005</v>
      </c>
      <c r="J29" s="135">
        <v>327728.269569</v>
      </c>
      <c r="K29" s="135">
        <v>328235.39294799999</v>
      </c>
      <c r="L29" s="135">
        <v>325665.49700099998</v>
      </c>
      <c r="M29" s="135">
        <v>331480.76797299995</v>
      </c>
      <c r="N29" s="135">
        <v>341429.45881867292</v>
      </c>
      <c r="O29" s="135">
        <v>346218.33134800004</v>
      </c>
      <c r="P29" s="135">
        <v>348397.14063500002</v>
      </c>
      <c r="Q29" s="135">
        <v>348072.20467599999</v>
      </c>
      <c r="R29" s="135">
        <v>350949.17804100004</v>
      </c>
      <c r="S29" s="135">
        <v>349652.67184000002</v>
      </c>
      <c r="T29" s="135">
        <v>353589.86793800001</v>
      </c>
      <c r="U29" s="135">
        <v>353918.42553800001</v>
      </c>
      <c r="V29" s="135">
        <v>360659.594836</v>
      </c>
      <c r="W29" s="135">
        <v>383544.64893299993</v>
      </c>
      <c r="X29" s="135">
        <v>378982.66568799998</v>
      </c>
      <c r="Y29" s="135">
        <v>388526.72513699997</v>
      </c>
      <c r="Z29" s="135">
        <v>402980.42634100001</v>
      </c>
      <c r="AA29" s="135">
        <v>398027.32673500001</v>
      </c>
      <c r="AB29" s="135">
        <v>398967.45418899995</v>
      </c>
      <c r="AC29" s="135">
        <v>417640.81276800006</v>
      </c>
      <c r="AD29" s="135">
        <v>417567.30497467</v>
      </c>
      <c r="AE29" s="135">
        <v>440317.02257100004</v>
      </c>
      <c r="AF29" s="135">
        <v>452475.38861100003</v>
      </c>
      <c r="AG29" s="135">
        <v>449581.38798</v>
      </c>
      <c r="AH29" s="135">
        <v>454357.81647700001</v>
      </c>
      <c r="AI29" s="135">
        <v>450469.75505000004</v>
      </c>
      <c r="AJ29" s="135">
        <v>434424.851953</v>
      </c>
      <c r="AK29" s="135">
        <v>430989.49343599996</v>
      </c>
      <c r="AL29" s="135">
        <v>440360.24519600003</v>
      </c>
      <c r="AM29" s="135">
        <v>445749.43539999996</v>
      </c>
      <c r="AN29" s="138">
        <v>449969.18461200001</v>
      </c>
      <c r="AO29" s="135">
        <v>449291.50754999998</v>
      </c>
      <c r="AP29" s="135">
        <v>450780.87130600004</v>
      </c>
      <c r="AQ29" s="135">
        <v>482039.50958800002</v>
      </c>
      <c r="AR29" s="135">
        <v>496293.92243199999</v>
      </c>
      <c r="AS29" s="135">
        <v>513222.52275600005</v>
      </c>
      <c r="AT29" s="135">
        <v>533149.21229699999</v>
      </c>
      <c r="AU29" s="135">
        <v>523808.17645800003</v>
      </c>
      <c r="AV29" s="135">
        <v>519598.66245099995</v>
      </c>
      <c r="AW29" s="135">
        <v>515977.06742700003</v>
      </c>
      <c r="AX29" s="135">
        <v>529092.71615400002</v>
      </c>
      <c r="AY29" s="135">
        <v>545412.13977500005</v>
      </c>
      <c r="AZ29" s="135">
        <v>553534.46012000006</v>
      </c>
      <c r="BA29" s="135">
        <v>560347.52052000002</v>
      </c>
      <c r="BB29" s="138">
        <v>565531.71585699986</v>
      </c>
      <c r="BC29" s="136">
        <v>569347.4136369999</v>
      </c>
      <c r="BD29" s="136">
        <v>584546.15968600009</v>
      </c>
      <c r="BE29" s="136">
        <v>595941.21149199991</v>
      </c>
      <c r="BF29" s="136">
        <v>607780.00980600005</v>
      </c>
      <c r="BG29" s="136">
        <v>626215.7538239999</v>
      </c>
      <c r="BH29" s="136">
        <v>617161.49929900013</v>
      </c>
      <c r="BI29" s="136">
        <v>611202.17378700001</v>
      </c>
      <c r="BJ29" s="136">
        <v>630346.26295000012</v>
      </c>
      <c r="BK29" s="136">
        <v>636019.84797399992</v>
      </c>
      <c r="BL29" s="136">
        <v>644374.42195200012</v>
      </c>
      <c r="BM29" s="136">
        <v>670674.73422099999</v>
      </c>
      <c r="BN29" s="136">
        <v>675271.86048699997</v>
      </c>
      <c r="BO29" s="136">
        <v>686998.47378599993</v>
      </c>
      <c r="BP29" s="136">
        <v>703177.16766799998</v>
      </c>
      <c r="BQ29" s="136">
        <v>729376.33063400001</v>
      </c>
      <c r="BR29" s="136">
        <v>734005.91082900006</v>
      </c>
      <c r="BS29" s="136">
        <v>748775.25276799989</v>
      </c>
      <c r="BT29" s="136">
        <v>765047.55868400005</v>
      </c>
      <c r="BU29" s="136">
        <v>775172.58547399996</v>
      </c>
      <c r="BV29" s="136">
        <v>779952.10573100008</v>
      </c>
      <c r="BW29" s="137">
        <v>812601.02812799998</v>
      </c>
      <c r="BX29" s="137">
        <v>842987.48961399996</v>
      </c>
      <c r="BY29" s="137">
        <v>838830.16894299979</v>
      </c>
      <c r="BZ29" s="137">
        <v>844084.84404999996</v>
      </c>
      <c r="CA29" s="137">
        <v>830191.63456799998</v>
      </c>
      <c r="CB29" s="137">
        <v>839749.84917399986</v>
      </c>
      <c r="CC29" s="137">
        <v>826528.04871700017</v>
      </c>
      <c r="CD29" s="137">
        <v>813196.32410399988</v>
      </c>
      <c r="CE29" s="137">
        <v>797287.35136500001</v>
      </c>
      <c r="CF29" s="137">
        <v>797681.25058400002</v>
      </c>
      <c r="CG29" s="137">
        <v>813548.81689399993</v>
      </c>
      <c r="CH29" s="137">
        <v>810695.55650099984</v>
      </c>
      <c r="CI29" s="137">
        <v>797481.33006100007</v>
      </c>
      <c r="CJ29" s="137">
        <v>808099.57574399991</v>
      </c>
      <c r="CK29" s="137">
        <v>813095.46378700016</v>
      </c>
      <c r="CL29" s="137">
        <v>802749.61226499989</v>
      </c>
      <c r="CM29" s="137">
        <v>805163.73031700007</v>
      </c>
      <c r="CN29" s="137">
        <v>815092.20192500006</v>
      </c>
      <c r="CO29" s="137">
        <v>815414.80091600004</v>
      </c>
      <c r="CP29" s="137">
        <v>825033.13244600012</v>
      </c>
      <c r="CQ29" s="137">
        <v>831815.315068</v>
      </c>
      <c r="CR29" s="137">
        <v>837412.13571100007</v>
      </c>
      <c r="CS29" s="137">
        <v>838896.33976099989</v>
      </c>
      <c r="CT29" s="137">
        <v>826361.46980600001</v>
      </c>
      <c r="CU29" s="137">
        <v>828657.57730800007</v>
      </c>
      <c r="CV29" s="137">
        <v>835989.57432899997</v>
      </c>
      <c r="CW29" s="137">
        <v>837931.85193999996</v>
      </c>
      <c r="CX29" s="137">
        <v>841017.59738099994</v>
      </c>
      <c r="CY29" s="137">
        <v>885220.68046199996</v>
      </c>
      <c r="CZ29" s="138">
        <v>897142.99994199979</v>
      </c>
      <c r="DA29" s="137">
        <v>876366.29288299999</v>
      </c>
      <c r="DB29" s="138">
        <v>909040.25597200007</v>
      </c>
      <c r="DC29" s="137">
        <v>929374.3281119999</v>
      </c>
      <c r="DD29" s="138">
        <v>921894.23355</v>
      </c>
      <c r="DE29" s="137">
        <v>918194.35889999988</v>
      </c>
      <c r="DF29" s="137">
        <v>924947.35511999996</v>
      </c>
      <c r="DG29" s="137">
        <v>930915.89770084992</v>
      </c>
      <c r="DH29" s="138">
        <v>935350.78387596994</v>
      </c>
      <c r="DI29" s="137">
        <v>952387.93489946006</v>
      </c>
      <c r="DJ29" s="137">
        <v>990683.34552949993</v>
      </c>
      <c r="DK29" s="137">
        <v>1003910.4541452399</v>
      </c>
      <c r="DL29" s="137">
        <v>1010522.8435876498</v>
      </c>
      <c r="DM29" s="137">
        <v>991424.06002235995</v>
      </c>
      <c r="DN29" s="137">
        <v>1043972.6414959101</v>
      </c>
      <c r="DO29" s="137">
        <v>1060004.5197102402</v>
      </c>
      <c r="DP29" s="137">
        <v>1070738.1124378298</v>
      </c>
      <c r="DQ29" s="137">
        <v>1077628.94580668</v>
      </c>
      <c r="DR29" s="137">
        <v>1070284.5258494797</v>
      </c>
      <c r="DS29" s="137">
        <v>1086511.2182979698</v>
      </c>
      <c r="DT29" s="137">
        <v>1142900.81626358</v>
      </c>
      <c r="DU29" s="137">
        <v>1234902.61994169</v>
      </c>
      <c r="DV29" s="137">
        <v>1232255.6099967598</v>
      </c>
      <c r="DW29" s="138">
        <v>1276009.1162626799</v>
      </c>
      <c r="DX29" s="137">
        <v>1273201.72307453</v>
      </c>
      <c r="DY29" s="138">
        <v>1298184.4984755302</v>
      </c>
      <c r="DZ29" s="137">
        <v>1317857.9117791799</v>
      </c>
      <c r="EA29" s="138">
        <v>1324241.6554015202</v>
      </c>
      <c r="EB29" s="139">
        <f>+EB25+EB27</f>
        <v>6383.7436223402619</v>
      </c>
      <c r="EC29" s="140">
        <f>+EA29/DZ29-1</f>
        <v>4.8440302746461938E-3</v>
      </c>
      <c r="ED29" s="141">
        <f>+EA29/((DN28*EA31)+DN25)-1</f>
        <v>0.14133336548620967</v>
      </c>
      <c r="EE29" s="142"/>
    </row>
    <row r="30" spans="1:135" s="45" customFormat="1" ht="14.25" thickBot="1" x14ac:dyDescent="0.3">
      <c r="A30" s="43"/>
      <c r="B30" s="44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3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3"/>
      <c r="DA30" s="70"/>
      <c r="DB30" s="73"/>
      <c r="DC30" s="70"/>
      <c r="DD30" s="73"/>
      <c r="DE30" s="70"/>
      <c r="DF30" s="70"/>
      <c r="DG30" s="70"/>
      <c r="DH30" s="73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3"/>
      <c r="DX30" s="70"/>
      <c r="DY30" s="73"/>
      <c r="DZ30" s="70"/>
      <c r="EA30" s="73"/>
      <c r="EB30" s="105"/>
      <c r="EC30" s="105"/>
      <c r="ED30" s="73"/>
      <c r="EE30" s="91"/>
    </row>
    <row r="31" spans="1:135" s="45" customFormat="1" ht="14.25" thickTop="1" x14ac:dyDescent="0.25">
      <c r="A31" s="122"/>
      <c r="B31" s="147" t="s">
        <v>56</v>
      </c>
      <c r="C31" s="143">
        <v>19.600000000000001</v>
      </c>
      <c r="D31" s="143">
        <v>19.809999999999999</v>
      </c>
      <c r="E31" s="143">
        <v>19.452000000000002</v>
      </c>
      <c r="F31" s="143">
        <v>19.2</v>
      </c>
      <c r="G31" s="143">
        <v>19.149000000000001</v>
      </c>
      <c r="H31" s="143">
        <v>21.119</v>
      </c>
      <c r="I31" s="143">
        <v>20.85</v>
      </c>
      <c r="J31" s="143">
        <v>20.797000000000001</v>
      </c>
      <c r="K31" s="143">
        <v>20.295999999999999</v>
      </c>
      <c r="L31" s="143">
        <v>20.001000000000001</v>
      </c>
      <c r="M31" s="143">
        <v>19.95</v>
      </c>
      <c r="N31" s="143">
        <v>20.094000000000001</v>
      </c>
      <c r="O31" s="143">
        <v>19.669</v>
      </c>
      <c r="P31" s="143">
        <v>19.5</v>
      </c>
      <c r="Q31" s="143">
        <v>19.193000000000001</v>
      </c>
      <c r="R31" s="143">
        <v>18.95</v>
      </c>
      <c r="S31" s="143">
        <v>18.600000000000001</v>
      </c>
      <c r="T31" s="143">
        <v>18.399999999999999</v>
      </c>
      <c r="U31" s="143">
        <v>18.417999999999999</v>
      </c>
      <c r="V31" s="143">
        <v>18.631</v>
      </c>
      <c r="W31" s="143">
        <v>20.25</v>
      </c>
      <c r="X31" s="143">
        <v>19.326000000000001</v>
      </c>
      <c r="Y31" s="143">
        <v>19.856999999999999</v>
      </c>
      <c r="Z31" s="143">
        <v>19.898</v>
      </c>
      <c r="AA31" s="143">
        <v>19.611000000000001</v>
      </c>
      <c r="AB31" s="143">
        <v>19.288</v>
      </c>
      <c r="AC31" s="143">
        <v>19.542000000000002</v>
      </c>
      <c r="AD31" s="143">
        <v>19.792999999999999</v>
      </c>
      <c r="AE31" s="143">
        <v>21.234999999999999</v>
      </c>
      <c r="AF31" s="143">
        <v>21.914000000000001</v>
      </c>
      <c r="AG31" s="143">
        <v>21.558</v>
      </c>
      <c r="AH31" s="143">
        <v>21.405000000000001</v>
      </c>
      <c r="AI31" s="143">
        <v>20.98</v>
      </c>
      <c r="AJ31" s="143">
        <v>19.901</v>
      </c>
      <c r="AK31" s="143">
        <v>19.651</v>
      </c>
      <c r="AL31" s="143">
        <v>19.399000000000001</v>
      </c>
      <c r="AM31" s="143">
        <v>19.143000000000001</v>
      </c>
      <c r="AN31" s="143">
        <v>19.114000000000001</v>
      </c>
      <c r="AO31" s="143">
        <v>18.945</v>
      </c>
      <c r="AP31" s="143">
        <v>18.943000000000001</v>
      </c>
      <c r="AQ31" s="143">
        <v>20.268000000000001</v>
      </c>
      <c r="AR31" s="143">
        <v>20.547000000000001</v>
      </c>
      <c r="AS31" s="143">
        <v>21.5</v>
      </c>
      <c r="AT31" s="143">
        <v>22.588999999999999</v>
      </c>
      <c r="AU31" s="143">
        <v>22.038</v>
      </c>
      <c r="AV31" s="143">
        <v>21.523</v>
      </c>
      <c r="AW31" s="143">
        <v>21.158999999999999</v>
      </c>
      <c r="AX31" s="143">
        <v>21.388999999999999</v>
      </c>
      <c r="AY31" s="143">
        <v>22.178000000000001</v>
      </c>
      <c r="AZ31" s="143">
        <v>22.454999999999998</v>
      </c>
      <c r="BA31" s="143">
        <v>22.634</v>
      </c>
      <c r="BB31" s="144">
        <v>23.027000000000001</v>
      </c>
      <c r="BC31" s="145">
        <v>22.914000000000001</v>
      </c>
      <c r="BD31" s="145">
        <v>22.88</v>
      </c>
      <c r="BE31" s="146">
        <v>23.300999999999998</v>
      </c>
      <c r="BF31" s="146">
        <v>23.718</v>
      </c>
      <c r="BG31" s="146">
        <v>24.664999999999999</v>
      </c>
      <c r="BH31" s="146">
        <v>24.161999999999999</v>
      </c>
      <c r="BI31" s="146">
        <v>23.69</v>
      </c>
      <c r="BJ31" s="146">
        <v>24.332999999999998</v>
      </c>
      <c r="BK31" s="146">
        <v>24.449000000000002</v>
      </c>
      <c r="BL31" s="146">
        <v>24.64</v>
      </c>
      <c r="BM31" s="146">
        <v>25.677</v>
      </c>
      <c r="BN31" s="146">
        <v>26.381</v>
      </c>
      <c r="BO31" s="146">
        <v>26.776</v>
      </c>
      <c r="BP31" s="146">
        <v>27.021000000000001</v>
      </c>
      <c r="BQ31" s="146">
        <v>28.478000000000002</v>
      </c>
      <c r="BR31" s="146">
        <v>28.544</v>
      </c>
      <c r="BS31" s="146">
        <v>29.097000000000001</v>
      </c>
      <c r="BT31" s="146">
        <v>29.364999999999998</v>
      </c>
      <c r="BU31" s="146">
        <v>29.581</v>
      </c>
      <c r="BV31" s="146">
        <v>29.873000000000001</v>
      </c>
      <c r="BW31" s="146">
        <v>31.007999999999999</v>
      </c>
      <c r="BX31" s="146">
        <v>32.296999999999997</v>
      </c>
      <c r="BY31" s="146">
        <v>31.718</v>
      </c>
      <c r="BZ31" s="146">
        <v>31.518000000000001</v>
      </c>
      <c r="CA31" s="146">
        <v>30.757000000000001</v>
      </c>
      <c r="CB31" s="146">
        <v>30.582999999999998</v>
      </c>
      <c r="CC31" s="146">
        <v>29.751999999999999</v>
      </c>
      <c r="CD31" s="146">
        <v>28.797999999999998</v>
      </c>
      <c r="CE31" s="146">
        <v>28.38</v>
      </c>
      <c r="CF31" s="146">
        <v>28.279</v>
      </c>
      <c r="CG31" s="146">
        <v>28.949000000000002</v>
      </c>
      <c r="CH31" s="146">
        <v>29.256</v>
      </c>
      <c r="CI31" s="146">
        <v>28.184999999999999</v>
      </c>
      <c r="CJ31" s="146">
        <v>28.523</v>
      </c>
      <c r="CK31" s="146">
        <v>28.523</v>
      </c>
      <c r="CL31" s="146">
        <v>28.109000000000002</v>
      </c>
      <c r="CM31" s="146">
        <v>28.277999999999999</v>
      </c>
      <c r="CN31" s="146">
        <v>28.481000000000002</v>
      </c>
      <c r="CO31" s="146">
        <v>28.244</v>
      </c>
      <c r="CP31" s="146">
        <v>28.82</v>
      </c>
      <c r="CQ31" s="146">
        <v>28.951000000000001</v>
      </c>
      <c r="CR31" s="146">
        <v>29.146999999999998</v>
      </c>
      <c r="CS31" s="146">
        <v>28.969000000000001</v>
      </c>
      <c r="CT31" s="146">
        <v>28.763999999999999</v>
      </c>
      <c r="CU31" s="146">
        <v>28.370999999999999</v>
      </c>
      <c r="CV31" s="146">
        <v>28.314</v>
      </c>
      <c r="CW31" s="146">
        <v>28.353999999999999</v>
      </c>
      <c r="CX31" s="146">
        <v>28.596</v>
      </c>
      <c r="CY31" s="146">
        <v>31.192</v>
      </c>
      <c r="CZ31" s="146">
        <v>31.466000000000001</v>
      </c>
      <c r="DA31" s="146">
        <v>30.553000000000001</v>
      </c>
      <c r="DB31" s="146">
        <v>32.338999999999999</v>
      </c>
      <c r="DC31" s="146">
        <v>33.213999999999999</v>
      </c>
      <c r="DD31" s="146">
        <v>32.826999999999998</v>
      </c>
      <c r="DE31" s="146">
        <v>32.180999999999997</v>
      </c>
      <c r="DF31" s="146">
        <v>32.39</v>
      </c>
      <c r="DG31" s="146">
        <v>32.475000000000001</v>
      </c>
      <c r="DH31" s="146">
        <v>32.651000000000003</v>
      </c>
      <c r="DI31" s="146">
        <v>33.484000000000002</v>
      </c>
      <c r="DJ31" s="146">
        <v>34.981000000000002</v>
      </c>
      <c r="DK31" s="146">
        <v>35.252000000000002</v>
      </c>
      <c r="DL31" s="146">
        <v>35.182000000000002</v>
      </c>
      <c r="DM31" s="146">
        <v>34.35</v>
      </c>
      <c r="DN31" s="146">
        <v>36.642000000000003</v>
      </c>
      <c r="DO31" s="146">
        <v>36.939</v>
      </c>
      <c r="DP31" s="146">
        <v>37.415999999999997</v>
      </c>
      <c r="DQ31" s="146">
        <v>37.840000000000003</v>
      </c>
      <c r="DR31" s="146">
        <v>37.335999999999999</v>
      </c>
      <c r="DS31" s="146">
        <v>37.530999999999999</v>
      </c>
      <c r="DT31" s="146">
        <v>39.152000000000001</v>
      </c>
      <c r="DU31" s="146">
        <v>43.008000000000003</v>
      </c>
      <c r="DV31" s="146">
        <v>42.256999999999998</v>
      </c>
      <c r="DW31" s="146">
        <v>43.308</v>
      </c>
      <c r="DX31" s="146">
        <v>42.212000000000003</v>
      </c>
      <c r="DY31" s="146">
        <v>42.375999999999998</v>
      </c>
      <c r="DZ31" s="146">
        <v>42.587000000000003</v>
      </c>
      <c r="EA31" s="146">
        <v>42.575000000000003</v>
      </c>
      <c r="EB31" s="123"/>
      <c r="EC31" s="123"/>
      <c r="ED31" s="123"/>
      <c r="EE31" s="123"/>
    </row>
    <row r="32" spans="1:135" s="45" customFormat="1" ht="13.5" x14ac:dyDescent="0.25">
      <c r="A32" s="122"/>
      <c r="B32" s="12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23"/>
      <c r="EC32" s="123"/>
      <c r="ED32" s="123"/>
      <c r="EE32" s="123"/>
    </row>
    <row r="33" spans="1:135" ht="13.5" x14ac:dyDescent="0.25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</row>
    <row r="34" spans="1:135" ht="13.5" x14ac:dyDescent="0.25">
      <c r="A34" s="22"/>
      <c r="B34" s="22" t="s">
        <v>35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108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</row>
    <row r="35" spans="1:135" ht="13.5" x14ac:dyDescent="0.25">
      <c r="A35" s="22"/>
      <c r="B35" s="22" t="s">
        <v>10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</row>
    <row r="36" spans="1:135" ht="13.5" x14ac:dyDescent="0.25">
      <c r="A36" s="22"/>
      <c r="B36" s="23" t="s">
        <v>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</row>
    <row r="37" spans="1:135" ht="13.5" x14ac:dyDescent="0.25">
      <c r="A37" s="22"/>
      <c r="B37" s="24" t="s">
        <v>58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</row>
    <row r="38" spans="1:135" ht="13.5" x14ac:dyDescent="0.25">
      <c r="A38" s="22"/>
      <c r="B38" s="24" t="s">
        <v>59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</row>
    <row r="39" spans="1:135" ht="13.5" x14ac:dyDescent="0.25">
      <c r="A39" s="23"/>
      <c r="B39" s="23" t="s">
        <v>38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</row>
    <row r="40" spans="1:135" ht="13.5" x14ac:dyDescent="0.25">
      <c r="A40" s="23"/>
      <c r="B40" s="23" t="s">
        <v>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</row>
    <row r="41" spans="1:135" s="7" customFormat="1" ht="17.25" customHeight="1" x14ac:dyDescent="0.25">
      <c r="A41" s="23"/>
      <c r="B41" s="158" t="s">
        <v>71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</row>
    <row r="42" spans="1:135" x14ac:dyDescent="0.2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</sheetData>
  <mergeCells count="132">
    <mergeCell ref="EA4:EA5"/>
    <mergeCell ref="DY4:DY5"/>
    <mergeCell ref="DI2:EE2"/>
    <mergeCell ref="DQ4:DQ5"/>
    <mergeCell ref="ED4:EE5"/>
    <mergeCell ref="EB4:EC4"/>
    <mergeCell ref="DT4:DT5"/>
    <mergeCell ref="DS4:DS5"/>
    <mergeCell ref="DN4:DN5"/>
    <mergeCell ref="DX4:DX5"/>
    <mergeCell ref="DO4:DO5"/>
    <mergeCell ref="DR4:DR5"/>
    <mergeCell ref="DP4:DP5"/>
    <mergeCell ref="DG4:DG5"/>
    <mergeCell ref="DF4:DF5"/>
    <mergeCell ref="DW4:DW5"/>
    <mergeCell ref="DV4:DV5"/>
    <mergeCell ref="DU4:DU5"/>
    <mergeCell ref="DI4:DI5"/>
    <mergeCell ref="DM4:DM5"/>
    <mergeCell ref="DL4:DL5"/>
    <mergeCell ref="DJ4:DJ5"/>
    <mergeCell ref="CT4:CT5"/>
    <mergeCell ref="DH4:DH5"/>
    <mergeCell ref="CS4:CS5"/>
    <mergeCell ref="CX4:CX5"/>
    <mergeCell ref="CW4:CW5"/>
    <mergeCell ref="DD4:DD5"/>
    <mergeCell ref="DB4:DB5"/>
    <mergeCell ref="DA4:DA5"/>
    <mergeCell ref="CY4:CY5"/>
    <mergeCell ref="DK4:DK5"/>
    <mergeCell ref="DC4:DC5"/>
    <mergeCell ref="DE4:DE5"/>
    <mergeCell ref="CA4:CA5"/>
    <mergeCell ref="CG4:CG5"/>
    <mergeCell ref="CF4:CF5"/>
    <mergeCell ref="CI4:CI5"/>
    <mergeCell ref="CZ4:CZ5"/>
    <mergeCell ref="CO4:CO5"/>
    <mergeCell ref="CQ4:CQ5"/>
    <mergeCell ref="CV4:CV5"/>
    <mergeCell ref="CD4:CD5"/>
    <mergeCell ref="CP4:CP5"/>
    <mergeCell ref="CN4:CN5"/>
    <mergeCell ref="CM4:CM5"/>
    <mergeCell ref="CR4:CR5"/>
    <mergeCell ref="CH4:CH5"/>
    <mergeCell ref="CL4:CL5"/>
    <mergeCell ref="BW4:BW5"/>
    <mergeCell ref="BN4:BN5"/>
    <mergeCell ref="BB4:BB5"/>
    <mergeCell ref="AU4:AU5"/>
    <mergeCell ref="BE4:BE5"/>
    <mergeCell ref="BI4:BI5"/>
    <mergeCell ref="BO4:BO5"/>
    <mergeCell ref="BL4:BL5"/>
    <mergeCell ref="BM4:BM5"/>
    <mergeCell ref="BK4:BK5"/>
    <mergeCell ref="AW4:AW5"/>
    <mergeCell ref="AX4:AX5"/>
    <mergeCell ref="BD4:BD5"/>
    <mergeCell ref="BG4:BG5"/>
    <mergeCell ref="AY4:AY5"/>
    <mergeCell ref="BP4:BP5"/>
    <mergeCell ref="J4:J5"/>
    <mergeCell ref="N4:N5"/>
    <mergeCell ref="O4:O5"/>
    <mergeCell ref="I4:I5"/>
    <mergeCell ref="BA4:BA5"/>
    <mergeCell ref="AV4:AV5"/>
    <mergeCell ref="AZ4:AZ5"/>
    <mergeCell ref="Z4:Z5"/>
    <mergeCell ref="X4:X5"/>
    <mergeCell ref="Y4:Y5"/>
    <mergeCell ref="L4:L5"/>
    <mergeCell ref="AQ4:AQ5"/>
    <mergeCell ref="AK4:AK5"/>
    <mergeCell ref="AC4:AC5"/>
    <mergeCell ref="AD4:AD5"/>
    <mergeCell ref="AI4:AI5"/>
    <mergeCell ref="AN4:AN5"/>
    <mergeCell ref="W4:W5"/>
    <mergeCell ref="AO4:AO5"/>
    <mergeCell ref="AG4:AG5"/>
    <mergeCell ref="C4:C5"/>
    <mergeCell ref="D4:D5"/>
    <mergeCell ref="S4:S5"/>
    <mergeCell ref="T4:T5"/>
    <mergeCell ref="U4:U5"/>
    <mergeCell ref="H4:H5"/>
    <mergeCell ref="K4:K5"/>
    <mergeCell ref="E4:E5"/>
    <mergeCell ref="F4:F5"/>
    <mergeCell ref="G4:G5"/>
    <mergeCell ref="M4:M5"/>
    <mergeCell ref="AE4:AE5"/>
    <mergeCell ref="AL4:AL5"/>
    <mergeCell ref="AM4:AM5"/>
    <mergeCell ref="AJ4:AJ5"/>
    <mergeCell ref="BH4:BH5"/>
    <mergeCell ref="AA4:AA5"/>
    <mergeCell ref="AT4:AT5"/>
    <mergeCell ref="P4:P5"/>
    <mergeCell ref="V4:V5"/>
    <mergeCell ref="Q4:Q5"/>
    <mergeCell ref="R4:R5"/>
    <mergeCell ref="AP4:AP5"/>
    <mergeCell ref="AS4:AS5"/>
    <mergeCell ref="AH4:AH5"/>
    <mergeCell ref="AB4:AB5"/>
    <mergeCell ref="AR4:AR5"/>
    <mergeCell ref="BR4:BR5"/>
    <mergeCell ref="BU4:BU5"/>
    <mergeCell ref="BS4:BS5"/>
    <mergeCell ref="CK4:CK5"/>
    <mergeCell ref="CB4:CB5"/>
    <mergeCell ref="BT4:BT5"/>
    <mergeCell ref="CJ4:CJ5"/>
    <mergeCell ref="BY4:BY5"/>
    <mergeCell ref="BZ4:BZ5"/>
    <mergeCell ref="BX4:BX5"/>
    <mergeCell ref="DZ4:DZ5"/>
    <mergeCell ref="BJ4:BJ5"/>
    <mergeCell ref="BC4:BC5"/>
    <mergeCell ref="BF4:BF5"/>
    <mergeCell ref="AF4:AF5"/>
    <mergeCell ref="CE4:CE5"/>
    <mergeCell ref="CU4:CU5"/>
    <mergeCell ref="BV4:BV5"/>
    <mergeCell ref="CC4:CC5"/>
    <mergeCell ref="BQ4:BQ5"/>
  </mergeCells>
  <phoneticPr fontId="0" type="noConversion"/>
  <hyperlinks>
    <hyperlink ref="B3" location="INDICE!A1" display="Volver al índice"/>
    <hyperlink ref="DG3" location="Notas!A6" display="Ver nota"/>
  </hyperlinks>
  <printOptions horizontalCentered="1"/>
  <pageMargins left="3.937007874015748E-2" right="0" top="0" bottom="0" header="0" footer="0.15748031496062992"/>
  <pageSetup paperSize="9" scale="56" orientation="landscape" r:id="rId1"/>
  <headerFooter alignWithMargins="0">
    <oddFooter>&amp;R&amp;F -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8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G5" sqref="EG5"/>
    </sheetView>
  </sheetViews>
  <sheetFormatPr baseColWidth="10" defaultRowHeight="12.75" x14ac:dyDescent="0.2"/>
  <cols>
    <col min="1" max="1" width="1.85546875" customWidth="1"/>
    <col min="2" max="2" width="41.7109375" customWidth="1"/>
    <col min="3" max="97" width="10" hidden="1" customWidth="1"/>
    <col min="98" max="98" width="7.42578125" hidden="1" customWidth="1"/>
    <col min="99" max="100" width="7.85546875" hidden="1" customWidth="1"/>
    <col min="101" max="113" width="8.140625" hidden="1" customWidth="1"/>
    <col min="114" max="114" width="8.42578125" hidden="1" customWidth="1"/>
    <col min="115" max="116" width="8.140625" hidden="1" customWidth="1"/>
    <col min="117" max="134" width="8.140625" customWidth="1"/>
    <col min="135" max="135" width="0.5703125" customWidth="1"/>
    <col min="136" max="136" width="0.140625" hidden="1" customWidth="1"/>
    <col min="137" max="137" width="11.85546875" customWidth="1"/>
    <col min="139" max="139" width="12.140625" customWidth="1"/>
  </cols>
  <sheetData>
    <row r="1" spans="1:139" ht="66" customHeight="1" x14ac:dyDescent="0.2">
      <c r="B1" s="4"/>
      <c r="C1" s="4"/>
      <c r="D1" s="4"/>
      <c r="E1" s="4"/>
      <c r="F1" s="29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252" t="s">
        <v>61</v>
      </c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163"/>
      <c r="EF1" s="163"/>
    </row>
    <row r="2" spans="1:139" x14ac:dyDescent="0.2">
      <c r="A2" s="6"/>
      <c r="B2" s="98" t="s">
        <v>33</v>
      </c>
      <c r="C2" s="6"/>
      <c r="D2" s="6"/>
      <c r="E2" s="6"/>
      <c r="F2" s="6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131"/>
      <c r="BL2" s="131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U2" s="203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3"/>
      <c r="DI2" s="203"/>
      <c r="DJ2" s="203"/>
      <c r="DK2" s="203"/>
      <c r="DL2" s="203"/>
      <c r="DM2" s="234"/>
      <c r="DN2" s="234"/>
      <c r="DO2" s="234"/>
      <c r="DP2" s="234"/>
      <c r="DQ2" s="234"/>
      <c r="DR2" s="234"/>
      <c r="DS2" s="234"/>
      <c r="DT2" s="234"/>
      <c r="DU2" s="234"/>
      <c r="DV2" s="234"/>
      <c r="DW2" s="234"/>
      <c r="DX2" s="234"/>
      <c r="DY2" s="234"/>
      <c r="DZ2" s="234"/>
      <c r="EA2" s="234"/>
      <c r="EB2" s="46"/>
      <c r="EC2" s="46"/>
      <c r="ED2" s="46"/>
      <c r="EE2" s="46"/>
      <c r="EF2" s="46"/>
      <c r="EG2" s="157"/>
    </row>
    <row r="3" spans="1:139" s="3" customFormat="1" ht="24" customHeight="1" x14ac:dyDescent="0.25">
      <c r="A3" s="26"/>
      <c r="B3" s="27" t="s">
        <v>15</v>
      </c>
      <c r="C3" s="262">
        <v>40209</v>
      </c>
      <c r="D3" s="262">
        <v>40237</v>
      </c>
      <c r="E3" s="262">
        <v>40268</v>
      </c>
      <c r="F3" s="262">
        <v>40298</v>
      </c>
      <c r="G3" s="250">
        <v>40329</v>
      </c>
      <c r="H3" s="250">
        <v>40359</v>
      </c>
      <c r="I3" s="250">
        <v>40390</v>
      </c>
      <c r="J3" s="250">
        <v>40421</v>
      </c>
      <c r="K3" s="250">
        <v>40451</v>
      </c>
      <c r="L3" s="250">
        <v>40482</v>
      </c>
      <c r="M3" s="250">
        <v>40512</v>
      </c>
      <c r="N3" s="250">
        <v>40543</v>
      </c>
      <c r="O3" s="250">
        <v>40574</v>
      </c>
      <c r="P3" s="250">
        <v>40602</v>
      </c>
      <c r="Q3" s="250">
        <v>40633</v>
      </c>
      <c r="R3" s="250">
        <v>40663</v>
      </c>
      <c r="S3" s="250">
        <v>40694</v>
      </c>
      <c r="T3" s="250">
        <v>40724</v>
      </c>
      <c r="U3" s="250">
        <v>40755</v>
      </c>
      <c r="V3" s="250">
        <v>40786</v>
      </c>
      <c r="W3" s="250">
        <v>40816</v>
      </c>
      <c r="X3" s="250">
        <v>40847</v>
      </c>
      <c r="Y3" s="250">
        <v>40877</v>
      </c>
      <c r="Z3" s="250">
        <v>40908</v>
      </c>
      <c r="AA3" s="250">
        <v>40939</v>
      </c>
      <c r="AB3" s="250">
        <v>40968</v>
      </c>
      <c r="AC3" s="250">
        <v>40999</v>
      </c>
      <c r="AD3" s="250">
        <v>41029</v>
      </c>
      <c r="AE3" s="250">
        <v>41060</v>
      </c>
      <c r="AF3" s="250">
        <v>41090</v>
      </c>
      <c r="AG3" s="250">
        <v>41121</v>
      </c>
      <c r="AH3" s="250">
        <v>41152</v>
      </c>
      <c r="AI3" s="250">
        <v>41182</v>
      </c>
      <c r="AJ3" s="250">
        <v>41213</v>
      </c>
      <c r="AK3" s="250">
        <v>41243</v>
      </c>
      <c r="AL3" s="250">
        <v>41274</v>
      </c>
      <c r="AM3" s="250">
        <v>41305</v>
      </c>
      <c r="AN3" s="250">
        <v>41333</v>
      </c>
      <c r="AO3" s="250">
        <v>41364</v>
      </c>
      <c r="AP3" s="250">
        <v>41394</v>
      </c>
      <c r="AQ3" s="250">
        <v>41425</v>
      </c>
      <c r="AR3" s="250">
        <v>41455</v>
      </c>
      <c r="AS3" s="250">
        <v>41486</v>
      </c>
      <c r="AT3" s="250">
        <v>41517</v>
      </c>
      <c r="AU3" s="250">
        <v>41547</v>
      </c>
      <c r="AV3" s="250">
        <v>41578</v>
      </c>
      <c r="AW3" s="250">
        <v>41608</v>
      </c>
      <c r="AX3" s="250">
        <v>41639</v>
      </c>
      <c r="AY3" s="250">
        <v>41670</v>
      </c>
      <c r="AZ3" s="250">
        <v>41698</v>
      </c>
      <c r="BA3" s="250">
        <v>41729</v>
      </c>
      <c r="BB3" s="250">
        <v>41759</v>
      </c>
      <c r="BC3" s="250">
        <v>41790</v>
      </c>
      <c r="BD3" s="250">
        <v>41820</v>
      </c>
      <c r="BE3" s="250">
        <v>41851</v>
      </c>
      <c r="BF3" s="250">
        <v>41882</v>
      </c>
      <c r="BG3" s="250">
        <v>41912</v>
      </c>
      <c r="BH3" s="250">
        <v>41943</v>
      </c>
      <c r="BI3" s="250">
        <v>41973</v>
      </c>
      <c r="BJ3" s="250">
        <v>42004</v>
      </c>
      <c r="BK3" s="250">
        <v>42035</v>
      </c>
      <c r="BL3" s="250">
        <v>42063</v>
      </c>
      <c r="BM3" s="250">
        <v>42094</v>
      </c>
      <c r="BN3" s="250">
        <v>42124</v>
      </c>
      <c r="BO3" s="250">
        <v>42155</v>
      </c>
      <c r="BP3" s="250">
        <v>42185</v>
      </c>
      <c r="BQ3" s="250">
        <v>42216</v>
      </c>
      <c r="BR3" s="250">
        <v>42247</v>
      </c>
      <c r="BS3" s="250">
        <v>42277</v>
      </c>
      <c r="BT3" s="250">
        <v>42308</v>
      </c>
      <c r="BU3" s="250">
        <v>42338</v>
      </c>
      <c r="BV3" s="250">
        <v>42369</v>
      </c>
      <c r="BW3" s="250">
        <v>42400</v>
      </c>
      <c r="BX3" s="250">
        <v>42429</v>
      </c>
      <c r="BY3" s="250">
        <v>42460</v>
      </c>
      <c r="BZ3" s="250">
        <v>42490</v>
      </c>
      <c r="CA3" s="250">
        <v>42521</v>
      </c>
      <c r="CB3" s="250">
        <v>42551</v>
      </c>
      <c r="CC3" s="250">
        <v>42582</v>
      </c>
      <c r="CD3" s="250">
        <v>42613</v>
      </c>
      <c r="CE3" s="250">
        <v>42643</v>
      </c>
      <c r="CF3" s="250">
        <v>42674</v>
      </c>
      <c r="CG3" s="250">
        <v>42704</v>
      </c>
      <c r="CH3" s="250">
        <v>42735</v>
      </c>
      <c r="CI3" s="250">
        <v>42766</v>
      </c>
      <c r="CJ3" s="250">
        <v>42794</v>
      </c>
      <c r="CK3" s="250">
        <v>42825</v>
      </c>
      <c r="CL3" s="250">
        <v>42855</v>
      </c>
      <c r="CM3" s="250">
        <v>42886</v>
      </c>
      <c r="CN3" s="250">
        <v>42916</v>
      </c>
      <c r="CO3" s="250">
        <v>42947</v>
      </c>
      <c r="CP3" s="250">
        <v>42978</v>
      </c>
      <c r="CQ3" s="250">
        <v>43008</v>
      </c>
      <c r="CR3" s="250">
        <v>43039</v>
      </c>
      <c r="CS3" s="250">
        <v>43069</v>
      </c>
      <c r="CT3" s="250">
        <v>43100</v>
      </c>
      <c r="CU3" s="250">
        <v>43131</v>
      </c>
      <c r="CV3" s="250">
        <v>43159</v>
      </c>
      <c r="CW3" s="250">
        <v>43190</v>
      </c>
      <c r="CX3" s="250">
        <v>43220</v>
      </c>
      <c r="CY3" s="250">
        <v>43251</v>
      </c>
      <c r="CZ3" s="250">
        <v>43281</v>
      </c>
      <c r="DA3" s="250">
        <v>43312</v>
      </c>
      <c r="DB3" s="250">
        <v>43343</v>
      </c>
      <c r="DC3" s="250">
        <v>43371</v>
      </c>
      <c r="DD3" s="250">
        <v>43404</v>
      </c>
      <c r="DE3" s="250">
        <v>43434</v>
      </c>
      <c r="DF3" s="250">
        <v>43465</v>
      </c>
      <c r="DG3" s="250">
        <v>43496</v>
      </c>
      <c r="DH3" s="250">
        <v>43524</v>
      </c>
      <c r="DI3" s="250">
        <v>43555</v>
      </c>
      <c r="DJ3" s="250">
        <v>43585</v>
      </c>
      <c r="DK3" s="250">
        <v>43616</v>
      </c>
      <c r="DL3" s="250">
        <v>43646</v>
      </c>
      <c r="DM3" s="250">
        <v>43677</v>
      </c>
      <c r="DN3" s="250">
        <v>43708</v>
      </c>
      <c r="DO3" s="250">
        <v>43738</v>
      </c>
      <c r="DP3" s="250">
        <v>43769</v>
      </c>
      <c r="DQ3" s="250">
        <v>43799</v>
      </c>
      <c r="DR3" s="250">
        <v>43830</v>
      </c>
      <c r="DS3" s="250">
        <v>43861</v>
      </c>
      <c r="DT3" s="250">
        <v>43890</v>
      </c>
      <c r="DU3" s="250">
        <v>43921</v>
      </c>
      <c r="DV3" s="250">
        <v>43951</v>
      </c>
      <c r="DW3" s="250">
        <v>43982</v>
      </c>
      <c r="DX3" s="250">
        <v>44012</v>
      </c>
      <c r="DY3" s="250">
        <v>44043</v>
      </c>
      <c r="DZ3" s="250">
        <v>44074</v>
      </c>
      <c r="EA3" s="250">
        <v>44104</v>
      </c>
      <c r="EB3" s="257" t="s">
        <v>46</v>
      </c>
      <c r="EC3" s="258"/>
      <c r="ED3" s="259" t="s">
        <v>50</v>
      </c>
      <c r="EE3" s="259" t="s">
        <v>76</v>
      </c>
      <c r="EF3" s="259" t="s">
        <v>50</v>
      </c>
    </row>
    <row r="4" spans="1:139" s="3" customFormat="1" ht="35.25" customHeight="1" thickBot="1" x14ac:dyDescent="0.25">
      <c r="A4" s="28"/>
      <c r="B4" s="97" t="s">
        <v>44</v>
      </c>
      <c r="C4" s="263"/>
      <c r="D4" s="263"/>
      <c r="E4" s="263"/>
      <c r="F4" s="263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49"/>
      <c r="BO4" s="249"/>
      <c r="BP4" s="249"/>
      <c r="BQ4" s="249"/>
      <c r="BR4" s="249"/>
      <c r="BS4" s="249"/>
      <c r="BT4" s="249"/>
      <c r="BU4" s="249"/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  <c r="DB4" s="249"/>
      <c r="DC4" s="249"/>
      <c r="DD4" s="249"/>
      <c r="DE4" s="249"/>
      <c r="DF4" s="249"/>
      <c r="DG4" s="249"/>
      <c r="DH4" s="249"/>
      <c r="DI4" s="249"/>
      <c r="DJ4" s="249"/>
      <c r="DK4" s="249"/>
      <c r="DL4" s="249"/>
      <c r="DM4" s="249"/>
      <c r="DN4" s="249"/>
      <c r="DO4" s="249"/>
      <c r="DP4" s="249"/>
      <c r="DQ4" s="249"/>
      <c r="DR4" s="249"/>
      <c r="DS4" s="249"/>
      <c r="DT4" s="249"/>
      <c r="DU4" s="249"/>
      <c r="DV4" s="249"/>
      <c r="DW4" s="249"/>
      <c r="DX4" s="249"/>
      <c r="DY4" s="249"/>
      <c r="DZ4" s="249"/>
      <c r="EA4" s="249"/>
      <c r="EB4" s="92" t="s">
        <v>47</v>
      </c>
      <c r="EC4" s="86" t="s">
        <v>48</v>
      </c>
      <c r="ED4" s="260"/>
      <c r="EE4" s="260"/>
      <c r="EF4" s="260"/>
      <c r="EG4" s="236"/>
    </row>
    <row r="5" spans="1:139" ht="15" customHeight="1" thickTop="1" x14ac:dyDescent="0.25">
      <c r="A5" s="13"/>
      <c r="B5" s="14" t="s">
        <v>27</v>
      </c>
      <c r="C5" s="60">
        <v>31438.566890263552</v>
      </c>
      <c r="D5" s="60">
        <v>31091.97603220036</v>
      </c>
      <c r="E5" s="60">
        <v>31579.489539356782</v>
      </c>
      <c r="F5" s="60">
        <v>30841.412515362666</v>
      </c>
      <c r="G5" s="60">
        <v>30572.094550662587</v>
      </c>
      <c r="H5" s="60">
        <v>31850.423979534</v>
      </c>
      <c r="I5" s="60">
        <v>32583.002307291616</v>
      </c>
      <c r="J5" s="60">
        <v>32402.163376370954</v>
      </c>
      <c r="K5" s="60">
        <v>32482.017277766663</v>
      </c>
      <c r="L5" s="60">
        <v>32979.975807500006</v>
      </c>
      <c r="M5" s="60">
        <v>33490.01994491533</v>
      </c>
      <c r="N5" s="60">
        <v>36955.69470767193</v>
      </c>
      <c r="O5" s="60">
        <v>37712.222725091291</v>
      </c>
      <c r="P5" s="60">
        <v>36464.625943358566</v>
      </c>
      <c r="Q5" s="60">
        <v>36652.816251542899</v>
      </c>
      <c r="R5" s="60">
        <v>37051.29435295266</v>
      </c>
      <c r="S5" s="60">
        <v>36437.896978453551</v>
      </c>
      <c r="T5" s="60">
        <v>37265.567563094664</v>
      </c>
      <c r="U5" s="60">
        <v>38445.864348165167</v>
      </c>
      <c r="V5" s="60">
        <v>38267.097248390972</v>
      </c>
      <c r="W5" s="60">
        <v>38385.241092286655</v>
      </c>
      <c r="X5" s="60">
        <v>39193.349949564508</v>
      </c>
      <c r="Y5" s="60">
        <v>39495.404772233334</v>
      </c>
      <c r="Z5" s="60">
        <v>43964.499290774198</v>
      </c>
      <c r="AA5" s="60">
        <v>44743.216337193546</v>
      </c>
      <c r="AB5" s="60">
        <v>43288.321266586216</v>
      </c>
      <c r="AC5" s="60">
        <v>43502.384958548399</v>
      </c>
      <c r="AD5" s="60">
        <v>43736.62381063334</v>
      </c>
      <c r="AE5" s="60">
        <v>42934.045990905797</v>
      </c>
      <c r="AF5" s="60">
        <v>44739.589292666678</v>
      </c>
      <c r="AG5" s="60">
        <v>46187.758538387097</v>
      </c>
      <c r="AH5" s="60">
        <v>45294.435899870979</v>
      </c>
      <c r="AI5" s="60">
        <v>45668.008161266669</v>
      </c>
      <c r="AJ5" s="60">
        <v>45862.680413999988</v>
      </c>
      <c r="AK5" s="60">
        <v>45803.839733233333</v>
      </c>
      <c r="AL5" s="60">
        <v>50259.622648806471</v>
      </c>
      <c r="AM5" s="60">
        <v>51177.221372483866</v>
      </c>
      <c r="AN5" s="62">
        <v>50337.405927892883</v>
      </c>
      <c r="AO5" s="60">
        <v>50609.506659129031</v>
      </c>
      <c r="AP5" s="60">
        <v>50019.094719833352</v>
      </c>
      <c r="AQ5" s="60">
        <v>49598.976734322576</v>
      </c>
      <c r="AR5" s="60">
        <v>51273.264538299991</v>
      </c>
      <c r="AS5" s="60">
        <v>52822.753253741947</v>
      </c>
      <c r="AT5" s="164">
        <v>52255.271123032253</v>
      </c>
      <c r="AU5" s="60">
        <v>52568.148673833341</v>
      </c>
      <c r="AV5" s="60">
        <v>52548.092679290326</v>
      </c>
      <c r="AW5" s="60">
        <v>52150.175873300017</v>
      </c>
      <c r="AX5" s="60">
        <v>57308.408204387109</v>
      </c>
      <c r="AY5" s="60">
        <v>58626.168066935476</v>
      </c>
      <c r="AZ5" s="60">
        <v>55980.262572821441</v>
      </c>
      <c r="BA5" s="60">
        <v>56123.983533935476</v>
      </c>
      <c r="BB5" s="60">
        <v>57189.747426276677</v>
      </c>
      <c r="BC5" s="60">
        <v>56630.97954993711</v>
      </c>
      <c r="BD5" s="60">
        <v>58342.081892685019</v>
      </c>
      <c r="BE5" s="60">
        <v>59643.030582580643</v>
      </c>
      <c r="BF5" s="60">
        <v>58793.473554516117</v>
      </c>
      <c r="BG5" s="60">
        <v>58337.500979333323</v>
      </c>
      <c r="BH5" s="60">
        <v>57628.333460322574</v>
      </c>
      <c r="BI5" s="60">
        <v>57572.488463000009</v>
      </c>
      <c r="BJ5" s="60">
        <v>62600.141545806437</v>
      </c>
      <c r="BK5" s="60">
        <v>62554.481947419335</v>
      </c>
      <c r="BL5" s="60">
        <v>61164.617567142865</v>
      </c>
      <c r="BM5" s="61">
        <v>61174.801623548388</v>
      </c>
      <c r="BN5" s="61">
        <v>60059.707755333329</v>
      </c>
      <c r="BO5" s="61">
        <v>58937.028823000015</v>
      </c>
      <c r="BP5" s="61">
        <v>60196.681996333362</v>
      </c>
      <c r="BQ5" s="61">
        <v>61503.170991290324</v>
      </c>
      <c r="BR5" s="61">
        <v>60823.499356774177</v>
      </c>
      <c r="BS5" s="61">
        <v>59680.095117333331</v>
      </c>
      <c r="BT5" s="61">
        <v>59419.836395161292</v>
      </c>
      <c r="BU5" s="61">
        <v>60091.729369333334</v>
      </c>
      <c r="BV5" s="61">
        <v>65936.609401290305</v>
      </c>
      <c r="BW5" s="165">
        <v>66282.600338064512</v>
      </c>
      <c r="BX5" s="165">
        <v>64539.667277586203</v>
      </c>
      <c r="BY5" s="165">
        <v>63730.05466258066</v>
      </c>
      <c r="BZ5" s="165">
        <v>62081.507918666684</v>
      </c>
      <c r="CA5" s="165">
        <v>61922.832494516137</v>
      </c>
      <c r="CB5" s="165">
        <v>63488.313076666673</v>
      </c>
      <c r="CC5" s="165">
        <v>64957.524684838696</v>
      </c>
      <c r="CD5" s="165">
        <v>63144.205442258091</v>
      </c>
      <c r="CE5" s="189">
        <v>63410.644301666674</v>
      </c>
      <c r="CF5" s="189">
        <v>63706.291914193556</v>
      </c>
      <c r="CG5" s="189">
        <v>64176.267821999994</v>
      </c>
      <c r="CH5" s="189">
        <v>68560.554474193545</v>
      </c>
      <c r="CI5" s="189">
        <v>69714.433198064522</v>
      </c>
      <c r="CJ5" s="189">
        <v>68007.151091785723</v>
      </c>
      <c r="CK5" s="189">
        <v>68193.57776709678</v>
      </c>
      <c r="CL5" s="189">
        <v>69149.609442666668</v>
      </c>
      <c r="CM5" s="189">
        <v>66883.274330000015</v>
      </c>
      <c r="CN5" s="189">
        <v>67891.95144533334</v>
      </c>
      <c r="CO5" s="189">
        <v>69663.447907741953</v>
      </c>
      <c r="CP5" s="189">
        <v>68910.84351838709</v>
      </c>
      <c r="CQ5" s="189">
        <v>68698.002949333328</v>
      </c>
      <c r="CR5" s="189">
        <v>69212.877444193538</v>
      </c>
      <c r="CS5" s="189">
        <v>70096.952369666658</v>
      </c>
      <c r="CT5" s="189">
        <v>74825.710659354823</v>
      </c>
      <c r="CU5" s="189">
        <v>75248.315209677414</v>
      </c>
      <c r="CV5" s="189">
        <v>73145.342024642858</v>
      </c>
      <c r="CW5" s="189">
        <v>72395.345338709667</v>
      </c>
      <c r="CX5" s="189">
        <v>71129.480894000008</v>
      </c>
      <c r="CY5" s="189">
        <v>70214.825262258077</v>
      </c>
      <c r="CZ5" s="207">
        <v>71167.689242333348</v>
      </c>
      <c r="DA5" s="189">
        <v>72896.920164193565</v>
      </c>
      <c r="DB5" s="207">
        <v>71950.202916451599</v>
      </c>
      <c r="DC5" s="189">
        <v>72090.400194333328</v>
      </c>
      <c r="DD5" s="207">
        <v>72583.046312903229</v>
      </c>
      <c r="DE5" s="189">
        <v>72389.708946666666</v>
      </c>
      <c r="DF5" s="189">
        <v>76849.998158387083</v>
      </c>
      <c r="DG5" s="189">
        <v>78464.656340967747</v>
      </c>
      <c r="DH5" s="189">
        <v>75934.956795714286</v>
      </c>
      <c r="DI5" s="189">
        <v>76177.372543225807</v>
      </c>
      <c r="DJ5" s="189">
        <v>77024.103297000009</v>
      </c>
      <c r="DK5" s="207">
        <v>75552.625058387086</v>
      </c>
      <c r="DL5" s="189">
        <v>76576.138786666663</v>
      </c>
      <c r="DM5" s="207">
        <v>77778.606141290293</v>
      </c>
      <c r="DN5" s="189">
        <v>76054.393413225785</v>
      </c>
      <c r="DO5" s="189">
        <v>76204.135155333337</v>
      </c>
      <c r="DP5" s="207">
        <v>76035.716461935503</v>
      </c>
      <c r="DQ5" s="189">
        <v>76906.266230333349</v>
      </c>
      <c r="DR5" s="189">
        <v>81584.947592903249</v>
      </c>
      <c r="DS5" s="207">
        <v>82145.401973225802</v>
      </c>
      <c r="DT5" s="189">
        <v>79205.465555862073</v>
      </c>
      <c r="DU5" s="189">
        <v>78503.628709032288</v>
      </c>
      <c r="DV5" s="207">
        <v>81174.637902666655</v>
      </c>
      <c r="DW5" s="189">
        <v>82043.858445483871</v>
      </c>
      <c r="DX5" s="189">
        <v>84293.271990666661</v>
      </c>
      <c r="DY5" s="207">
        <v>86106.535898709684</v>
      </c>
      <c r="DZ5" s="189">
        <v>86226.519631290372</v>
      </c>
      <c r="EA5" s="207">
        <v>86282.806348666636</v>
      </c>
      <c r="EB5" s="150">
        <f>+EA5-DZ5</f>
        <v>56.286717376264278</v>
      </c>
      <c r="EC5" s="109">
        <f>+EA5/DZ5-1</f>
        <v>6.527773313471652E-4</v>
      </c>
      <c r="ED5" s="109">
        <f>+EA5/DN5-1</f>
        <v>0.13448812719952796</v>
      </c>
      <c r="EE5" s="109">
        <f>AVERAGE(DY5:EA5)/AVERAGE(DM5:DO5)-1</f>
        <v>0.12423527707760851</v>
      </c>
      <c r="EF5" s="109"/>
      <c r="EG5" s="204"/>
      <c r="EH5" s="237"/>
      <c r="EI5" s="132"/>
    </row>
    <row r="6" spans="1:139" ht="14.25" customHeight="1" x14ac:dyDescent="0.25">
      <c r="A6" s="11"/>
      <c r="B6" s="12" t="s">
        <v>28</v>
      </c>
      <c r="C6" s="57">
        <v>7137.9586802580652</v>
      </c>
      <c r="D6" s="57">
        <v>6651.3126070714306</v>
      </c>
      <c r="E6" s="57">
        <v>6871.377463483871</v>
      </c>
      <c r="F6" s="57">
        <v>6785.4336764999998</v>
      </c>
      <c r="G6" s="57">
        <v>6907.4665900322598</v>
      </c>
      <c r="H6" s="57">
        <v>6998.9290137000016</v>
      </c>
      <c r="I6" s="57">
        <v>6826.7638169999991</v>
      </c>
      <c r="J6" s="57">
        <v>6875.3546618387081</v>
      </c>
      <c r="K6" s="57">
        <v>6711.0916096999981</v>
      </c>
      <c r="L6" s="57">
        <v>7170.8195642258061</v>
      </c>
      <c r="M6" s="57">
        <v>7268.6989432333321</v>
      </c>
      <c r="N6" s="57">
        <v>7915.5506471290319</v>
      </c>
      <c r="O6" s="57">
        <v>8418.3308591612913</v>
      </c>
      <c r="P6" s="57">
        <v>7806.9639044642854</v>
      </c>
      <c r="Q6" s="57">
        <v>7860.1031529677412</v>
      </c>
      <c r="R6" s="57">
        <v>8084.4634557666686</v>
      </c>
      <c r="S6" s="57">
        <v>7763.3316957741936</v>
      </c>
      <c r="T6" s="57">
        <v>7594.1693569333329</v>
      </c>
      <c r="U6" s="57">
        <v>8111.0850414838715</v>
      </c>
      <c r="V6" s="57">
        <v>8107.9109571612917</v>
      </c>
      <c r="W6" s="57">
        <v>8025.7375456666632</v>
      </c>
      <c r="X6" s="57">
        <v>8491.2340243548388</v>
      </c>
      <c r="Y6" s="57">
        <v>8420.8382371333355</v>
      </c>
      <c r="Z6" s="57">
        <v>9548.5030412580636</v>
      </c>
      <c r="AA6" s="57">
        <v>10006.872288225804</v>
      </c>
      <c r="AB6" s="57">
        <v>9240.5707975517253</v>
      </c>
      <c r="AC6" s="57">
        <v>9487.0260048709679</v>
      </c>
      <c r="AD6" s="57">
        <v>9577.2888235666651</v>
      </c>
      <c r="AE6" s="57">
        <v>9345.51506480645</v>
      </c>
      <c r="AF6" s="57">
        <v>9765.6485659333321</v>
      </c>
      <c r="AG6" s="57">
        <v>10175.653266516125</v>
      </c>
      <c r="AH6" s="57">
        <v>9801.5277275161279</v>
      </c>
      <c r="AI6" s="57">
        <v>9690.0900473666625</v>
      </c>
      <c r="AJ6" s="57">
        <v>10176.391874419354</v>
      </c>
      <c r="AK6" s="57">
        <v>10436.892391699999</v>
      </c>
      <c r="AL6" s="57">
        <v>11605.731130838707</v>
      </c>
      <c r="AM6" s="57">
        <v>12287.547211322582</v>
      </c>
      <c r="AN6" s="59">
        <v>11668.776931392857</v>
      </c>
      <c r="AO6" s="57">
        <v>12217.209785548383</v>
      </c>
      <c r="AP6" s="57">
        <v>12092.569394633336</v>
      </c>
      <c r="AQ6" s="57">
        <v>11968.850060258068</v>
      </c>
      <c r="AR6" s="57">
        <v>12018.723117633335</v>
      </c>
      <c r="AS6" s="57">
        <v>12020.231556935481</v>
      </c>
      <c r="AT6" s="166">
        <v>11683.470496193549</v>
      </c>
      <c r="AU6" s="57">
        <v>11837.501607500006</v>
      </c>
      <c r="AV6" s="57">
        <v>12054.875327064519</v>
      </c>
      <c r="AW6" s="57">
        <v>11604.474448199999</v>
      </c>
      <c r="AX6" s="57">
        <v>12719.112015838713</v>
      </c>
      <c r="AY6" s="57">
        <v>14053.942281419355</v>
      </c>
      <c r="AZ6" s="57">
        <v>12446.119681357141</v>
      </c>
      <c r="BA6" s="57">
        <v>12681.710803096774</v>
      </c>
      <c r="BB6" s="57">
        <v>13185.456925499999</v>
      </c>
      <c r="BC6" s="57">
        <v>13738.775787548388</v>
      </c>
      <c r="BD6" s="57">
        <v>14153.1135954</v>
      </c>
      <c r="BE6" s="57">
        <v>14413.95595129032</v>
      </c>
      <c r="BF6" s="57">
        <v>14190.769854838707</v>
      </c>
      <c r="BG6" s="57">
        <v>13971.584449933329</v>
      </c>
      <c r="BH6" s="57">
        <v>13703.447781451612</v>
      </c>
      <c r="BI6" s="57">
        <v>13992.365180133334</v>
      </c>
      <c r="BJ6" s="57">
        <v>14696.267486548391</v>
      </c>
      <c r="BK6" s="57">
        <v>14731.233827709679</v>
      </c>
      <c r="BL6" s="57">
        <v>13824.980210142856</v>
      </c>
      <c r="BM6" s="58">
        <v>13891.004674451613</v>
      </c>
      <c r="BN6" s="58">
        <v>13687.843781066662</v>
      </c>
      <c r="BO6" s="58">
        <v>13660.653627933334</v>
      </c>
      <c r="BP6" s="58">
        <v>13244.180044733335</v>
      </c>
      <c r="BQ6" s="58">
        <v>13496.824413161294</v>
      </c>
      <c r="BR6" s="58">
        <v>13974.963603645163</v>
      </c>
      <c r="BS6" s="58">
        <v>13024.85997043333</v>
      </c>
      <c r="BT6" s="58">
        <v>13161.659787580647</v>
      </c>
      <c r="BU6" s="58">
        <v>13675.938411366666</v>
      </c>
      <c r="BV6" s="58">
        <v>15055.443971193552</v>
      </c>
      <c r="BW6" s="167">
        <v>16160.051402774196</v>
      </c>
      <c r="BX6" s="167">
        <v>15393.898339896554</v>
      </c>
      <c r="BY6" s="167">
        <v>15283.772132870963</v>
      </c>
      <c r="BZ6" s="167">
        <v>14797.968164866668</v>
      </c>
      <c r="CA6" s="167">
        <v>14666.589486322582</v>
      </c>
      <c r="CB6" s="167">
        <v>15066.732474333332</v>
      </c>
      <c r="CC6" s="167">
        <v>15636.034816354841</v>
      </c>
      <c r="CD6" s="167">
        <v>15009.287467096774</v>
      </c>
      <c r="CE6" s="190">
        <v>15247.838511133337</v>
      </c>
      <c r="CF6" s="190">
        <v>15837.437002322577</v>
      </c>
      <c r="CG6" s="190">
        <v>15924.231932799999</v>
      </c>
      <c r="CH6" s="190">
        <v>16181.660480903229</v>
      </c>
      <c r="CI6" s="190">
        <v>17016.888861516123</v>
      </c>
      <c r="CJ6" s="190">
        <v>16073.123578749999</v>
      </c>
      <c r="CK6" s="190">
        <v>16731.182552774197</v>
      </c>
      <c r="CL6" s="190">
        <v>17280.29652586667</v>
      </c>
      <c r="CM6" s="190">
        <v>16752.470406096767</v>
      </c>
      <c r="CN6" s="190">
        <v>16512.190353299997</v>
      </c>
      <c r="CO6" s="190">
        <v>16912.102617064516</v>
      </c>
      <c r="CP6" s="190">
        <v>16719.59144777419</v>
      </c>
      <c r="CQ6" s="190">
        <v>16613.957860533337</v>
      </c>
      <c r="CR6" s="190">
        <v>16427.157143516131</v>
      </c>
      <c r="CS6" s="190">
        <v>17189.818377733332</v>
      </c>
      <c r="CT6" s="190">
        <v>18371.328322483871</v>
      </c>
      <c r="CU6" s="190">
        <v>19060.606098774202</v>
      </c>
      <c r="CV6" s="190">
        <v>17956.767938571425</v>
      </c>
      <c r="CW6" s="190">
        <v>18029.933563580642</v>
      </c>
      <c r="CX6" s="190">
        <v>17669.886466199998</v>
      </c>
      <c r="CY6" s="190">
        <v>17094.384248806451</v>
      </c>
      <c r="CZ6" s="59">
        <v>16561.631354100002</v>
      </c>
      <c r="DA6" s="190">
        <v>16827.564568838712</v>
      </c>
      <c r="DB6" s="59">
        <v>16576.010863129031</v>
      </c>
      <c r="DC6" s="190">
        <v>16927.680887300001</v>
      </c>
      <c r="DD6" s="59">
        <v>16876.288618258062</v>
      </c>
      <c r="DE6" s="190">
        <v>16890.398601966666</v>
      </c>
      <c r="DF6" s="190">
        <v>17512.333845258068</v>
      </c>
      <c r="DG6" s="190">
        <v>18871.264889096772</v>
      </c>
      <c r="DH6" s="190">
        <v>17468.543101900355</v>
      </c>
      <c r="DI6" s="190">
        <v>17804.786317681617</v>
      </c>
      <c r="DJ6" s="190">
        <v>17908.447770400995</v>
      </c>
      <c r="DK6" s="59">
        <v>17965.251556806132</v>
      </c>
      <c r="DL6" s="190">
        <v>17881.546795218332</v>
      </c>
      <c r="DM6" s="59">
        <v>17752.437629901608</v>
      </c>
      <c r="DN6" s="190">
        <v>17029.142802436447</v>
      </c>
      <c r="DO6" s="190">
        <v>16938.769959871337</v>
      </c>
      <c r="DP6" s="59">
        <v>16524.001319241288</v>
      </c>
      <c r="DQ6" s="190">
        <v>17611.690729684662</v>
      </c>
      <c r="DR6" s="190">
        <v>19029.642022149998</v>
      </c>
      <c r="DS6" s="59">
        <v>20070.011594752254</v>
      </c>
      <c r="DT6" s="190">
        <v>18561.115540837247</v>
      </c>
      <c r="DU6" s="190">
        <v>18144.134808575483</v>
      </c>
      <c r="DV6" s="59">
        <v>17902.064777279335</v>
      </c>
      <c r="DW6" s="190">
        <v>18268.73200622193</v>
      </c>
      <c r="DX6" s="190">
        <v>18063.482237441665</v>
      </c>
      <c r="DY6" s="59">
        <v>18359.874964092898</v>
      </c>
      <c r="DZ6" s="190">
        <v>18711.124523138704</v>
      </c>
      <c r="EA6" s="59">
        <v>18675.261379797001</v>
      </c>
      <c r="EB6" s="101">
        <f>+EA6-DZ6</f>
        <v>-35.863143341703108</v>
      </c>
      <c r="EC6" s="111">
        <f>+EA6/DZ6-1</f>
        <v>-1.9166749329979638E-3</v>
      </c>
      <c r="ED6" s="111">
        <f>+EA6/DN6-1</f>
        <v>9.6664793786627623E-2</v>
      </c>
      <c r="EE6" s="111">
        <f>AVERAGE(DY6:EA6)/AVERAGE(DM6:DO6)-1</f>
        <v>7.7839969070001347E-2</v>
      </c>
      <c r="EF6" s="111"/>
      <c r="EG6" s="204"/>
      <c r="EH6" s="237"/>
      <c r="EI6" s="202"/>
    </row>
    <row r="7" spans="1:139" ht="15" customHeight="1" x14ac:dyDescent="0.25">
      <c r="A7" s="13"/>
      <c r="B7" s="14" t="s">
        <v>29</v>
      </c>
      <c r="C7" s="60">
        <v>24300.608210005485</v>
      </c>
      <c r="D7" s="60">
        <v>24440.663425128925</v>
      </c>
      <c r="E7" s="60">
        <v>24708.112075872905</v>
      </c>
      <c r="F7" s="60">
        <v>24055.978838862669</v>
      </c>
      <c r="G7" s="60">
        <v>23664.627960630325</v>
      </c>
      <c r="H7" s="60">
        <v>24851.494965834001</v>
      </c>
      <c r="I7" s="60">
        <v>25756.238490291624</v>
      </c>
      <c r="J7" s="60">
        <v>25526.808714532264</v>
      </c>
      <c r="K7" s="60">
        <v>25770.925668066666</v>
      </c>
      <c r="L7" s="60">
        <v>25809.156243274188</v>
      </c>
      <c r="M7" s="60">
        <v>26221.321001682005</v>
      </c>
      <c r="N7" s="60">
        <v>29040.144060542894</v>
      </c>
      <c r="O7" s="60">
        <v>29293.891865930007</v>
      </c>
      <c r="P7" s="60">
        <v>28657.662038894287</v>
      </c>
      <c r="Q7" s="60">
        <v>28792.713098575154</v>
      </c>
      <c r="R7" s="60">
        <v>28966.830897186002</v>
      </c>
      <c r="S7" s="60">
        <v>28674.565282679359</v>
      </c>
      <c r="T7" s="60">
        <v>29671.398206161342</v>
      </c>
      <c r="U7" s="60">
        <v>30334.779306681281</v>
      </c>
      <c r="V7" s="60">
        <v>30159.186291229664</v>
      </c>
      <c r="W7" s="60">
        <v>30359.503546619995</v>
      </c>
      <c r="X7" s="60">
        <v>30702.115925209677</v>
      </c>
      <c r="Y7" s="60">
        <v>31074.566535099992</v>
      </c>
      <c r="Z7" s="60">
        <v>34415.996249516131</v>
      </c>
      <c r="AA7" s="60">
        <v>34736.344048967745</v>
      </c>
      <c r="AB7" s="60">
        <v>34047.750469034479</v>
      </c>
      <c r="AC7" s="60">
        <v>34015.358953677409</v>
      </c>
      <c r="AD7" s="60">
        <v>34159.334987066657</v>
      </c>
      <c r="AE7" s="60">
        <v>33588.53092609936</v>
      </c>
      <c r="AF7" s="60">
        <v>34973.940726733337</v>
      </c>
      <c r="AG7" s="60">
        <v>36012.105271870962</v>
      </c>
      <c r="AH7" s="60">
        <v>35492.908172354837</v>
      </c>
      <c r="AI7" s="60">
        <v>35977.918113899999</v>
      </c>
      <c r="AJ7" s="60">
        <v>35686.288539580637</v>
      </c>
      <c r="AK7" s="60">
        <v>35366.947341533341</v>
      </c>
      <c r="AL7" s="60">
        <v>38653.891517967742</v>
      </c>
      <c r="AM7" s="60">
        <v>38889.674161161282</v>
      </c>
      <c r="AN7" s="62">
        <v>38668.628996500003</v>
      </c>
      <c r="AO7" s="60">
        <v>38392.29687358065</v>
      </c>
      <c r="AP7" s="60">
        <v>37926.525325200004</v>
      </c>
      <c r="AQ7" s="60">
        <v>37630.126674064515</v>
      </c>
      <c r="AR7" s="60">
        <v>39254.541420666654</v>
      </c>
      <c r="AS7" s="60">
        <v>40802.521696806441</v>
      </c>
      <c r="AT7" s="164">
        <v>40571.800626838718</v>
      </c>
      <c r="AU7" s="60">
        <v>40730.647066333331</v>
      </c>
      <c r="AV7" s="60">
        <v>40493.217352225787</v>
      </c>
      <c r="AW7" s="60">
        <v>40545.7014251</v>
      </c>
      <c r="AX7" s="60">
        <v>44589.296188548389</v>
      </c>
      <c r="AY7" s="60">
        <v>44572.22578551613</v>
      </c>
      <c r="AZ7" s="60">
        <v>43534.142891464282</v>
      </c>
      <c r="BA7" s="60">
        <v>43442.272730838718</v>
      </c>
      <c r="BB7" s="60">
        <v>44004.290500776653</v>
      </c>
      <c r="BC7" s="60">
        <v>42892.203762388715</v>
      </c>
      <c r="BD7" s="60">
        <v>44188.968297284984</v>
      </c>
      <c r="BE7" s="60">
        <v>45229.074631290328</v>
      </c>
      <c r="BF7" s="60">
        <v>44602.703699677419</v>
      </c>
      <c r="BG7" s="60">
        <v>44365.916529400012</v>
      </c>
      <c r="BH7" s="60">
        <v>43924.88567887096</v>
      </c>
      <c r="BI7" s="60">
        <v>43580.123282866662</v>
      </c>
      <c r="BJ7" s="60">
        <v>47903.874059258058</v>
      </c>
      <c r="BK7" s="60">
        <v>47823.248119709679</v>
      </c>
      <c r="BL7" s="60">
        <v>47339.637356999978</v>
      </c>
      <c r="BM7" s="61">
        <v>47283.796949096766</v>
      </c>
      <c r="BN7" s="61">
        <v>46371.863974266664</v>
      </c>
      <c r="BO7" s="61">
        <v>45276.375195066677</v>
      </c>
      <c r="BP7" s="61">
        <v>46952.501951600003</v>
      </c>
      <c r="BQ7" s="61">
        <v>48006.346578129029</v>
      </c>
      <c r="BR7" s="61">
        <v>46848.535753129036</v>
      </c>
      <c r="BS7" s="61">
        <v>46655.235146900006</v>
      </c>
      <c r="BT7" s="61">
        <v>46258.176607580637</v>
      </c>
      <c r="BU7" s="61">
        <v>46415.790957966674</v>
      </c>
      <c r="BV7" s="61">
        <v>50881.165430096786</v>
      </c>
      <c r="BW7" s="168">
        <v>50122.548935290331</v>
      </c>
      <c r="BX7" s="168">
        <v>49145.768937689652</v>
      </c>
      <c r="BY7" s="168">
        <v>48446.282529709693</v>
      </c>
      <c r="BZ7" s="168">
        <v>47283.539753800003</v>
      </c>
      <c r="CA7" s="168">
        <v>47256.243008193545</v>
      </c>
      <c r="CB7" s="168">
        <v>48421.580602333335</v>
      </c>
      <c r="CC7" s="168">
        <v>49321.48986848387</v>
      </c>
      <c r="CD7" s="168">
        <v>48134.91797516129</v>
      </c>
      <c r="CE7" s="191">
        <v>48162.805790533333</v>
      </c>
      <c r="CF7" s="191">
        <v>47868.854911870963</v>
      </c>
      <c r="CG7" s="191">
        <v>48252.0358892</v>
      </c>
      <c r="CH7" s="191">
        <v>52378.893993290323</v>
      </c>
      <c r="CI7" s="191">
        <v>52697.544336548395</v>
      </c>
      <c r="CJ7" s="191">
        <v>51934.027513035704</v>
      </c>
      <c r="CK7" s="191">
        <v>51462.395214322576</v>
      </c>
      <c r="CL7" s="191">
        <v>51869.312916800016</v>
      </c>
      <c r="CM7" s="191">
        <v>50130.803923903237</v>
      </c>
      <c r="CN7" s="191">
        <v>51379.761092033332</v>
      </c>
      <c r="CO7" s="191">
        <v>52751.345290677433</v>
      </c>
      <c r="CP7" s="191">
        <v>52191.252070612878</v>
      </c>
      <c r="CQ7" s="191">
        <v>52084.045088799998</v>
      </c>
      <c r="CR7" s="191">
        <v>52785.720300677429</v>
      </c>
      <c r="CS7" s="191">
        <v>52907.133991933333</v>
      </c>
      <c r="CT7" s="191">
        <v>56454.382336870964</v>
      </c>
      <c r="CU7" s="191">
        <v>56187.709110903241</v>
      </c>
      <c r="CV7" s="191">
        <v>55188.574086071436</v>
      </c>
      <c r="CW7" s="191">
        <v>54365.41177512904</v>
      </c>
      <c r="CX7" s="191">
        <v>53459.594427800002</v>
      </c>
      <c r="CY7" s="191">
        <v>53120.441013451637</v>
      </c>
      <c r="CZ7" s="62">
        <v>54606.057888233321</v>
      </c>
      <c r="DA7" s="191">
        <v>56069.355595354857</v>
      </c>
      <c r="DB7" s="62">
        <v>55374.192053322586</v>
      </c>
      <c r="DC7" s="191">
        <v>55162.719307033345</v>
      </c>
      <c r="DD7" s="62">
        <v>55706.757694645137</v>
      </c>
      <c r="DE7" s="191">
        <v>55499.310344700003</v>
      </c>
      <c r="DF7" s="191">
        <v>59337.66431312904</v>
      </c>
      <c r="DG7" s="191">
        <v>59593.391451870964</v>
      </c>
      <c r="DH7" s="191">
        <v>58466.413693813942</v>
      </c>
      <c r="DI7" s="191">
        <v>58372.586225544183</v>
      </c>
      <c r="DJ7" s="191">
        <v>59115.655526598988</v>
      </c>
      <c r="DK7" s="62">
        <v>57587.373501580965</v>
      </c>
      <c r="DL7" s="191">
        <v>58694.591991448317</v>
      </c>
      <c r="DM7" s="62">
        <v>60026.168511388722</v>
      </c>
      <c r="DN7" s="191">
        <v>59025.25061078935</v>
      </c>
      <c r="DO7" s="191">
        <v>59265.365195462015</v>
      </c>
      <c r="DP7" s="62">
        <v>59511.715142694193</v>
      </c>
      <c r="DQ7" s="191">
        <v>59294.575500648665</v>
      </c>
      <c r="DR7" s="191">
        <v>62555.30557075324</v>
      </c>
      <c r="DS7" s="62">
        <v>62075.390378473559</v>
      </c>
      <c r="DT7" s="191">
        <v>60644.350015024815</v>
      </c>
      <c r="DU7" s="191">
        <v>60359.493900456793</v>
      </c>
      <c r="DV7" s="62">
        <v>63272.573125387316</v>
      </c>
      <c r="DW7" s="191">
        <v>63775.126439261949</v>
      </c>
      <c r="DX7" s="191">
        <v>66229.789753224992</v>
      </c>
      <c r="DY7" s="62">
        <v>67746.660934616782</v>
      </c>
      <c r="DZ7" s="191">
        <v>67515.395108151613</v>
      </c>
      <c r="EA7" s="62">
        <v>67607.544968869639</v>
      </c>
      <c r="EB7" s="102">
        <f>+EA7-DZ7</f>
        <v>92.149860718025593</v>
      </c>
      <c r="EC7" s="120">
        <f>+EA7/DZ7-1</f>
        <v>1.3648718276833005E-3</v>
      </c>
      <c r="ED7" s="120">
        <f>+EA7/DN7-1</f>
        <v>0.14540038829604751</v>
      </c>
      <c r="EE7" s="113">
        <f>AVERAGE(DY7:EA7)/AVERAGE(DM7:DO7)-1</f>
        <v>0.13769212353146432</v>
      </c>
      <c r="EF7" s="120"/>
      <c r="EG7" s="204"/>
      <c r="EH7" s="237"/>
      <c r="EI7" s="127"/>
    </row>
    <row r="8" spans="1:139" ht="15" customHeight="1" x14ac:dyDescent="0.25">
      <c r="A8" s="11"/>
      <c r="B8" s="12" t="s">
        <v>41</v>
      </c>
      <c r="C8" s="57">
        <v>39191.154430774193</v>
      </c>
      <c r="D8" s="57">
        <v>39250.020216142853</v>
      </c>
      <c r="E8" s="57">
        <v>39955.236692935476</v>
      </c>
      <c r="F8" s="57">
        <v>39447.870730400005</v>
      </c>
      <c r="G8" s="57">
        <v>39693.615108677426</v>
      </c>
      <c r="H8" s="57">
        <v>41194.814524756657</v>
      </c>
      <c r="I8" s="57">
        <v>41720.026599111006</v>
      </c>
      <c r="J8" s="57">
        <v>41606.691389909465</v>
      </c>
      <c r="K8" s="57">
        <v>42050.850772196471</v>
      </c>
      <c r="L8" s="57">
        <v>45046.292285041985</v>
      </c>
      <c r="M8" s="57">
        <v>46900.995868456681</v>
      </c>
      <c r="N8" s="57">
        <v>49678.621976142022</v>
      </c>
      <c r="O8" s="57">
        <v>50088.507425351374</v>
      </c>
      <c r="P8" s="57">
        <v>47892.443164945878</v>
      </c>
      <c r="Q8" s="57">
        <v>48684.688275125714</v>
      </c>
      <c r="R8" s="57">
        <v>48906.726822533332</v>
      </c>
      <c r="S8" s="57">
        <v>48589.05419987096</v>
      </c>
      <c r="T8" s="57">
        <v>48537.182324299989</v>
      </c>
      <c r="U8" s="57">
        <v>48980.606090903239</v>
      </c>
      <c r="V8" s="57">
        <v>50173.599869870952</v>
      </c>
      <c r="W8" s="57">
        <v>51369.332233533343</v>
      </c>
      <c r="X8" s="57">
        <v>52466.940708612892</v>
      </c>
      <c r="Y8" s="57">
        <v>54305.052440200016</v>
      </c>
      <c r="Z8" s="57">
        <v>57350.334535548369</v>
      </c>
      <c r="AA8" s="57">
        <v>62280.374940483853</v>
      </c>
      <c r="AB8" s="57">
        <v>56593.703430827598</v>
      </c>
      <c r="AC8" s="57">
        <v>58913.275224709651</v>
      </c>
      <c r="AD8" s="57">
        <v>61170.12602316666</v>
      </c>
      <c r="AE8" s="57">
        <v>61326.850690161315</v>
      </c>
      <c r="AF8" s="57">
        <v>60787.130040566684</v>
      </c>
      <c r="AG8" s="57">
        <v>59518.194081967762</v>
      </c>
      <c r="AH8" s="57">
        <v>57994.48396790323</v>
      </c>
      <c r="AI8" s="57">
        <v>58216.739797166665</v>
      </c>
      <c r="AJ8" s="57">
        <v>58604.377688225803</v>
      </c>
      <c r="AK8" s="57">
        <v>60153.226591466664</v>
      </c>
      <c r="AL8" s="57">
        <v>62066.293475161285</v>
      </c>
      <c r="AM8" s="57">
        <v>66350.432644612927</v>
      </c>
      <c r="AN8" s="59">
        <v>63887.987962071435</v>
      </c>
      <c r="AO8" s="57">
        <v>64678.724676483864</v>
      </c>
      <c r="AP8" s="57">
        <v>65378.714169233339</v>
      </c>
      <c r="AQ8" s="57">
        <v>65341.771325677415</v>
      </c>
      <c r="AR8" s="57">
        <v>67931.243753600007</v>
      </c>
      <c r="AS8" s="57">
        <v>70485.041162612921</v>
      </c>
      <c r="AT8" s="166">
        <v>67231.762079903216</v>
      </c>
      <c r="AU8" s="57">
        <v>64459.936155933327</v>
      </c>
      <c r="AV8" s="57">
        <v>62585.185707064513</v>
      </c>
      <c r="AW8" s="57">
        <v>63617.006247266661</v>
      </c>
      <c r="AX8" s="57">
        <v>68781.197700225792</v>
      </c>
      <c r="AY8" s="57">
        <v>72272.383909064505</v>
      </c>
      <c r="AZ8" s="57">
        <v>70018.275321071429</v>
      </c>
      <c r="BA8" s="57">
        <v>70104.253121516129</v>
      </c>
      <c r="BB8" s="57">
        <v>70266.680711100023</v>
      </c>
      <c r="BC8" s="57">
        <v>69002.375253225779</v>
      </c>
      <c r="BD8" s="57">
        <v>68549.437875833333</v>
      </c>
      <c r="BE8" s="57">
        <v>67360.061742580641</v>
      </c>
      <c r="BF8" s="57">
        <v>68721.334594290325</v>
      </c>
      <c r="BG8" s="57">
        <v>68107.300035133332</v>
      </c>
      <c r="BH8" s="57">
        <v>66495.503915354828</v>
      </c>
      <c r="BI8" s="57">
        <v>66492.142853933343</v>
      </c>
      <c r="BJ8" s="57">
        <v>70361.212106290332</v>
      </c>
      <c r="BK8" s="57">
        <v>74813.174165677425</v>
      </c>
      <c r="BL8" s="57">
        <v>74573.813972464268</v>
      </c>
      <c r="BM8" s="58">
        <v>74448.116871451624</v>
      </c>
      <c r="BN8" s="58">
        <v>75856.184349999996</v>
      </c>
      <c r="BO8" s="58">
        <v>76243.150836400004</v>
      </c>
      <c r="BP8" s="58">
        <v>74034.374890733336</v>
      </c>
      <c r="BQ8" s="58">
        <v>75066.731323161293</v>
      </c>
      <c r="BR8" s="58">
        <v>72308.187827516129</v>
      </c>
      <c r="BS8" s="58">
        <v>70756.66178593332</v>
      </c>
      <c r="BT8" s="58">
        <v>69938.815855032255</v>
      </c>
      <c r="BU8" s="58">
        <v>71324.514209666682</v>
      </c>
      <c r="BV8" s="58">
        <v>73991.569072645172</v>
      </c>
      <c r="BW8" s="167">
        <v>78275.769696419375</v>
      </c>
      <c r="BX8" s="167">
        <v>75782.413528999983</v>
      </c>
      <c r="BY8" s="167">
        <v>75092.548965258058</v>
      </c>
      <c r="BZ8" s="167">
        <v>72680.197753933346</v>
      </c>
      <c r="CA8" s="167">
        <v>71897.132352967761</v>
      </c>
      <c r="CB8" s="167">
        <v>72229.569407333343</v>
      </c>
      <c r="CC8" s="167">
        <v>73158.453492419343</v>
      </c>
      <c r="CD8" s="167">
        <v>71571.070334935488</v>
      </c>
      <c r="CE8" s="190">
        <v>72979.097255166678</v>
      </c>
      <c r="CF8" s="190">
        <v>72649.94458935484</v>
      </c>
      <c r="CG8" s="190">
        <v>77031.831334466653</v>
      </c>
      <c r="CH8" s="190">
        <v>81523.420465354851</v>
      </c>
      <c r="CI8" s="190">
        <v>84428.410432612902</v>
      </c>
      <c r="CJ8" s="190">
        <v>83428.576890785713</v>
      </c>
      <c r="CK8" s="190">
        <v>85300.311468774176</v>
      </c>
      <c r="CL8" s="190">
        <v>85623.282590966686</v>
      </c>
      <c r="CM8" s="190">
        <v>84528.133519999988</v>
      </c>
      <c r="CN8" s="190">
        <v>86246.188465799991</v>
      </c>
      <c r="CO8" s="190">
        <v>87289.451765645194</v>
      </c>
      <c r="CP8" s="190">
        <v>87521.637680422573</v>
      </c>
      <c r="CQ8" s="190">
        <v>88441.654584696676</v>
      </c>
      <c r="CR8" s="190">
        <v>89952.456929100008</v>
      </c>
      <c r="CS8" s="190">
        <v>90682.148665173343</v>
      </c>
      <c r="CT8" s="190">
        <v>93786.874899593546</v>
      </c>
      <c r="CU8" s="190">
        <v>94089.358648819354</v>
      </c>
      <c r="CV8" s="190">
        <v>92369.162040850017</v>
      </c>
      <c r="CW8" s="190">
        <v>89751.785569625834</v>
      </c>
      <c r="CX8" s="190">
        <v>92578.272441126654</v>
      </c>
      <c r="CY8" s="190">
        <v>94428.249144348389</v>
      </c>
      <c r="CZ8" s="59">
        <v>92993.262656106686</v>
      </c>
      <c r="DA8" s="190">
        <v>93787.701503722565</v>
      </c>
      <c r="DB8" s="59">
        <v>88970.681957241963</v>
      </c>
      <c r="DC8" s="190">
        <v>91108.160274603331</v>
      </c>
      <c r="DD8" s="59">
        <v>89443.021716822608</v>
      </c>
      <c r="DE8" s="190">
        <v>90938.884403603297</v>
      </c>
      <c r="DF8" s="190">
        <v>95199.291115709682</v>
      </c>
      <c r="DG8" s="190">
        <v>100946.68101925806</v>
      </c>
      <c r="DH8" s="190">
        <v>100481.59242256498</v>
      </c>
      <c r="DI8" s="190">
        <v>99182.882324827093</v>
      </c>
      <c r="DJ8" s="190">
        <v>99628.763294525314</v>
      </c>
      <c r="DK8" s="59">
        <v>98068.662080245165</v>
      </c>
      <c r="DL8" s="190">
        <v>99296.501335720677</v>
      </c>
      <c r="DM8" s="59">
        <v>95265.112546355798</v>
      </c>
      <c r="DN8" s="190">
        <v>94628.857659025467</v>
      </c>
      <c r="DO8" s="190">
        <v>97550.759900015692</v>
      </c>
      <c r="DP8" s="59">
        <v>93942.634671112595</v>
      </c>
      <c r="DQ8" s="190">
        <v>95758.748296688587</v>
      </c>
      <c r="DR8" s="190">
        <v>96796.616917107196</v>
      </c>
      <c r="DS8" s="59">
        <v>104596.19507088594</v>
      </c>
      <c r="DT8" s="190">
        <v>106643.37994839159</v>
      </c>
      <c r="DU8" s="190">
        <v>106335.78517999001</v>
      </c>
      <c r="DV8" s="59">
        <v>105591.30494877187</v>
      </c>
      <c r="DW8" s="190">
        <v>106297.1170675391</v>
      </c>
      <c r="DX8" s="190">
        <v>107030.86344269481</v>
      </c>
      <c r="DY8" s="59">
        <v>110058.27978645697</v>
      </c>
      <c r="DZ8" s="190">
        <v>110241.07950610481</v>
      </c>
      <c r="EA8" s="59">
        <v>109166.41507275595</v>
      </c>
      <c r="EB8" s="101">
        <f>+EA8-DZ8</f>
        <v>-1074.6644333488657</v>
      </c>
      <c r="EC8" s="111">
        <f>+EA8/DZ8-1</f>
        <v>-9.7483119556113218E-3</v>
      </c>
      <c r="ED8" s="111">
        <f>+EA8/DN8-1</f>
        <v>0.15362710459967088</v>
      </c>
      <c r="EE8" s="111">
        <f>AVERAGE(DY8:EA8)/AVERAGE(DM8:DO8)-1</f>
        <v>0.1461882576330864</v>
      </c>
      <c r="EF8" s="111"/>
      <c r="EG8" s="204"/>
      <c r="EH8" s="237"/>
      <c r="EI8" s="127"/>
    </row>
    <row r="9" spans="1:139" ht="13.5" x14ac:dyDescent="0.25">
      <c r="A9" s="13"/>
      <c r="B9" s="14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3"/>
      <c r="AO9" s="68"/>
      <c r="AP9" s="68"/>
      <c r="AQ9" s="68"/>
      <c r="AR9" s="68"/>
      <c r="AS9" s="68"/>
      <c r="AT9" s="169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170"/>
      <c r="BX9" s="170"/>
      <c r="BY9" s="170"/>
      <c r="BZ9" s="170"/>
      <c r="CA9" s="170"/>
      <c r="CB9" s="170"/>
      <c r="CC9" s="170"/>
      <c r="CD9" s="170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208"/>
      <c r="DA9" s="192"/>
      <c r="DB9" s="208"/>
      <c r="DC9" s="192"/>
      <c r="DD9" s="208"/>
      <c r="DE9" s="192"/>
      <c r="DF9" s="192"/>
      <c r="DG9" s="192"/>
      <c r="DH9" s="192"/>
      <c r="DI9" s="192"/>
      <c r="DJ9" s="192"/>
      <c r="DK9" s="208"/>
      <c r="DL9" s="192"/>
      <c r="DM9" s="208"/>
      <c r="DN9" s="192"/>
      <c r="DO9" s="192"/>
      <c r="DP9" s="208"/>
      <c r="DQ9" s="192"/>
      <c r="DR9" s="192"/>
      <c r="DS9" s="208"/>
      <c r="DT9" s="192"/>
      <c r="DU9" s="192"/>
      <c r="DV9" s="208"/>
      <c r="DW9" s="192"/>
      <c r="DX9" s="192"/>
      <c r="DY9" s="208"/>
      <c r="DZ9" s="192"/>
      <c r="EA9" s="208"/>
      <c r="EB9" s="151"/>
      <c r="EC9" s="113"/>
      <c r="ED9" s="113"/>
      <c r="EE9" s="113"/>
      <c r="EF9" s="113"/>
      <c r="EG9" s="204"/>
      <c r="EH9" s="237"/>
      <c r="EI9" s="127"/>
    </row>
    <row r="10" spans="1:139" ht="13.5" x14ac:dyDescent="0.25">
      <c r="A10" s="15"/>
      <c r="B10" s="16" t="s">
        <v>3</v>
      </c>
      <c r="C10" s="64">
        <v>63491.762640779685</v>
      </c>
      <c r="D10" s="64">
        <v>63690.683641271782</v>
      </c>
      <c r="E10" s="64">
        <v>64663.348768808391</v>
      </c>
      <c r="F10" s="64">
        <v>63503.84956926266</v>
      </c>
      <c r="G10" s="64">
        <v>63358.243069307748</v>
      </c>
      <c r="H10" s="64">
        <v>66046.309490590633</v>
      </c>
      <c r="I10" s="64">
        <v>67476.265089402616</v>
      </c>
      <c r="J10" s="64">
        <v>67133.500104441715</v>
      </c>
      <c r="K10" s="64">
        <v>67821.776440263129</v>
      </c>
      <c r="L10" s="64">
        <v>70855.448528316178</v>
      </c>
      <c r="M10" s="64">
        <v>73122.316870138675</v>
      </c>
      <c r="N10" s="64">
        <v>78718.76603668496</v>
      </c>
      <c r="O10" s="64">
        <v>79382.399291281385</v>
      </c>
      <c r="P10" s="64">
        <v>76550.105203840169</v>
      </c>
      <c r="Q10" s="64">
        <v>77477.401373700864</v>
      </c>
      <c r="R10" s="64">
        <v>77873.557719719349</v>
      </c>
      <c r="S10" s="64">
        <v>77263.619482550319</v>
      </c>
      <c r="T10" s="64">
        <v>78208.580530461331</v>
      </c>
      <c r="U10" s="64">
        <v>79315.385397584498</v>
      </c>
      <c r="V10" s="64">
        <v>80332.786161100637</v>
      </c>
      <c r="W10" s="64">
        <v>81728.835780153328</v>
      </c>
      <c r="X10" s="64">
        <v>83169.056633822576</v>
      </c>
      <c r="Y10" s="64">
        <v>85379.618975300007</v>
      </c>
      <c r="Z10" s="64">
        <v>91766.330785064521</v>
      </c>
      <c r="AA10" s="64">
        <v>97016.718989451576</v>
      </c>
      <c r="AB10" s="64">
        <v>90641.453899862041</v>
      </c>
      <c r="AC10" s="64">
        <v>92928.634178387088</v>
      </c>
      <c r="AD10" s="64">
        <v>95329.461010233339</v>
      </c>
      <c r="AE10" s="64">
        <v>94915.381616260653</v>
      </c>
      <c r="AF10" s="64">
        <v>95761.070767300029</v>
      </c>
      <c r="AG10" s="64">
        <v>95530.299353838724</v>
      </c>
      <c r="AH10" s="64">
        <v>93487.392140258045</v>
      </c>
      <c r="AI10" s="64">
        <v>94194.657911066664</v>
      </c>
      <c r="AJ10" s="64">
        <v>94290.666227806418</v>
      </c>
      <c r="AK10" s="64">
        <v>95520.173933000042</v>
      </c>
      <c r="AL10" s="64">
        <v>100720.18499312898</v>
      </c>
      <c r="AM10" s="64">
        <v>105240.10680577422</v>
      </c>
      <c r="AN10" s="66">
        <v>102556.61695857141</v>
      </c>
      <c r="AO10" s="64">
        <v>103071.02155006451</v>
      </c>
      <c r="AP10" s="64">
        <v>103305.23949443334</v>
      </c>
      <c r="AQ10" s="64">
        <v>102971.89799974198</v>
      </c>
      <c r="AR10" s="64">
        <v>107185.78517426664</v>
      </c>
      <c r="AS10" s="64">
        <v>111287.56285941938</v>
      </c>
      <c r="AT10" s="171">
        <v>107803.56270674194</v>
      </c>
      <c r="AU10" s="64">
        <v>105190.58322226669</v>
      </c>
      <c r="AV10" s="64">
        <v>103078.4030592903</v>
      </c>
      <c r="AW10" s="64">
        <v>104162.70767236665</v>
      </c>
      <c r="AX10" s="64">
        <v>113370.49388877417</v>
      </c>
      <c r="AY10" s="64">
        <v>116844.60969458062</v>
      </c>
      <c r="AZ10" s="64">
        <v>113552.41821253566</v>
      </c>
      <c r="BA10" s="64">
        <v>113546.52585235485</v>
      </c>
      <c r="BB10" s="64">
        <v>114270.97121187669</v>
      </c>
      <c r="BC10" s="64">
        <v>111894.57901561451</v>
      </c>
      <c r="BD10" s="64">
        <v>112738.40617311839</v>
      </c>
      <c r="BE10" s="64">
        <v>112589.13637387096</v>
      </c>
      <c r="BF10" s="64">
        <v>113324.03829396771</v>
      </c>
      <c r="BG10" s="64">
        <v>112473.21656453334</v>
      </c>
      <c r="BH10" s="64">
        <v>110420.38959422578</v>
      </c>
      <c r="BI10" s="64">
        <v>110072.26613680001</v>
      </c>
      <c r="BJ10" s="64">
        <v>118265.08616554836</v>
      </c>
      <c r="BK10" s="64">
        <v>122636.42228538718</v>
      </c>
      <c r="BL10" s="64">
        <v>121913.45132946425</v>
      </c>
      <c r="BM10" s="65">
        <v>121731.91382054842</v>
      </c>
      <c r="BN10" s="65">
        <v>122228.0483242667</v>
      </c>
      <c r="BO10" s="65">
        <v>121519.5260314667</v>
      </c>
      <c r="BP10" s="65">
        <v>120986.87684233332</v>
      </c>
      <c r="BQ10" s="65">
        <v>123073.07790129037</v>
      </c>
      <c r="BR10" s="65">
        <v>119156.72358064521</v>
      </c>
      <c r="BS10" s="65">
        <v>117411.89693283329</v>
      </c>
      <c r="BT10" s="65">
        <v>116196.99246261286</v>
      </c>
      <c r="BU10" s="65">
        <v>117740.30516763334</v>
      </c>
      <c r="BV10" s="65">
        <v>124872.73450274192</v>
      </c>
      <c r="BW10" s="172">
        <v>128398.31863170964</v>
      </c>
      <c r="BX10" s="172">
        <v>124928.18246668961</v>
      </c>
      <c r="BY10" s="172">
        <v>123538.83149496776</v>
      </c>
      <c r="BZ10" s="172">
        <v>119963.73750773336</v>
      </c>
      <c r="CA10" s="172">
        <v>119153.37536116131</v>
      </c>
      <c r="CB10" s="172">
        <v>120651.15000966664</v>
      </c>
      <c r="CC10" s="172">
        <v>122479.94336090329</v>
      </c>
      <c r="CD10" s="172">
        <v>119705.98831009676</v>
      </c>
      <c r="CE10" s="193">
        <v>121141.90304569999</v>
      </c>
      <c r="CF10" s="193">
        <v>120518.7995012258</v>
      </c>
      <c r="CG10" s="193">
        <v>125283.86722366666</v>
      </c>
      <c r="CH10" s="193">
        <v>133902.31445864518</v>
      </c>
      <c r="CI10" s="193">
        <v>137125.95476916127</v>
      </c>
      <c r="CJ10" s="193">
        <v>135362.60440382146</v>
      </c>
      <c r="CK10" s="193">
        <v>136762.70668309674</v>
      </c>
      <c r="CL10" s="193">
        <v>137492.5955077667</v>
      </c>
      <c r="CM10" s="193">
        <v>134658.93744390324</v>
      </c>
      <c r="CN10" s="193">
        <v>137625.94955783334</v>
      </c>
      <c r="CO10" s="193">
        <v>140040.79705632263</v>
      </c>
      <c r="CP10" s="193">
        <v>139712.88975103546</v>
      </c>
      <c r="CQ10" s="193">
        <v>140525.69967349665</v>
      </c>
      <c r="CR10" s="193">
        <v>142738.17722977739</v>
      </c>
      <c r="CS10" s="193">
        <v>143589.28265710667</v>
      </c>
      <c r="CT10" s="193">
        <v>150241.2572364645</v>
      </c>
      <c r="CU10" s="193">
        <v>150277.06775972259</v>
      </c>
      <c r="CV10" s="193">
        <v>147557.7361269214</v>
      </c>
      <c r="CW10" s="193">
        <v>144117.19734475482</v>
      </c>
      <c r="CX10" s="193">
        <v>146037.86686892665</v>
      </c>
      <c r="CY10" s="193">
        <v>147548.69015779998</v>
      </c>
      <c r="CZ10" s="66">
        <v>147599.32054434001</v>
      </c>
      <c r="DA10" s="193">
        <v>149857.05709907747</v>
      </c>
      <c r="DB10" s="66">
        <v>144344.87401056458</v>
      </c>
      <c r="DC10" s="193">
        <v>146270.87958163666</v>
      </c>
      <c r="DD10" s="66">
        <v>145149.77941146775</v>
      </c>
      <c r="DE10" s="193">
        <v>146438.19474830336</v>
      </c>
      <c r="DF10" s="193">
        <v>154536.9554288387</v>
      </c>
      <c r="DG10" s="193">
        <v>160540.07247112901</v>
      </c>
      <c r="DH10" s="193">
        <v>158948.00611637891</v>
      </c>
      <c r="DI10" s="193">
        <v>157555.4685503713</v>
      </c>
      <c r="DJ10" s="193">
        <v>158744.41882112439</v>
      </c>
      <c r="DK10" s="66">
        <v>155656.03558182612</v>
      </c>
      <c r="DL10" s="193">
        <v>157991.09332716899</v>
      </c>
      <c r="DM10" s="66">
        <v>155291.28105774452</v>
      </c>
      <c r="DN10" s="193">
        <v>153654.10826981493</v>
      </c>
      <c r="DO10" s="193">
        <v>156816.12509547768</v>
      </c>
      <c r="DP10" s="66">
        <v>153454.34981380674</v>
      </c>
      <c r="DQ10" s="193">
        <v>155053.3237973373</v>
      </c>
      <c r="DR10" s="193">
        <v>159351.92248786049</v>
      </c>
      <c r="DS10" s="66">
        <v>166671.5854493595</v>
      </c>
      <c r="DT10" s="193">
        <v>167287.72996341647</v>
      </c>
      <c r="DU10" s="193">
        <v>166695.27908044672</v>
      </c>
      <c r="DV10" s="66">
        <v>168863.87807415923</v>
      </c>
      <c r="DW10" s="193">
        <v>170072.24350680114</v>
      </c>
      <c r="DX10" s="193">
        <v>173260.65319591982</v>
      </c>
      <c r="DY10" s="66">
        <v>177804.94072107377</v>
      </c>
      <c r="DZ10" s="193">
        <v>177756.47461425647</v>
      </c>
      <c r="EA10" s="66">
        <v>176773.9600416256</v>
      </c>
      <c r="EB10" s="104">
        <f>+EA10-DZ10</f>
        <v>-982.51457263086922</v>
      </c>
      <c r="EC10" s="115">
        <f>+EA10/DZ10-1</f>
        <v>-5.5273068098531386E-3</v>
      </c>
      <c r="ED10" s="115">
        <f>+EA10/DN10-1</f>
        <v>0.15046686373795137</v>
      </c>
      <c r="EE10" s="115">
        <f>AVERAGE(DY10:EA10)/AVERAGE(DM10:DO10)-1</f>
        <v>0.14293551290167716</v>
      </c>
      <c r="EF10" s="115"/>
      <c r="EG10" s="204"/>
      <c r="EH10" s="237"/>
      <c r="EI10" s="127"/>
    </row>
    <row r="11" spans="1:139" ht="13.5" x14ac:dyDescent="0.25">
      <c r="A11" s="13"/>
      <c r="B11" s="14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3"/>
      <c r="AO11" s="68"/>
      <c r="AP11" s="68"/>
      <c r="AQ11" s="68"/>
      <c r="AR11" s="68"/>
      <c r="AS11" s="68"/>
      <c r="AT11" s="169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170"/>
      <c r="BX11" s="170"/>
      <c r="BY11" s="170"/>
      <c r="BZ11" s="170"/>
      <c r="CA11" s="170"/>
      <c r="CB11" s="170"/>
      <c r="CC11" s="170"/>
      <c r="CD11" s="170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  <c r="CT11" s="194"/>
      <c r="CU11" s="194"/>
      <c r="CV11" s="194"/>
      <c r="CW11" s="194"/>
      <c r="CX11" s="194"/>
      <c r="CY11" s="194"/>
      <c r="CZ11" s="63"/>
      <c r="DA11" s="194"/>
      <c r="DB11" s="63"/>
      <c r="DC11" s="194"/>
      <c r="DD11" s="63"/>
      <c r="DE11" s="194"/>
      <c r="DF11" s="194"/>
      <c r="DG11" s="194"/>
      <c r="DH11" s="194"/>
      <c r="DI11" s="194"/>
      <c r="DJ11" s="194"/>
      <c r="DK11" s="63"/>
      <c r="DL11" s="194"/>
      <c r="DM11" s="63"/>
      <c r="DN11" s="194"/>
      <c r="DO11" s="194"/>
      <c r="DP11" s="63"/>
      <c r="DQ11" s="194"/>
      <c r="DR11" s="194"/>
      <c r="DS11" s="63"/>
      <c r="DT11" s="194"/>
      <c r="DU11" s="194"/>
      <c r="DV11" s="63"/>
      <c r="DW11" s="194"/>
      <c r="DX11" s="194"/>
      <c r="DY11" s="63"/>
      <c r="DZ11" s="194"/>
      <c r="EA11" s="63"/>
      <c r="EB11" s="103"/>
      <c r="EC11" s="113"/>
      <c r="ED11" s="113"/>
      <c r="EE11" s="113"/>
      <c r="EF11" s="113"/>
      <c r="EG11" s="204"/>
      <c r="EH11" s="237"/>
      <c r="EI11" s="127"/>
    </row>
    <row r="12" spans="1:139" ht="13.5" x14ac:dyDescent="0.25">
      <c r="A12" s="11"/>
      <c r="B12" s="12" t="s">
        <v>49</v>
      </c>
      <c r="C12" s="57">
        <v>18701.083862903222</v>
      </c>
      <c r="D12" s="57">
        <v>19414.784496607146</v>
      </c>
      <c r="E12" s="57">
        <v>20390.838691709676</v>
      </c>
      <c r="F12" s="57">
        <v>19647.675350733327</v>
      </c>
      <c r="G12" s="57">
        <v>19749.04287477419</v>
      </c>
      <c r="H12" s="57">
        <v>20850.324127733336</v>
      </c>
      <c r="I12" s="57">
        <v>22045.994631967744</v>
      </c>
      <c r="J12" s="57">
        <v>22008.348388806458</v>
      </c>
      <c r="K12" s="57">
        <v>22763.548270333329</v>
      </c>
      <c r="L12" s="57">
        <v>23220.794749483863</v>
      </c>
      <c r="M12" s="57">
        <v>23190.022042700006</v>
      </c>
      <c r="N12" s="57">
        <v>24447.70976219355</v>
      </c>
      <c r="O12" s="57">
        <v>25579.321580741933</v>
      </c>
      <c r="P12" s="57">
        <v>25703.800514607137</v>
      </c>
      <c r="Q12" s="57">
        <v>26155.341095741926</v>
      </c>
      <c r="R12" s="57">
        <v>26345.751742433335</v>
      </c>
      <c r="S12" s="57">
        <v>26562.779500580647</v>
      </c>
      <c r="T12" s="57">
        <v>27805.615457600004</v>
      </c>
      <c r="U12" s="57">
        <v>28955.672146677422</v>
      </c>
      <c r="V12" s="57">
        <v>28814.413451290318</v>
      </c>
      <c r="W12" s="57">
        <v>29079.713955966665</v>
      </c>
      <c r="X12" s="57">
        <v>29146.948152903227</v>
      </c>
      <c r="Y12" s="57">
        <v>29375.524905999991</v>
      </c>
      <c r="Z12" s="57">
        <v>31072.910506741933</v>
      </c>
      <c r="AA12" s="57">
        <v>31778.250693677412</v>
      </c>
      <c r="AB12" s="57">
        <v>32412.950324103447</v>
      </c>
      <c r="AC12" s="57">
        <v>33160.313412870972</v>
      </c>
      <c r="AD12" s="57">
        <v>33164.043072299995</v>
      </c>
      <c r="AE12" s="57">
        <v>33191.263837451603</v>
      </c>
      <c r="AF12" s="57">
        <v>34545.277897799999</v>
      </c>
      <c r="AG12" s="57">
        <v>35129.347657709666</v>
      </c>
      <c r="AH12" s="57">
        <v>34678.943723419368</v>
      </c>
      <c r="AI12" s="57">
        <v>34897.021904266665</v>
      </c>
      <c r="AJ12" s="57">
        <v>34775.195841419343</v>
      </c>
      <c r="AK12" s="57">
        <v>34847.840028033337</v>
      </c>
      <c r="AL12" s="57">
        <v>36307.186173612892</v>
      </c>
      <c r="AM12" s="57">
        <v>37610.526043612888</v>
      </c>
      <c r="AN12" s="59">
        <v>38000.306863571444</v>
      </c>
      <c r="AO12" s="57">
        <v>38236.692907322584</v>
      </c>
      <c r="AP12" s="57">
        <v>38180.415043200002</v>
      </c>
      <c r="AQ12" s="57">
        <v>38343.953935548387</v>
      </c>
      <c r="AR12" s="57">
        <v>39861.074823566669</v>
      </c>
      <c r="AS12" s="57">
        <v>41841.499217096767</v>
      </c>
      <c r="AT12" s="166">
        <v>41813.509247064525</v>
      </c>
      <c r="AU12" s="57">
        <v>41477.489666833331</v>
      </c>
      <c r="AV12" s="57">
        <v>41658.500088161287</v>
      </c>
      <c r="AW12" s="57">
        <v>41893.56887480001</v>
      </c>
      <c r="AX12" s="57">
        <v>43944.405672225817</v>
      </c>
      <c r="AY12" s="57">
        <v>45063.910492838717</v>
      </c>
      <c r="AZ12" s="57">
        <v>44583.51524378571</v>
      </c>
      <c r="BA12" s="57">
        <v>44288.684241225819</v>
      </c>
      <c r="BB12" s="57">
        <v>44707.987535866676</v>
      </c>
      <c r="BC12" s="57">
        <v>44624.088983580659</v>
      </c>
      <c r="BD12" s="57">
        <v>46200.300058500005</v>
      </c>
      <c r="BE12" s="57">
        <v>47603.005011548397</v>
      </c>
      <c r="BF12" s="57">
        <v>47239.102484548392</v>
      </c>
      <c r="BG12" s="57">
        <v>46506.592322766672</v>
      </c>
      <c r="BH12" s="57">
        <v>46457.871347806467</v>
      </c>
      <c r="BI12" s="57">
        <v>45797.243935300015</v>
      </c>
      <c r="BJ12" s="57">
        <v>48633.929904903242</v>
      </c>
      <c r="BK12" s="57">
        <v>50339.518975677413</v>
      </c>
      <c r="BL12" s="57">
        <v>50421.424443607153</v>
      </c>
      <c r="BM12" s="58">
        <v>50993.652991935487</v>
      </c>
      <c r="BN12" s="58">
        <v>50107.544187433341</v>
      </c>
      <c r="BO12" s="58">
        <v>48510.180598833329</v>
      </c>
      <c r="BP12" s="58">
        <v>51084.470592500016</v>
      </c>
      <c r="BQ12" s="58">
        <v>52355.941619225814</v>
      </c>
      <c r="BR12" s="58">
        <v>50490.876183580629</v>
      </c>
      <c r="BS12" s="58">
        <v>50109.514274633337</v>
      </c>
      <c r="BT12" s="58">
        <v>49430.947177161288</v>
      </c>
      <c r="BU12" s="58">
        <v>49046.623098666663</v>
      </c>
      <c r="BV12" s="58">
        <v>52192.278016774188</v>
      </c>
      <c r="BW12" s="167">
        <v>52244.970693290314</v>
      </c>
      <c r="BX12" s="167">
        <v>51955.134540586201</v>
      </c>
      <c r="BY12" s="167">
        <v>50649.469009451597</v>
      </c>
      <c r="BZ12" s="167">
        <v>50626.067122366672</v>
      </c>
      <c r="CA12" s="167">
        <v>50701.839438483854</v>
      </c>
      <c r="CB12" s="167">
        <v>53216.109696499996</v>
      </c>
      <c r="CC12" s="167">
        <v>54562.404623870971</v>
      </c>
      <c r="CD12" s="167">
        <v>52674.835615903219</v>
      </c>
      <c r="CE12" s="190">
        <v>53150.946648166668</v>
      </c>
      <c r="CF12" s="190">
        <v>53170.665592258061</v>
      </c>
      <c r="CG12" s="190">
        <v>53979.086221633333</v>
      </c>
      <c r="CH12" s="190">
        <v>57937.581361709701</v>
      </c>
      <c r="CI12" s="190">
        <v>59435.361624451631</v>
      </c>
      <c r="CJ12" s="190">
        <v>59717.245254285706</v>
      </c>
      <c r="CK12" s="190">
        <v>59003.26389951614</v>
      </c>
      <c r="CL12" s="190">
        <v>59822.217793600008</v>
      </c>
      <c r="CM12" s="190">
        <v>59485.880020612909</v>
      </c>
      <c r="CN12" s="190">
        <v>63608.877112133327</v>
      </c>
      <c r="CO12" s="190">
        <v>65819.24011919355</v>
      </c>
      <c r="CP12" s="190">
        <v>65671.266854580652</v>
      </c>
      <c r="CQ12" s="190">
        <v>67187.356330199997</v>
      </c>
      <c r="CR12" s="190">
        <v>68444.1809573871</v>
      </c>
      <c r="CS12" s="190">
        <v>68548.476228000014</v>
      </c>
      <c r="CT12" s="190">
        <v>73307.097905483868</v>
      </c>
      <c r="CU12" s="190">
        <v>72955.079333903224</v>
      </c>
      <c r="CV12" s="190">
        <v>72378.967072857136</v>
      </c>
      <c r="CW12" s="190">
        <v>72662.795187870957</v>
      </c>
      <c r="CX12" s="190">
        <v>71656.141140300009</v>
      </c>
      <c r="CY12" s="190">
        <v>71958.272011225781</v>
      </c>
      <c r="CZ12" s="59">
        <v>76170.05574879999</v>
      </c>
      <c r="DA12" s="190">
        <v>78274.624608451617</v>
      </c>
      <c r="DB12" s="59">
        <v>76826.505298258053</v>
      </c>
      <c r="DC12" s="190">
        <v>76370.026097599955</v>
      </c>
      <c r="DD12" s="59">
        <v>77399.313757032258</v>
      </c>
      <c r="DE12" s="190">
        <v>77292.083274466684</v>
      </c>
      <c r="DF12" s="190">
        <v>82019.710244354836</v>
      </c>
      <c r="DG12" s="190">
        <v>83489.653542</v>
      </c>
      <c r="DH12" s="190">
        <v>83774.426541242487</v>
      </c>
      <c r="DI12" s="190">
        <v>84774.398193573856</v>
      </c>
      <c r="DJ12" s="190">
        <v>84685.62477289197</v>
      </c>
      <c r="DK12" s="59">
        <v>83438.943803390954</v>
      </c>
      <c r="DL12" s="190">
        <v>86311.496853393008</v>
      </c>
      <c r="DM12" s="59">
        <v>88517.885109319323</v>
      </c>
      <c r="DN12" s="190">
        <v>86243.48229690906</v>
      </c>
      <c r="DO12" s="190">
        <v>86441.012607105382</v>
      </c>
      <c r="DP12" s="59">
        <v>87881.947550091616</v>
      </c>
      <c r="DQ12" s="190">
        <v>86750.514516324663</v>
      </c>
      <c r="DR12" s="190">
        <v>90130.496301929015</v>
      </c>
      <c r="DS12" s="59">
        <v>89567.933289599678</v>
      </c>
      <c r="DT12" s="190">
        <v>88721.846654561028</v>
      </c>
      <c r="DU12" s="190">
        <v>86941.189973886751</v>
      </c>
      <c r="DV12" s="59">
        <v>95818.017286641334</v>
      </c>
      <c r="DW12" s="190">
        <v>96509.060010397428</v>
      </c>
      <c r="DX12" s="190">
        <v>101878.79860654833</v>
      </c>
      <c r="DY12" s="59">
        <v>104133.69614901452</v>
      </c>
      <c r="DZ12" s="190">
        <v>101390.75107650133</v>
      </c>
      <c r="EA12" s="59">
        <v>102673.83029692766</v>
      </c>
      <c r="EB12" s="101">
        <f>+EA12-DZ12</f>
        <v>1283.0792204263271</v>
      </c>
      <c r="EC12" s="111">
        <f>+EA12/DZ12-1</f>
        <v>1.2654795499623228E-2</v>
      </c>
      <c r="ED12" s="111">
        <f>+EA12/DN12-1</f>
        <v>0.19051118487370555</v>
      </c>
      <c r="EE12" s="111">
        <f>AVERAGE(DY12:EA12)/AVERAGE(DM12:DO12)-1</f>
        <v>0.17992139852137168</v>
      </c>
      <c r="EF12" s="111"/>
      <c r="EG12" s="204"/>
      <c r="EH12" s="237"/>
      <c r="EI12" s="127"/>
    </row>
    <row r="13" spans="1:139" ht="12.75" customHeight="1" x14ac:dyDescent="0.25">
      <c r="A13" s="13"/>
      <c r="B13" s="14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3"/>
      <c r="AO13" s="68"/>
      <c r="AP13" s="68"/>
      <c r="AQ13" s="68"/>
      <c r="AR13" s="68"/>
      <c r="AS13" s="68"/>
      <c r="AT13" s="169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170"/>
      <c r="BX13" s="170"/>
      <c r="BY13" s="170"/>
      <c r="BZ13" s="170"/>
      <c r="CA13" s="170"/>
      <c r="CB13" s="170"/>
      <c r="CC13" s="170"/>
      <c r="CD13" s="170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208"/>
      <c r="DA13" s="192"/>
      <c r="DB13" s="208"/>
      <c r="DC13" s="192"/>
      <c r="DD13" s="208"/>
      <c r="DE13" s="192"/>
      <c r="DF13" s="192"/>
      <c r="DG13" s="192"/>
      <c r="DH13" s="192"/>
      <c r="DI13" s="192"/>
      <c r="DJ13" s="192"/>
      <c r="DK13" s="208"/>
      <c r="DL13" s="192"/>
      <c r="DM13" s="208"/>
      <c r="DN13" s="192"/>
      <c r="DO13" s="192"/>
      <c r="DP13" s="208"/>
      <c r="DQ13" s="192"/>
      <c r="DR13" s="192"/>
      <c r="DS13" s="208"/>
      <c r="DT13" s="192"/>
      <c r="DU13" s="192"/>
      <c r="DV13" s="208"/>
      <c r="DW13" s="192"/>
      <c r="DX13" s="192"/>
      <c r="DY13" s="208"/>
      <c r="DZ13" s="192"/>
      <c r="EA13" s="208"/>
      <c r="EB13" s="152"/>
      <c r="EC13" s="113"/>
      <c r="ED13" s="113"/>
      <c r="EE13" s="113"/>
      <c r="EF13" s="113"/>
      <c r="EG13" s="204"/>
      <c r="EH13" s="237"/>
      <c r="EI13" s="127"/>
    </row>
    <row r="14" spans="1:139" ht="13.5" x14ac:dyDescent="0.25">
      <c r="A14" s="15"/>
      <c r="B14" s="16" t="s">
        <v>30</v>
      </c>
      <c r="C14" s="64">
        <v>82192.846503682871</v>
      </c>
      <c r="D14" s="64">
        <v>83105.468137878954</v>
      </c>
      <c r="E14" s="64">
        <v>85054.187460518064</v>
      </c>
      <c r="F14" s="64">
        <v>83151.52491999598</v>
      </c>
      <c r="G14" s="64">
        <v>83107.285944081916</v>
      </c>
      <c r="H14" s="64">
        <v>86896.633618323976</v>
      </c>
      <c r="I14" s="64">
        <v>89522.25972137037</v>
      </c>
      <c r="J14" s="64">
        <v>89141.848493248195</v>
      </c>
      <c r="K14" s="64">
        <v>90585.324710596498</v>
      </c>
      <c r="L14" s="64">
        <v>94076.243277800066</v>
      </c>
      <c r="M14" s="64">
        <v>96312.338912838648</v>
      </c>
      <c r="N14" s="64">
        <v>103166.47579887847</v>
      </c>
      <c r="O14" s="64">
        <v>104961.72087202333</v>
      </c>
      <c r="P14" s="64">
        <v>102253.90571844732</v>
      </c>
      <c r="Q14" s="64">
        <v>103632.7424694428</v>
      </c>
      <c r="R14" s="64">
        <v>104219.3094621527</v>
      </c>
      <c r="S14" s="64">
        <v>103826.39898313097</v>
      </c>
      <c r="T14" s="64">
        <v>106014.19598806136</v>
      </c>
      <c r="U14" s="64">
        <v>108271.0575442619</v>
      </c>
      <c r="V14" s="64">
        <v>109147.19961239098</v>
      </c>
      <c r="W14" s="64">
        <v>110808.54973612001</v>
      </c>
      <c r="X14" s="64">
        <v>112316.00478672578</v>
      </c>
      <c r="Y14" s="64">
        <v>114755.1438813</v>
      </c>
      <c r="Z14" s="64">
        <v>122839.24129180648</v>
      </c>
      <c r="AA14" s="64">
        <v>128794.96968312901</v>
      </c>
      <c r="AB14" s="64">
        <v>123054.40422396551</v>
      </c>
      <c r="AC14" s="64">
        <v>126088.94759125807</v>
      </c>
      <c r="AD14" s="64">
        <v>128493.5040825333</v>
      </c>
      <c r="AE14" s="64">
        <v>128106.64545371228</v>
      </c>
      <c r="AF14" s="64">
        <v>130306.34866509997</v>
      </c>
      <c r="AG14" s="64">
        <v>130659.6470115484</v>
      </c>
      <c r="AH14" s="64">
        <v>128166.33586367741</v>
      </c>
      <c r="AI14" s="64">
        <v>129091.67981533329</v>
      </c>
      <c r="AJ14" s="64">
        <v>129065.86206922575</v>
      </c>
      <c r="AK14" s="64">
        <v>130368.01396103336</v>
      </c>
      <c r="AL14" s="64">
        <v>137027.371166742</v>
      </c>
      <c r="AM14" s="64">
        <v>142850.6328493871</v>
      </c>
      <c r="AN14" s="66">
        <v>140556.92382214282</v>
      </c>
      <c r="AO14" s="64">
        <v>141307.7144573871</v>
      </c>
      <c r="AP14" s="64">
        <v>141485.65453763335</v>
      </c>
      <c r="AQ14" s="64">
        <v>141315.85193529029</v>
      </c>
      <c r="AR14" s="64">
        <v>147046.85999783332</v>
      </c>
      <c r="AS14" s="64">
        <v>153129.06207651616</v>
      </c>
      <c r="AT14" s="171">
        <v>149617.07195380644</v>
      </c>
      <c r="AU14" s="64">
        <v>146668.07288909997</v>
      </c>
      <c r="AV14" s="64">
        <v>144736.90314745164</v>
      </c>
      <c r="AW14" s="64">
        <v>146056.27654716661</v>
      </c>
      <c r="AX14" s="64">
        <v>157314.89956099997</v>
      </c>
      <c r="AY14" s="64">
        <v>161908.52018741934</v>
      </c>
      <c r="AZ14" s="64">
        <v>158135.93345632148</v>
      </c>
      <c r="BA14" s="64">
        <v>157835.21009358074</v>
      </c>
      <c r="BB14" s="64">
        <v>158978.95874774328</v>
      </c>
      <c r="BC14" s="64">
        <v>156518.66799919517</v>
      </c>
      <c r="BD14" s="64">
        <v>158938.7062316183</v>
      </c>
      <c r="BE14" s="64">
        <v>160192.14138541935</v>
      </c>
      <c r="BF14" s="64">
        <v>160563.14077851616</v>
      </c>
      <c r="BG14" s="64">
        <v>158979.80888729999</v>
      </c>
      <c r="BH14" s="64">
        <v>156878.26094203221</v>
      </c>
      <c r="BI14" s="64">
        <v>155869.51007209998</v>
      </c>
      <c r="BJ14" s="64">
        <v>166899.01607045162</v>
      </c>
      <c r="BK14" s="64">
        <v>172975.94126106455</v>
      </c>
      <c r="BL14" s="64">
        <v>172334.8757730714</v>
      </c>
      <c r="BM14" s="65">
        <v>172725.56681248386</v>
      </c>
      <c r="BN14" s="65">
        <v>172335.59251170003</v>
      </c>
      <c r="BO14" s="65">
        <v>170029.7066303</v>
      </c>
      <c r="BP14" s="65">
        <v>172071.34743483333</v>
      </c>
      <c r="BQ14" s="65">
        <v>175429.01952051613</v>
      </c>
      <c r="BR14" s="65">
        <v>169647.5997642258</v>
      </c>
      <c r="BS14" s="65">
        <v>167521.41120746665</v>
      </c>
      <c r="BT14" s="65">
        <v>165627.93963977421</v>
      </c>
      <c r="BU14" s="65">
        <v>166786.9282663</v>
      </c>
      <c r="BV14" s="65">
        <v>177065.01251951614</v>
      </c>
      <c r="BW14" s="172">
        <v>180643.28932500002</v>
      </c>
      <c r="BX14" s="172">
        <v>176883.31700727594</v>
      </c>
      <c r="BY14" s="172">
        <v>174188.30050441934</v>
      </c>
      <c r="BZ14" s="172">
        <v>170589.80463009997</v>
      </c>
      <c r="CA14" s="172">
        <v>169855.21479964521</v>
      </c>
      <c r="CB14" s="172">
        <v>173867.25970616663</v>
      </c>
      <c r="CC14" s="172">
        <v>177042.34798477418</v>
      </c>
      <c r="CD14" s="172">
        <v>172380.82392599998</v>
      </c>
      <c r="CE14" s="193">
        <v>174292.84969386674</v>
      </c>
      <c r="CF14" s="193">
        <v>173689.4650934838</v>
      </c>
      <c r="CG14" s="193">
        <v>179262.95344529994</v>
      </c>
      <c r="CH14" s="193">
        <v>191839.89582035478</v>
      </c>
      <c r="CI14" s="193">
        <v>196561.31639361288</v>
      </c>
      <c r="CJ14" s="193">
        <v>195079.84965810724</v>
      </c>
      <c r="CK14" s="193">
        <v>195765.97058261291</v>
      </c>
      <c r="CL14" s="193">
        <v>197314.8133013667</v>
      </c>
      <c r="CM14" s="193">
        <v>194144.81746451615</v>
      </c>
      <c r="CN14" s="193">
        <v>201234.82666996669</v>
      </c>
      <c r="CO14" s="193">
        <v>205860.03717551619</v>
      </c>
      <c r="CP14" s="193">
        <v>205384.1566056161</v>
      </c>
      <c r="CQ14" s="193">
        <v>207713.05600369669</v>
      </c>
      <c r="CR14" s="193">
        <v>211182.35818716456</v>
      </c>
      <c r="CS14" s="193">
        <v>212137.75888510671</v>
      </c>
      <c r="CT14" s="193">
        <v>223548.3551419483</v>
      </c>
      <c r="CU14" s="193">
        <v>223232.14709362577</v>
      </c>
      <c r="CV14" s="193">
        <v>219936.70319977865</v>
      </c>
      <c r="CW14" s="193">
        <v>216779.99253262577</v>
      </c>
      <c r="CX14" s="193">
        <v>217694.0080092267</v>
      </c>
      <c r="CY14" s="193">
        <v>219506.96216902579</v>
      </c>
      <c r="CZ14" s="66">
        <v>223769.37629314006</v>
      </c>
      <c r="DA14" s="193">
        <v>228131.68170752897</v>
      </c>
      <c r="DB14" s="66">
        <v>221171.37930882256</v>
      </c>
      <c r="DC14" s="193">
        <v>222640.90567923666</v>
      </c>
      <c r="DD14" s="66">
        <v>222549.09316850005</v>
      </c>
      <c r="DE14" s="193">
        <v>223730.27802276998</v>
      </c>
      <c r="DF14" s="193">
        <v>236556.66567319355</v>
      </c>
      <c r="DG14" s="193">
        <v>244029.72601312897</v>
      </c>
      <c r="DH14" s="193">
        <v>242722.43265762142</v>
      </c>
      <c r="DI14" s="193">
        <v>242329.86674394514</v>
      </c>
      <c r="DJ14" s="193">
        <v>243430.04359401626</v>
      </c>
      <c r="DK14" s="66">
        <v>239094.9793852171</v>
      </c>
      <c r="DL14" s="193">
        <v>244302.59018056197</v>
      </c>
      <c r="DM14" s="66">
        <v>243809.16616706375</v>
      </c>
      <c r="DN14" s="193">
        <v>239897.59056672378</v>
      </c>
      <c r="DO14" s="193">
        <v>243257.13770258296</v>
      </c>
      <c r="DP14" s="66">
        <v>241336.29736389837</v>
      </c>
      <c r="DQ14" s="193">
        <v>241803.83831366195</v>
      </c>
      <c r="DR14" s="193">
        <v>249482.41878978949</v>
      </c>
      <c r="DS14" s="66">
        <v>256239.51873895916</v>
      </c>
      <c r="DT14" s="193">
        <v>256009.57661797755</v>
      </c>
      <c r="DU14" s="193">
        <v>253636.46905433352</v>
      </c>
      <c r="DV14" s="66">
        <v>264681.89536080055</v>
      </c>
      <c r="DW14" s="193">
        <v>266581.30351719848</v>
      </c>
      <c r="DX14" s="193">
        <v>275139.45180246816</v>
      </c>
      <c r="DY14" s="66">
        <v>281938.63687008829</v>
      </c>
      <c r="DZ14" s="193">
        <v>279147.2256907578</v>
      </c>
      <c r="EA14" s="66">
        <v>279447.79033855331</v>
      </c>
      <c r="EB14" s="104">
        <f>+EA14-DZ14</f>
        <v>300.56464779551607</v>
      </c>
      <c r="EC14" s="115">
        <f>+EA14/DZ14-1</f>
        <v>1.0767244669966924E-3</v>
      </c>
      <c r="ED14" s="115">
        <f>+EA14/DN14-1</f>
        <v>0.16486284701066745</v>
      </c>
      <c r="EE14" s="115">
        <f>AVERAGE(DY14:EA14)/AVERAGE(DM14:DO14)-1</f>
        <v>0.15622475797244628</v>
      </c>
      <c r="EF14" s="115"/>
      <c r="EG14" s="204"/>
      <c r="EH14" s="237"/>
      <c r="EI14" s="127"/>
    </row>
    <row r="15" spans="1:139" ht="12" customHeight="1" x14ac:dyDescent="0.25">
      <c r="A15" s="13"/>
      <c r="B15" s="14"/>
      <c r="C15" s="68"/>
      <c r="D15" s="60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3"/>
      <c r="AO15" s="68"/>
      <c r="AP15" s="68"/>
      <c r="AQ15" s="68"/>
      <c r="AR15" s="68"/>
      <c r="AS15" s="68"/>
      <c r="AT15" s="169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170"/>
      <c r="BX15" s="170"/>
      <c r="BY15" s="170"/>
      <c r="BZ15" s="170"/>
      <c r="CA15" s="170"/>
      <c r="CB15" s="170"/>
      <c r="CC15" s="170"/>
      <c r="CD15" s="170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  <c r="CT15" s="194"/>
      <c r="CU15" s="194"/>
      <c r="CV15" s="194"/>
      <c r="CW15" s="194"/>
      <c r="CX15" s="194"/>
      <c r="CY15" s="194"/>
      <c r="CZ15" s="63"/>
      <c r="DA15" s="194"/>
      <c r="DB15" s="63"/>
      <c r="DC15" s="194"/>
      <c r="DD15" s="63"/>
      <c r="DE15" s="194"/>
      <c r="DF15" s="194"/>
      <c r="DG15" s="194"/>
      <c r="DH15" s="194"/>
      <c r="DI15" s="194"/>
      <c r="DJ15" s="194"/>
      <c r="DK15" s="63"/>
      <c r="DL15" s="194"/>
      <c r="DM15" s="63"/>
      <c r="DN15" s="194"/>
      <c r="DO15" s="194"/>
      <c r="DP15" s="63"/>
      <c r="DQ15" s="194"/>
      <c r="DR15" s="194"/>
      <c r="DS15" s="63"/>
      <c r="DT15" s="194"/>
      <c r="DU15" s="194"/>
      <c r="DV15" s="63"/>
      <c r="DW15" s="194"/>
      <c r="DX15" s="194"/>
      <c r="DY15" s="63"/>
      <c r="DZ15" s="194"/>
      <c r="EA15" s="63"/>
      <c r="EB15" s="103"/>
      <c r="EC15" s="113"/>
      <c r="ED15" s="113"/>
      <c r="EE15" s="113"/>
      <c r="EF15" s="113"/>
      <c r="EG15" s="204"/>
      <c r="EH15" s="237"/>
      <c r="EI15" s="127"/>
    </row>
    <row r="16" spans="1:139" ht="13.5" x14ac:dyDescent="0.25">
      <c r="A16" s="11"/>
      <c r="B16" s="12" t="s">
        <v>42</v>
      </c>
      <c r="C16" s="57">
        <v>15922.990081451619</v>
      </c>
      <c r="D16" s="57">
        <v>16326.606657464294</v>
      </c>
      <c r="E16" s="57">
        <v>16243.201735677419</v>
      </c>
      <c r="F16" s="57">
        <v>16887.83628903333</v>
      </c>
      <c r="G16" s="57">
        <v>18074.344016032264</v>
      </c>
      <c r="H16" s="57">
        <v>18459.16483656667</v>
      </c>
      <c r="I16" s="57">
        <v>18130.536968516124</v>
      </c>
      <c r="J16" s="57">
        <v>19073.233749064515</v>
      </c>
      <c r="K16" s="57">
        <v>20146.123585033332</v>
      </c>
      <c r="L16" s="57">
        <v>21185.003249322577</v>
      </c>
      <c r="M16" s="57">
        <v>19924.979032566665</v>
      </c>
      <c r="N16" s="57">
        <v>20620.930431290322</v>
      </c>
      <c r="O16" s="57">
        <v>22369.679583000001</v>
      </c>
      <c r="P16" s="57">
        <v>24895.837150607138</v>
      </c>
      <c r="Q16" s="57">
        <v>26246.489789451614</v>
      </c>
      <c r="R16" s="57">
        <v>26865.769391799993</v>
      </c>
      <c r="S16" s="57">
        <v>27479.664485516128</v>
      </c>
      <c r="T16" s="57">
        <v>27735.757100933333</v>
      </c>
      <c r="U16" s="57">
        <v>27492.956365193542</v>
      </c>
      <c r="V16" s="57">
        <v>26730.072829645156</v>
      </c>
      <c r="W16" s="57">
        <v>26903.956232999997</v>
      </c>
      <c r="X16" s="57">
        <v>28566.558919903229</v>
      </c>
      <c r="Y16" s="57">
        <v>28078.06074686666</v>
      </c>
      <c r="Z16" s="57">
        <v>26886.531477580636</v>
      </c>
      <c r="AA16" s="57">
        <v>27546.976829709667</v>
      </c>
      <c r="AB16" s="57">
        <v>26931.315598896545</v>
      </c>
      <c r="AC16" s="57">
        <v>28726.987023129037</v>
      </c>
      <c r="AD16" s="57">
        <v>30207.646239022331</v>
      </c>
      <c r="AE16" s="57">
        <v>30180.814514671943</v>
      </c>
      <c r="AF16" s="57">
        <v>29767.91175513334</v>
      </c>
      <c r="AG16" s="57">
        <v>28826.778088434203</v>
      </c>
      <c r="AH16" s="57">
        <v>29477.852899193542</v>
      </c>
      <c r="AI16" s="57">
        <v>29973.711726900008</v>
      </c>
      <c r="AJ16" s="57">
        <v>28341.476403935481</v>
      </c>
      <c r="AK16" s="57">
        <v>29986.652300833324</v>
      </c>
      <c r="AL16" s="57">
        <v>29439.857430064516</v>
      </c>
      <c r="AM16" s="57">
        <v>29225.852813064514</v>
      </c>
      <c r="AN16" s="59">
        <v>29029.301345178577</v>
      </c>
      <c r="AO16" s="57">
        <v>29493.487140032255</v>
      </c>
      <c r="AP16" s="57">
        <v>31858.951629633335</v>
      </c>
      <c r="AQ16" s="57">
        <v>32009.087831322584</v>
      </c>
      <c r="AR16" s="57">
        <v>30858.451094066666</v>
      </c>
      <c r="AS16" s="57">
        <v>30869.961941806454</v>
      </c>
      <c r="AT16" s="166">
        <v>31456.945945967738</v>
      </c>
      <c r="AU16" s="57">
        <v>32634.520139833341</v>
      </c>
      <c r="AV16" s="57">
        <v>32675.129141935489</v>
      </c>
      <c r="AW16" s="57">
        <v>32096.859361433322</v>
      </c>
      <c r="AX16" s="57">
        <v>31414.301501290323</v>
      </c>
      <c r="AY16" s="57">
        <v>31806.095621</v>
      </c>
      <c r="AZ16" s="57">
        <v>33710.41575539286</v>
      </c>
      <c r="BA16" s="57">
        <v>33290.975814096782</v>
      </c>
      <c r="BB16" s="57">
        <v>34132.505937299997</v>
      </c>
      <c r="BC16" s="57">
        <v>33231.651311419359</v>
      </c>
      <c r="BD16" s="57">
        <v>33337.995399833329</v>
      </c>
      <c r="BE16" s="57">
        <v>33809.910144516121</v>
      </c>
      <c r="BF16" s="57">
        <v>34337.335234677419</v>
      </c>
      <c r="BG16" s="57">
        <v>33983.824286266667</v>
      </c>
      <c r="BH16" s="57">
        <v>33706.996359451616</v>
      </c>
      <c r="BI16" s="57">
        <v>36211.836624066673</v>
      </c>
      <c r="BJ16" s="57">
        <v>37001.15413712903</v>
      </c>
      <c r="BK16" s="57">
        <v>37549.19840835483</v>
      </c>
      <c r="BL16" s="57">
        <v>37313.112362214284</v>
      </c>
      <c r="BM16" s="58">
        <v>38273.610411838716</v>
      </c>
      <c r="BN16" s="58">
        <v>39411.323733033336</v>
      </c>
      <c r="BO16" s="58">
        <v>38301.18299756667</v>
      </c>
      <c r="BP16" s="58">
        <v>37443.595662033338</v>
      </c>
      <c r="BQ16" s="58">
        <v>38480.551922290317</v>
      </c>
      <c r="BR16" s="58">
        <v>39327.283324419361</v>
      </c>
      <c r="BS16" s="58">
        <v>40476.18646046667</v>
      </c>
      <c r="BT16" s="58">
        <v>42871.17013077419</v>
      </c>
      <c r="BU16" s="58">
        <v>44363.99132246666</v>
      </c>
      <c r="BV16" s="58">
        <v>46768.552736999998</v>
      </c>
      <c r="BW16" s="167">
        <v>47950.151120999981</v>
      </c>
      <c r="BX16" s="167">
        <v>49626.581227103452</v>
      </c>
      <c r="BY16" s="167">
        <v>52471.296823838711</v>
      </c>
      <c r="BZ16" s="167">
        <v>55923.229458833339</v>
      </c>
      <c r="CA16" s="167">
        <v>59228.968568903219</v>
      </c>
      <c r="CB16" s="167">
        <v>59685.141749899994</v>
      </c>
      <c r="CC16" s="167">
        <v>60078.310275967742</v>
      </c>
      <c r="CD16" s="167">
        <v>62360.713588709667</v>
      </c>
      <c r="CE16" s="190">
        <v>63981.278837033336</v>
      </c>
      <c r="CF16" s="190">
        <v>62309.877917225815</v>
      </c>
      <c r="CG16" s="190">
        <v>63981.626016500035</v>
      </c>
      <c r="CH16" s="190">
        <v>64720.765061806451</v>
      </c>
      <c r="CI16" s="190">
        <v>64179.048762580664</v>
      </c>
      <c r="CJ16" s="190">
        <v>65832.791789249997</v>
      </c>
      <c r="CK16" s="190">
        <v>66270.025363709661</v>
      </c>
      <c r="CL16" s="190">
        <v>66516.312754633342</v>
      </c>
      <c r="CM16" s="190">
        <v>66213.816272838711</v>
      </c>
      <c r="CN16" s="190">
        <v>66193.762140266655</v>
      </c>
      <c r="CO16" s="190">
        <v>65902.877032580669</v>
      </c>
      <c r="CP16" s="190">
        <v>66754.630466258081</v>
      </c>
      <c r="CQ16" s="190">
        <v>68279.640565966649</v>
      </c>
      <c r="CR16" s="190">
        <v>71738.858412935486</v>
      </c>
      <c r="CS16" s="190">
        <v>70849.792237299989</v>
      </c>
      <c r="CT16" s="190">
        <v>71464.778594000003</v>
      </c>
      <c r="CU16" s="190">
        <v>71478.404585322583</v>
      </c>
      <c r="CV16" s="190">
        <v>72507.674964714301</v>
      </c>
      <c r="CW16" s="190">
        <v>73942.825655967739</v>
      </c>
      <c r="CX16" s="190">
        <v>78682.766832499983</v>
      </c>
      <c r="CY16" s="190">
        <v>77573.867817967737</v>
      </c>
      <c r="CZ16" s="59">
        <v>78287.677833799986</v>
      </c>
      <c r="DA16" s="190">
        <v>75590.427396129046</v>
      </c>
      <c r="DB16" s="59">
        <v>78779.211206741922</v>
      </c>
      <c r="DC16" s="190">
        <v>80382.030759833331</v>
      </c>
      <c r="DD16" s="59">
        <v>82605.401548258058</v>
      </c>
      <c r="DE16" s="190">
        <v>83565.151590166643</v>
      </c>
      <c r="DF16" s="190">
        <v>83403.285959709698</v>
      </c>
      <c r="DG16" s="190">
        <v>83681.787741451612</v>
      </c>
      <c r="DH16" s="190">
        <v>83973.198499096412</v>
      </c>
      <c r="DI16" s="190">
        <v>83836.597750609682</v>
      </c>
      <c r="DJ16" s="190">
        <v>86333.027691296316</v>
      </c>
      <c r="DK16" s="59">
        <v>87540.262467310327</v>
      </c>
      <c r="DL16" s="190">
        <v>87402.708236207996</v>
      </c>
      <c r="DM16" s="59">
        <v>87649.417898605156</v>
      </c>
      <c r="DN16" s="190">
        <v>88110.774736437073</v>
      </c>
      <c r="DO16" s="190">
        <v>88478.657316786674</v>
      </c>
      <c r="DP16" s="59">
        <v>90598.595936860962</v>
      </c>
      <c r="DQ16" s="190">
        <v>90230.215287147686</v>
      </c>
      <c r="DR16" s="190">
        <v>87717.444314688692</v>
      </c>
      <c r="DS16" s="59">
        <v>89239.739285836782</v>
      </c>
      <c r="DT16" s="190">
        <v>88265.870805607919</v>
      </c>
      <c r="DU16" s="190">
        <v>90002.389261862263</v>
      </c>
      <c r="DV16" s="59">
        <v>92390.019689924695</v>
      </c>
      <c r="DW16" s="190">
        <v>94909.272630777748</v>
      </c>
      <c r="DX16" s="190">
        <v>94923.87459507132</v>
      </c>
      <c r="DY16" s="59">
        <v>95039.394881523549</v>
      </c>
      <c r="DZ16" s="190">
        <v>96527.529017461289</v>
      </c>
      <c r="EA16" s="59">
        <v>99778.569442705993</v>
      </c>
      <c r="EB16" s="101">
        <f>+EA16-DZ16</f>
        <v>3251.0404252447042</v>
      </c>
      <c r="EC16" s="111">
        <f>+EA16/DZ16-1</f>
        <v>3.3679930050386053E-2</v>
      </c>
      <c r="ED16" s="111">
        <f>+EA16/DN16-1</f>
        <v>0.13242188303496838</v>
      </c>
      <c r="EE16" s="111">
        <f>AVERAGE(DY16:EA16)/AVERAGE(DM16:DO16)-1</f>
        <v>0.1025838683252045</v>
      </c>
      <c r="EF16" s="111"/>
      <c r="EG16" s="204"/>
      <c r="EH16" s="237"/>
      <c r="EI16" s="201"/>
    </row>
    <row r="17" spans="1:139" ht="10.5" customHeight="1" x14ac:dyDescent="0.25">
      <c r="A17" s="13"/>
      <c r="B17" s="14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3"/>
      <c r="AO17" s="68"/>
      <c r="AP17" s="68"/>
      <c r="AQ17" s="68"/>
      <c r="AR17" s="68"/>
      <c r="AS17" s="68"/>
      <c r="AT17" s="169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170"/>
      <c r="BX17" s="170"/>
      <c r="BY17" s="170"/>
      <c r="BZ17" s="170"/>
      <c r="CA17" s="170"/>
      <c r="CB17" s="170"/>
      <c r="CC17" s="170"/>
      <c r="CD17" s="170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  <c r="CT17" s="194"/>
      <c r="CU17" s="194"/>
      <c r="CV17" s="194"/>
      <c r="CW17" s="194"/>
      <c r="CX17" s="194"/>
      <c r="CY17" s="194"/>
      <c r="CZ17" s="63"/>
      <c r="DA17" s="194"/>
      <c r="DB17" s="63"/>
      <c r="DC17" s="194"/>
      <c r="DD17" s="63"/>
      <c r="DE17" s="194"/>
      <c r="DF17" s="194"/>
      <c r="DG17" s="194"/>
      <c r="DH17" s="194"/>
      <c r="DI17" s="194"/>
      <c r="DJ17" s="194"/>
      <c r="DK17" s="63"/>
      <c r="DL17" s="194"/>
      <c r="DM17" s="63"/>
      <c r="DN17" s="194"/>
      <c r="DO17" s="194"/>
      <c r="DP17" s="63"/>
      <c r="DQ17" s="194"/>
      <c r="DR17" s="194"/>
      <c r="DS17" s="63"/>
      <c r="DT17" s="194"/>
      <c r="DU17" s="194"/>
      <c r="DV17" s="63"/>
      <c r="DW17" s="194"/>
      <c r="DX17" s="194"/>
      <c r="DY17" s="63"/>
      <c r="DZ17" s="194"/>
      <c r="EA17" s="63"/>
      <c r="EB17" s="103"/>
      <c r="EC17" s="113"/>
      <c r="ED17" s="113"/>
      <c r="EE17" s="113"/>
      <c r="EF17" s="113"/>
      <c r="EG17" s="204"/>
      <c r="EH17" s="237"/>
      <c r="EI17" s="127"/>
    </row>
    <row r="18" spans="1:139" ht="13.5" x14ac:dyDescent="0.25">
      <c r="A18" s="15"/>
      <c r="B18" s="16" t="s">
        <v>7</v>
      </c>
      <c r="C18" s="64">
        <v>98115.836585134544</v>
      </c>
      <c r="D18" s="64">
        <v>99432.074795343171</v>
      </c>
      <c r="E18" s="64">
        <v>101297.38919619548</v>
      </c>
      <c r="F18" s="64">
        <v>100039.36120902932</v>
      </c>
      <c r="G18" s="64">
        <v>101181.62996011421</v>
      </c>
      <c r="H18" s="64">
        <v>105355.7984548907</v>
      </c>
      <c r="I18" s="64">
        <v>107652.79668988647</v>
      </c>
      <c r="J18" s="64">
        <v>108215.08224231272</v>
      </c>
      <c r="K18" s="64">
        <v>110731.44829562983</v>
      </c>
      <c r="L18" s="64">
        <v>115261.24652712262</v>
      </c>
      <c r="M18" s="64">
        <v>116237.31794540535</v>
      </c>
      <c r="N18" s="64">
        <v>123787.40623016878</v>
      </c>
      <c r="O18" s="64">
        <v>127331.40045502334</v>
      </c>
      <c r="P18" s="64">
        <v>127149.74286905442</v>
      </c>
      <c r="Q18" s="64">
        <v>129879.23225889439</v>
      </c>
      <c r="R18" s="64">
        <v>131085.07885395264</v>
      </c>
      <c r="S18" s="64">
        <v>131306.06346864707</v>
      </c>
      <c r="T18" s="64">
        <v>133749.95308899472</v>
      </c>
      <c r="U18" s="64">
        <v>135764.01390945548</v>
      </c>
      <c r="V18" s="64">
        <v>135877.27244203616</v>
      </c>
      <c r="W18" s="64">
        <v>137712.50596912001</v>
      </c>
      <c r="X18" s="64">
        <v>140882.56370662904</v>
      </c>
      <c r="Y18" s="64">
        <v>142833.20462816668</v>
      </c>
      <c r="Z18" s="64">
        <v>149725.77276938708</v>
      </c>
      <c r="AA18" s="64">
        <v>156341.94651283868</v>
      </c>
      <c r="AB18" s="64">
        <v>149985.71982286207</v>
      </c>
      <c r="AC18" s="64">
        <v>154815.93461438711</v>
      </c>
      <c r="AD18" s="64">
        <v>158701.15032155567</v>
      </c>
      <c r="AE18" s="64">
        <v>158287.45996838418</v>
      </c>
      <c r="AF18" s="64">
        <v>160074.26042023333</v>
      </c>
      <c r="AG18" s="64">
        <v>159486.42509998256</v>
      </c>
      <c r="AH18" s="64">
        <v>157644.18876287094</v>
      </c>
      <c r="AI18" s="64">
        <v>159065.39154223338</v>
      </c>
      <c r="AJ18" s="64">
        <v>157407.3384731613</v>
      </c>
      <c r="AK18" s="64">
        <v>160354.66626186666</v>
      </c>
      <c r="AL18" s="64">
        <v>166467.2285968065</v>
      </c>
      <c r="AM18" s="64">
        <v>172076.48566245163</v>
      </c>
      <c r="AN18" s="64">
        <v>169586.22516732142</v>
      </c>
      <c r="AO18" s="64">
        <v>170801.20159741931</v>
      </c>
      <c r="AP18" s="64">
        <v>173344.60616726661</v>
      </c>
      <c r="AQ18" s="64">
        <v>173324.93976661289</v>
      </c>
      <c r="AR18" s="64">
        <v>177905.31109189999</v>
      </c>
      <c r="AS18" s="64">
        <v>183999.02401832264</v>
      </c>
      <c r="AT18" s="171">
        <v>181074.01789977422</v>
      </c>
      <c r="AU18" s="64">
        <v>179302.59302893336</v>
      </c>
      <c r="AV18" s="64">
        <v>177412.03228938708</v>
      </c>
      <c r="AW18" s="64">
        <v>178153.13590859994</v>
      </c>
      <c r="AX18" s="64">
        <v>188729.20106229035</v>
      </c>
      <c r="AY18" s="64">
        <v>193714.61580841933</v>
      </c>
      <c r="AZ18" s="64">
        <v>191846.34921171429</v>
      </c>
      <c r="BA18" s="64">
        <v>191126.1859076774</v>
      </c>
      <c r="BB18" s="64">
        <v>193111.46468504341</v>
      </c>
      <c r="BC18" s="64">
        <v>189750.31931061458</v>
      </c>
      <c r="BD18" s="64">
        <v>192276.70163145161</v>
      </c>
      <c r="BE18" s="64">
        <v>194002.05152993542</v>
      </c>
      <c r="BF18" s="64">
        <v>194900.47601319358</v>
      </c>
      <c r="BG18" s="64">
        <v>192963.63317356663</v>
      </c>
      <c r="BH18" s="64">
        <v>190585.25730148386</v>
      </c>
      <c r="BI18" s="64">
        <v>192081.34669616664</v>
      </c>
      <c r="BJ18" s="64">
        <v>203900.1702075807</v>
      </c>
      <c r="BK18" s="64">
        <v>210525.13966941935</v>
      </c>
      <c r="BL18" s="64">
        <v>209647.98813528576</v>
      </c>
      <c r="BM18" s="65">
        <v>210999.17722432248</v>
      </c>
      <c r="BN18" s="65">
        <v>211746.91624473332</v>
      </c>
      <c r="BO18" s="65">
        <v>208330.88962786671</v>
      </c>
      <c r="BP18" s="65">
        <v>209514.94309686669</v>
      </c>
      <c r="BQ18" s="65">
        <v>213909.57144280637</v>
      </c>
      <c r="BR18" s="65">
        <v>208974.88308864518</v>
      </c>
      <c r="BS18" s="65">
        <v>207997.59766793333</v>
      </c>
      <c r="BT18" s="65">
        <v>208499.10977054838</v>
      </c>
      <c r="BU18" s="65">
        <v>211150.9195887667</v>
      </c>
      <c r="BV18" s="65">
        <v>223833.56525651607</v>
      </c>
      <c r="BW18" s="172">
        <v>228593.44044599999</v>
      </c>
      <c r="BX18" s="172">
        <v>226509.8982343793</v>
      </c>
      <c r="BY18" s="172">
        <v>226659.59732825815</v>
      </c>
      <c r="BZ18" s="172">
        <v>226513.03408893337</v>
      </c>
      <c r="CA18" s="172">
        <v>229084.1833685484</v>
      </c>
      <c r="CB18" s="172">
        <v>233552.40145606667</v>
      </c>
      <c r="CC18" s="172">
        <v>237120.65826074191</v>
      </c>
      <c r="CD18" s="172">
        <v>234741.53751470958</v>
      </c>
      <c r="CE18" s="193">
        <v>238274.12853089996</v>
      </c>
      <c r="CF18" s="193">
        <v>235999.34301070968</v>
      </c>
      <c r="CG18" s="193">
        <v>243244.57946179993</v>
      </c>
      <c r="CH18" s="193">
        <v>256560.66088216135</v>
      </c>
      <c r="CI18" s="193">
        <v>260740.36515619355</v>
      </c>
      <c r="CJ18" s="193">
        <v>260912.64144735719</v>
      </c>
      <c r="CK18" s="193">
        <v>262035.99594632268</v>
      </c>
      <c r="CL18" s="193">
        <v>263831.12605600001</v>
      </c>
      <c r="CM18" s="193">
        <v>260358.63373735471</v>
      </c>
      <c r="CN18" s="193">
        <v>267428.58881023334</v>
      </c>
      <c r="CO18" s="193">
        <v>271762.91420809674</v>
      </c>
      <c r="CP18" s="193">
        <v>272138.78707187419</v>
      </c>
      <c r="CQ18" s="193">
        <v>275992.6965696633</v>
      </c>
      <c r="CR18" s="193">
        <v>282921.21660009999</v>
      </c>
      <c r="CS18" s="193">
        <v>282987.55112240673</v>
      </c>
      <c r="CT18" s="193">
        <v>295013.13373594836</v>
      </c>
      <c r="CU18" s="193">
        <v>294710.55167894845</v>
      </c>
      <c r="CV18" s="193">
        <v>292444.37816449284</v>
      </c>
      <c r="CW18" s="193">
        <v>290722.81818859361</v>
      </c>
      <c r="CX18" s="193">
        <v>296376.77484172676</v>
      </c>
      <c r="CY18" s="193">
        <v>297080.82998699346</v>
      </c>
      <c r="CZ18" s="66">
        <v>302057.05412693997</v>
      </c>
      <c r="DA18" s="193">
        <v>303722.109103658</v>
      </c>
      <c r="DB18" s="66">
        <v>299950.59051556466</v>
      </c>
      <c r="DC18" s="193">
        <v>303022.93643906992</v>
      </c>
      <c r="DD18" s="66">
        <v>305154.49471675808</v>
      </c>
      <c r="DE18" s="193">
        <v>307295.4296129368</v>
      </c>
      <c r="DF18" s="193">
        <v>319959.95163290313</v>
      </c>
      <c r="DG18" s="193">
        <v>327711.51375458069</v>
      </c>
      <c r="DH18" s="193">
        <v>326695.63115671789</v>
      </c>
      <c r="DI18" s="193">
        <v>326166.46449455479</v>
      </c>
      <c r="DJ18" s="193">
        <v>329763.0712853127</v>
      </c>
      <c r="DK18" s="66">
        <v>326635.24185252743</v>
      </c>
      <c r="DL18" s="193">
        <v>331705.29841677001</v>
      </c>
      <c r="DM18" s="66">
        <v>331458.58406566893</v>
      </c>
      <c r="DN18" s="193">
        <v>328008.36530316091</v>
      </c>
      <c r="DO18" s="193">
        <v>331735.79501936969</v>
      </c>
      <c r="DP18" s="66">
        <v>331934.89330075937</v>
      </c>
      <c r="DQ18" s="193">
        <v>332034.0536008096</v>
      </c>
      <c r="DR18" s="193">
        <v>337199.86310447817</v>
      </c>
      <c r="DS18" s="66">
        <v>345479.25802479597</v>
      </c>
      <c r="DT18" s="193">
        <v>344275.44742358534</v>
      </c>
      <c r="DU18" s="193">
        <v>343638.85831619595</v>
      </c>
      <c r="DV18" s="66">
        <v>357071.91505072528</v>
      </c>
      <c r="DW18" s="193">
        <v>361490.57614797616</v>
      </c>
      <c r="DX18" s="193">
        <v>370063.32639753947</v>
      </c>
      <c r="DY18" s="66">
        <v>376978.03175161174</v>
      </c>
      <c r="DZ18" s="193">
        <v>375674.7547082192</v>
      </c>
      <c r="EA18" s="66">
        <v>379226.35978125932</v>
      </c>
      <c r="EB18" s="104">
        <f>+EA18-DZ18</f>
        <v>3551.6050730401184</v>
      </c>
      <c r="EC18" s="115">
        <f>+EA18/DZ18-1</f>
        <v>9.4539359606387041E-3</v>
      </c>
      <c r="ED18" s="115">
        <f>+EA18/DN18-1</f>
        <v>0.15614843978372406</v>
      </c>
      <c r="EE18" s="115">
        <f>AVERAGE(DY18:EA18)/AVERAGE(DM18:DO18)-1</f>
        <v>0.14192495193273547</v>
      </c>
      <c r="EF18" s="115"/>
      <c r="EG18" s="204"/>
      <c r="EH18" s="237"/>
      <c r="EI18" s="127"/>
    </row>
    <row r="19" spans="1:139" ht="9.75" customHeight="1" thickBot="1" x14ac:dyDescent="0.3">
      <c r="A19" s="42"/>
      <c r="B19" s="4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4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6"/>
      <c r="BX19" s="176"/>
      <c r="BY19" s="176"/>
      <c r="BZ19" s="176"/>
      <c r="CA19" s="176"/>
      <c r="CB19" s="176"/>
      <c r="CC19" s="176"/>
      <c r="CD19" s="176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5"/>
      <c r="CT19" s="195"/>
      <c r="CU19" s="195"/>
      <c r="CV19" s="195"/>
      <c r="CW19" s="195"/>
      <c r="CX19" s="195"/>
      <c r="CY19" s="195"/>
      <c r="CZ19" s="209"/>
      <c r="DA19" s="195"/>
      <c r="DB19" s="209"/>
      <c r="DC19" s="195"/>
      <c r="DD19" s="209"/>
      <c r="DE19" s="195"/>
      <c r="DF19" s="195"/>
      <c r="DG19" s="195"/>
      <c r="DH19" s="195"/>
      <c r="DI19" s="195"/>
      <c r="DJ19" s="195"/>
      <c r="DK19" s="209"/>
      <c r="DL19" s="195"/>
      <c r="DM19" s="209"/>
      <c r="DN19" s="195"/>
      <c r="DO19" s="195"/>
      <c r="DP19" s="209"/>
      <c r="DQ19" s="195"/>
      <c r="DR19" s="195"/>
      <c r="DS19" s="209"/>
      <c r="DT19" s="195"/>
      <c r="DU19" s="195"/>
      <c r="DV19" s="209"/>
      <c r="DW19" s="195"/>
      <c r="DX19" s="195"/>
      <c r="DY19" s="209"/>
      <c r="DZ19" s="195"/>
      <c r="EA19" s="209"/>
      <c r="EB19" s="153"/>
      <c r="EC19" s="117"/>
      <c r="ED19" s="117"/>
      <c r="EE19" s="117"/>
      <c r="EF19" s="117"/>
      <c r="EG19" s="204"/>
      <c r="EH19" s="237"/>
      <c r="EI19" s="128"/>
    </row>
    <row r="20" spans="1:139" ht="10.5" customHeight="1" x14ac:dyDescent="0.25">
      <c r="A20" s="17"/>
      <c r="B20" s="1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9"/>
      <c r="BX20" s="179"/>
      <c r="BY20" s="179"/>
      <c r="BZ20" s="179"/>
      <c r="CA20" s="179"/>
      <c r="CB20" s="179"/>
      <c r="CC20" s="179"/>
      <c r="CD20" s="179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208"/>
      <c r="DA20" s="192"/>
      <c r="DB20" s="208"/>
      <c r="DC20" s="192"/>
      <c r="DD20" s="208"/>
      <c r="DE20" s="192"/>
      <c r="DF20" s="192"/>
      <c r="DG20" s="192"/>
      <c r="DH20" s="192"/>
      <c r="DI20" s="192"/>
      <c r="DJ20" s="192"/>
      <c r="DK20" s="208"/>
      <c r="DL20" s="192"/>
      <c r="DM20" s="208"/>
      <c r="DN20" s="192"/>
      <c r="DO20" s="192"/>
      <c r="DP20" s="208"/>
      <c r="DQ20" s="192"/>
      <c r="DR20" s="192"/>
      <c r="DS20" s="208"/>
      <c r="DT20" s="192"/>
      <c r="DU20" s="192"/>
      <c r="DV20" s="208"/>
      <c r="DW20" s="192"/>
      <c r="DX20" s="192"/>
      <c r="DY20" s="208"/>
      <c r="DZ20" s="192"/>
      <c r="EA20" s="208"/>
      <c r="EB20" s="154"/>
      <c r="EC20" s="118"/>
      <c r="ED20" s="118"/>
      <c r="EE20" s="118"/>
      <c r="EF20" s="118"/>
      <c r="EG20" s="204"/>
      <c r="EH20" s="237"/>
      <c r="EI20" s="128"/>
    </row>
    <row r="21" spans="1:139" s="48" customFormat="1" ht="13.5" x14ac:dyDescent="0.25">
      <c r="A21" s="47"/>
      <c r="B21" s="16" t="s">
        <v>60</v>
      </c>
      <c r="C21" s="180">
        <v>38915.340661260598</v>
      </c>
      <c r="D21" s="180">
        <v>38265.958168754551</v>
      </c>
      <c r="E21" s="180">
        <v>39582.439719732283</v>
      </c>
      <c r="F21" s="180">
        <v>37242.244586055844</v>
      </c>
      <c r="G21" s="180">
        <v>36137.749531076552</v>
      </c>
      <c r="H21" s="180">
        <v>38684.675363157163</v>
      </c>
      <c r="I21" s="180">
        <v>40019.199406143453</v>
      </c>
      <c r="J21" s="180">
        <v>41161.055278842265</v>
      </c>
      <c r="K21" s="180">
        <v>42804.77207671466</v>
      </c>
      <c r="L21" s="180">
        <v>46429.82139891792</v>
      </c>
      <c r="M21" s="180">
        <v>45468.022667396275</v>
      </c>
      <c r="N21" s="180">
        <v>47007.321762518281</v>
      </c>
      <c r="O21" s="180">
        <v>47968.106725867867</v>
      </c>
      <c r="P21" s="180">
        <v>47392.872723453926</v>
      </c>
      <c r="Q21" s="180">
        <v>49401.592497522419</v>
      </c>
      <c r="R21" s="180">
        <v>49009.435022761922</v>
      </c>
      <c r="S21" s="180">
        <v>49670.586056613472</v>
      </c>
      <c r="T21" s="180">
        <v>52529.496620483827</v>
      </c>
      <c r="U21" s="180">
        <v>51927.490768839176</v>
      </c>
      <c r="V21" s="180">
        <v>48880.505802052656</v>
      </c>
      <c r="W21" s="180">
        <v>49189.651004115054</v>
      </c>
      <c r="X21" s="180">
        <v>52299.885224096346</v>
      </c>
      <c r="Y21" s="180">
        <v>54945.104576110709</v>
      </c>
      <c r="Z21" s="180">
        <v>57406.265329256057</v>
      </c>
      <c r="AA21" s="180">
        <v>57523.439221323693</v>
      </c>
      <c r="AB21" s="180">
        <v>55686.75879171204</v>
      </c>
      <c r="AC21" s="180">
        <v>61955.201330110234</v>
      </c>
      <c r="AD21" s="180">
        <v>65375.57718405078</v>
      </c>
      <c r="AE21" s="180">
        <v>60387.270130189681</v>
      </c>
      <c r="AF21" s="180">
        <v>59069.137847334314</v>
      </c>
      <c r="AG21" s="180">
        <v>60289.572761661177</v>
      </c>
      <c r="AH21" s="180">
        <v>59714.699999089302</v>
      </c>
      <c r="AI21" s="180">
        <v>60017.711848793791</v>
      </c>
      <c r="AJ21" s="180">
        <v>59721.011083518468</v>
      </c>
      <c r="AK21" s="180">
        <v>63945.459025768439</v>
      </c>
      <c r="AL21" s="180">
        <v>66269.342449711461</v>
      </c>
      <c r="AM21" s="180">
        <v>69058.621460937255</v>
      </c>
      <c r="AN21" s="180">
        <v>66995.706981875774</v>
      </c>
      <c r="AO21" s="180">
        <v>66946.246750095554</v>
      </c>
      <c r="AP21" s="180">
        <v>70195.841675120973</v>
      </c>
      <c r="AQ21" s="180">
        <v>68432.183551792536</v>
      </c>
      <c r="AR21" s="180">
        <v>69203.671161491147</v>
      </c>
      <c r="AS21" s="180">
        <v>74252.816221236906</v>
      </c>
      <c r="AT21" s="180">
        <v>69580.663278230044</v>
      </c>
      <c r="AU21" s="180">
        <v>72065.139324619755</v>
      </c>
      <c r="AV21" s="180">
        <v>70796.895392388615</v>
      </c>
      <c r="AW21" s="180">
        <v>71120.144931650168</v>
      </c>
      <c r="AX21" s="180">
        <v>78445.996544307302</v>
      </c>
      <c r="AY21" s="180">
        <v>77901.751662979048</v>
      </c>
      <c r="AZ21" s="180">
        <v>79702.762617076034</v>
      </c>
      <c r="BA21" s="180">
        <v>79118.023301921901</v>
      </c>
      <c r="BB21" s="180">
        <v>79210.166155254046</v>
      </c>
      <c r="BC21" s="180">
        <v>76692.017266101087</v>
      </c>
      <c r="BD21" s="180">
        <v>78333.488862168713</v>
      </c>
      <c r="BE21" s="180">
        <v>80021.507020410994</v>
      </c>
      <c r="BF21" s="180">
        <v>77311.88903020513</v>
      </c>
      <c r="BG21" s="180">
        <v>77687.97576410383</v>
      </c>
      <c r="BH21" s="180">
        <v>74532.426199625246</v>
      </c>
      <c r="BI21" s="180">
        <v>74553.437655743604</v>
      </c>
      <c r="BJ21" s="180">
        <v>82776.778795249236</v>
      </c>
      <c r="BK21" s="180">
        <v>85946.241886278571</v>
      </c>
      <c r="BL21" s="180">
        <v>84250.627341782209</v>
      </c>
      <c r="BM21" s="181">
        <v>86002.859050120649</v>
      </c>
      <c r="BN21" s="181">
        <v>87386.201488310442</v>
      </c>
      <c r="BO21" s="181">
        <v>84931.372683120178</v>
      </c>
      <c r="BP21" s="181">
        <v>84811.373177783855</v>
      </c>
      <c r="BQ21" s="181">
        <v>87495.70529455629</v>
      </c>
      <c r="BR21" s="181">
        <v>83562.761589394751</v>
      </c>
      <c r="BS21" s="181">
        <v>82714.333147501544</v>
      </c>
      <c r="BT21" s="181">
        <v>83941.570754549917</v>
      </c>
      <c r="BU21" s="181">
        <v>84793.353732537886</v>
      </c>
      <c r="BV21" s="181">
        <v>91258.728730929797</v>
      </c>
      <c r="BW21" s="182">
        <v>90219.046736652395</v>
      </c>
      <c r="BX21" s="182">
        <v>88213.559525146571</v>
      </c>
      <c r="BY21" s="182">
        <v>86336.206075074355</v>
      </c>
      <c r="BZ21" s="182">
        <v>91085.45332997106</v>
      </c>
      <c r="CA21" s="182">
        <v>89540.580853093474</v>
      </c>
      <c r="CB21" s="182">
        <v>91453.906936345302</v>
      </c>
      <c r="CC21" s="182">
        <v>91517.195253826387</v>
      </c>
      <c r="CD21" s="182">
        <v>89786.717106823708</v>
      </c>
      <c r="CE21" s="193">
        <v>90086.593673873489</v>
      </c>
      <c r="CF21" s="193">
        <v>89463.666299511722</v>
      </c>
      <c r="CG21" s="193">
        <v>92852.724553082575</v>
      </c>
      <c r="CH21" s="193">
        <v>98948.305244027244</v>
      </c>
      <c r="CI21" s="193">
        <v>99544.665682549661</v>
      </c>
      <c r="CJ21" s="193">
        <v>101250.74786673405</v>
      </c>
      <c r="CK21" s="193">
        <v>101255.8662356461</v>
      </c>
      <c r="CL21" s="193">
        <v>102633.71295107527</v>
      </c>
      <c r="CM21" s="193">
        <v>102120.27056243643</v>
      </c>
      <c r="CN21" s="193">
        <v>107848.755745929</v>
      </c>
      <c r="CO21" s="193">
        <v>108697.621380107</v>
      </c>
      <c r="CP21" s="193">
        <v>106934.3229216476</v>
      </c>
      <c r="CQ21" s="193">
        <v>98504.02662326851</v>
      </c>
      <c r="CR21" s="193">
        <v>99075.388698332463</v>
      </c>
      <c r="CS21" s="193">
        <v>96634.472420654201</v>
      </c>
      <c r="CT21" s="193">
        <v>105198.96632467821</v>
      </c>
      <c r="CU21" s="193">
        <v>102366.77065101717</v>
      </c>
      <c r="CV21" s="193">
        <v>99723.099269165934</v>
      </c>
      <c r="CW21" s="193">
        <v>97577.225874298849</v>
      </c>
      <c r="CX21" s="193">
        <v>102442.44238849651</v>
      </c>
      <c r="CY21" s="193">
        <v>102874.4454213446</v>
      </c>
      <c r="CZ21" s="66">
        <v>102175.86874919741</v>
      </c>
      <c r="DA21" s="193">
        <v>103767.44542603723</v>
      </c>
      <c r="DB21" s="66">
        <v>99531.098930460488</v>
      </c>
      <c r="DC21" s="193">
        <v>101203.15455238133</v>
      </c>
      <c r="DD21" s="66">
        <v>100566.35805325206</v>
      </c>
      <c r="DE21" s="193">
        <v>102536.48498938039</v>
      </c>
      <c r="DF21" s="193">
        <v>108325.90886791993</v>
      </c>
      <c r="DG21" s="193">
        <v>108313.92783482921</v>
      </c>
      <c r="DH21" s="193">
        <v>109437.94888789917</v>
      </c>
      <c r="DI21" s="193">
        <v>106175.48378077887</v>
      </c>
      <c r="DJ21" s="193">
        <v>109453.3555429241</v>
      </c>
      <c r="DK21" s="66">
        <v>106400.49682300029</v>
      </c>
      <c r="DL21" s="193">
        <v>110530.15206463847</v>
      </c>
      <c r="DM21" s="66">
        <v>107995.29527545167</v>
      </c>
      <c r="DN21" s="193">
        <v>106784.82624454515</v>
      </c>
      <c r="DO21" s="193">
        <v>109030.51614202368</v>
      </c>
      <c r="DP21" s="66">
        <v>106509.41614989421</v>
      </c>
      <c r="DQ21" s="193">
        <v>108278.64245514465</v>
      </c>
      <c r="DR21" s="193">
        <v>113978.4905091952</v>
      </c>
      <c r="DS21" s="66">
        <v>116182.31458994966</v>
      </c>
      <c r="DT21" s="193">
        <v>120030.54524082315</v>
      </c>
      <c r="DU21" s="193">
        <v>116306.63243007677</v>
      </c>
      <c r="DV21" s="66">
        <v>124577.41864267431</v>
      </c>
      <c r="DW21" s="193">
        <v>118648.79385421576</v>
      </c>
      <c r="DX21" s="193">
        <v>118566.78377727894</v>
      </c>
      <c r="DY21" s="66">
        <v>119708.27838843809</v>
      </c>
      <c r="DZ21" s="193">
        <v>119091.0958438016</v>
      </c>
      <c r="EA21" s="66">
        <v>116291.66826280566</v>
      </c>
      <c r="EB21" s="104">
        <f>+EA21-DZ21</f>
        <v>-2799.4275809959363</v>
      </c>
      <c r="EC21" s="115">
        <f>+EA21/DZ21-1</f>
        <v>-2.3506606947908404E-2</v>
      </c>
      <c r="ED21" s="115">
        <f>+EA21/DN21-1</f>
        <v>8.9028023480500318E-2</v>
      </c>
      <c r="EE21" s="115">
        <f>AVERAGE(DY21:EA21)/AVERAGE(DM21:DO21)-1</f>
        <v>9.6600917928069796E-2</v>
      </c>
      <c r="EF21" s="115"/>
      <c r="EG21" s="204"/>
      <c r="EH21" s="237"/>
      <c r="EI21" s="129"/>
    </row>
    <row r="22" spans="1:139" ht="9.75" customHeight="1" x14ac:dyDescent="0.25">
      <c r="A22" s="17"/>
      <c r="B22" s="17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5"/>
      <c r="BX22" s="185"/>
      <c r="BY22" s="185"/>
      <c r="BZ22" s="185"/>
      <c r="CA22" s="185"/>
      <c r="CB22" s="185"/>
      <c r="CC22" s="185"/>
      <c r="CD22" s="185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208"/>
      <c r="DA22" s="192"/>
      <c r="DB22" s="208"/>
      <c r="DC22" s="192"/>
      <c r="DD22" s="208"/>
      <c r="DE22" s="192"/>
      <c r="DF22" s="192"/>
      <c r="DG22" s="192"/>
      <c r="DH22" s="192"/>
      <c r="DI22" s="192"/>
      <c r="DJ22" s="192"/>
      <c r="DK22" s="208"/>
      <c r="DL22" s="192"/>
      <c r="DM22" s="208"/>
      <c r="DN22" s="192"/>
      <c r="DO22" s="192"/>
      <c r="DP22" s="208"/>
      <c r="DQ22" s="192"/>
      <c r="DR22" s="192"/>
      <c r="DS22" s="208"/>
      <c r="DT22" s="192"/>
      <c r="DU22" s="192"/>
      <c r="DV22" s="208"/>
      <c r="DW22" s="192"/>
      <c r="DX22" s="192"/>
      <c r="DY22" s="208"/>
      <c r="DZ22" s="192"/>
      <c r="EA22" s="208"/>
      <c r="EB22" s="154"/>
      <c r="EC22" s="125"/>
      <c r="ED22" s="125"/>
      <c r="EE22" s="125"/>
      <c r="EF22" s="125"/>
      <c r="EG22" s="204"/>
      <c r="EH22" s="237"/>
      <c r="EI22" s="128"/>
    </row>
    <row r="23" spans="1:139" ht="13.5" x14ac:dyDescent="0.25">
      <c r="A23" s="15"/>
      <c r="B23" s="16" t="s">
        <v>51</v>
      </c>
      <c r="C23" s="186">
        <f t="shared" ref="C23:BM23" si="0">+C14/C21</f>
        <v>2.1120937169516831</v>
      </c>
      <c r="D23" s="186">
        <f t="shared" si="0"/>
        <v>2.1717858931267369</v>
      </c>
      <c r="E23" s="186">
        <f t="shared" si="0"/>
        <v>2.1487858773424118</v>
      </c>
      <c r="F23" s="186">
        <f t="shared" si="0"/>
        <v>2.2327205528081779</v>
      </c>
      <c r="G23" s="186">
        <f t="shared" si="0"/>
        <v>2.299736066093824</v>
      </c>
      <c r="H23" s="186">
        <f t="shared" si="0"/>
        <v>2.2462805439769395</v>
      </c>
      <c r="I23" s="186">
        <f t="shared" si="0"/>
        <v>2.2369827745136646</v>
      </c>
      <c r="J23" s="186">
        <f t="shared" si="0"/>
        <v>2.1656842345115765</v>
      </c>
      <c r="K23" s="186">
        <f t="shared" si="0"/>
        <v>2.1162435942480804</v>
      </c>
      <c r="L23" s="186">
        <f t="shared" si="0"/>
        <v>2.0262029971968096</v>
      </c>
      <c r="M23" s="186">
        <f t="shared" si="0"/>
        <v>2.1182433997047614</v>
      </c>
      <c r="N23" s="186">
        <f t="shared" si="0"/>
        <v>2.194689506457677</v>
      </c>
      <c r="O23" s="186">
        <f t="shared" si="0"/>
        <v>2.1881564238477726</v>
      </c>
      <c r="P23" s="186">
        <f t="shared" si="0"/>
        <v>2.1575798182802202</v>
      </c>
      <c r="Q23" s="186">
        <f t="shared" si="0"/>
        <v>2.0977611698375953</v>
      </c>
      <c r="R23" s="186">
        <f t="shared" si="0"/>
        <v>2.1265152192378696</v>
      </c>
      <c r="S23" s="186">
        <f t="shared" si="0"/>
        <v>2.0902994553918059</v>
      </c>
      <c r="T23" s="186">
        <f t="shared" si="0"/>
        <v>2.0181841214659806</v>
      </c>
      <c r="U23" s="186">
        <f t="shared" si="0"/>
        <v>2.0850431234245881</v>
      </c>
      <c r="V23" s="186">
        <f t="shared" si="0"/>
        <v>2.2329392427810664</v>
      </c>
      <c r="W23" s="186">
        <f t="shared" si="0"/>
        <v>2.2526801364549245</v>
      </c>
      <c r="X23" s="186">
        <f t="shared" si="0"/>
        <v>2.1475382652460957</v>
      </c>
      <c r="Y23" s="186">
        <f t="shared" si="0"/>
        <v>2.0885417320907926</v>
      </c>
      <c r="Z23" s="186">
        <f t="shared" si="0"/>
        <v>2.1398229023828117</v>
      </c>
      <c r="AA23" s="186">
        <f t="shared" si="0"/>
        <v>2.2389998134079798</v>
      </c>
      <c r="AB23" s="186">
        <f t="shared" si="0"/>
        <v>2.2097605767330082</v>
      </c>
      <c r="AC23" s="186">
        <f t="shared" si="0"/>
        <v>2.035163228982662</v>
      </c>
      <c r="AD23" s="186">
        <f t="shared" si="0"/>
        <v>1.9654664573100082</v>
      </c>
      <c r="AE23" s="186">
        <f t="shared" si="0"/>
        <v>2.1214180600899084</v>
      </c>
      <c r="AF23" s="186">
        <f t="shared" si="0"/>
        <v>2.205997131731972</v>
      </c>
      <c r="AG23" s="186">
        <f t="shared" si="0"/>
        <v>2.1672014085765152</v>
      </c>
      <c r="AH23" s="186">
        <f t="shared" si="0"/>
        <v>2.1463113080302176</v>
      </c>
      <c r="AI23" s="186">
        <f t="shared" si="0"/>
        <v>2.150893058711763</v>
      </c>
      <c r="AJ23" s="186">
        <f t="shared" si="0"/>
        <v>2.1611466337823733</v>
      </c>
      <c r="AK23" s="186">
        <f t="shared" si="0"/>
        <v>2.0387376359046585</v>
      </c>
      <c r="AL23" s="186">
        <f t="shared" si="0"/>
        <v>2.0677339792638705</v>
      </c>
      <c r="AM23" s="186">
        <f t="shared" si="0"/>
        <v>2.0685416219927011</v>
      </c>
      <c r="AN23" s="186">
        <f t="shared" si="0"/>
        <v>2.0979989637271448</v>
      </c>
      <c r="AO23" s="186">
        <f t="shared" si="0"/>
        <v>2.110763804054264</v>
      </c>
      <c r="AP23" s="186">
        <f t="shared" si="0"/>
        <v>2.0155845583055263</v>
      </c>
      <c r="AQ23" s="186">
        <f t="shared" si="0"/>
        <v>2.0650495804848332</v>
      </c>
      <c r="AR23" s="186">
        <f t="shared" si="0"/>
        <v>2.1248418982670754</v>
      </c>
      <c r="AS23" s="186">
        <f t="shared" si="0"/>
        <v>2.0622660508965316</v>
      </c>
      <c r="AT23" s="186">
        <f t="shared" si="0"/>
        <v>2.1502679753933545</v>
      </c>
      <c r="AU23" s="186">
        <f t="shared" si="0"/>
        <v>2.035215282501972</v>
      </c>
      <c r="AV23" s="186">
        <f t="shared" si="0"/>
        <v>2.044396189200866</v>
      </c>
      <c r="AW23" s="186">
        <f t="shared" si="0"/>
        <v>2.0536554964494744</v>
      </c>
      <c r="AX23" s="186">
        <f t="shared" si="0"/>
        <v>2.005391052329184</v>
      </c>
      <c r="AY23" s="186">
        <f t="shared" si="0"/>
        <v>2.0783681590097354</v>
      </c>
      <c r="AZ23" s="186">
        <f t="shared" si="0"/>
        <v>1.9840709187970031</v>
      </c>
      <c r="BA23" s="186">
        <f t="shared" si="0"/>
        <v>1.9949336890188292</v>
      </c>
      <c r="BB23" s="186">
        <f t="shared" si="0"/>
        <v>2.0070524588490355</v>
      </c>
      <c r="BC23" s="186">
        <f t="shared" si="0"/>
        <v>2.0408730084138567</v>
      </c>
      <c r="BD23" s="186">
        <f t="shared" si="0"/>
        <v>2.0290007318744361</v>
      </c>
      <c r="BE23" s="186">
        <f t="shared" si="0"/>
        <v>2.0018635908038989</v>
      </c>
      <c r="BF23" s="186">
        <f t="shared" si="0"/>
        <v>2.0768234070155165</v>
      </c>
      <c r="BG23" s="186">
        <f t="shared" si="0"/>
        <v>2.0463888693668024</v>
      </c>
      <c r="BH23" s="186">
        <f t="shared" si="0"/>
        <v>2.104832338636804</v>
      </c>
      <c r="BI23" s="186">
        <f t="shared" si="0"/>
        <v>2.0907085571538602</v>
      </c>
      <c r="BJ23" s="186">
        <f t="shared" si="0"/>
        <v>2.0162540569895957</v>
      </c>
      <c r="BK23" s="186">
        <f t="shared" si="0"/>
        <v>2.0126062229683179</v>
      </c>
      <c r="BL23" s="186">
        <f t="shared" si="0"/>
        <v>2.0455025821226829</v>
      </c>
      <c r="BM23" s="186">
        <f t="shared" si="0"/>
        <v>2.0083700556027217</v>
      </c>
      <c r="BN23" s="186">
        <f t="shared" ref="BN23:CA23" si="1">+BN14/BN21</f>
        <v>1.9721144708956502</v>
      </c>
      <c r="BO23" s="186">
        <f t="shared" si="1"/>
        <v>2.0019658373435525</v>
      </c>
      <c r="BP23" s="186">
        <f t="shared" si="1"/>
        <v>2.028871140597297</v>
      </c>
      <c r="BQ23" s="186">
        <f t="shared" si="1"/>
        <v>2.0050014904152191</v>
      </c>
      <c r="BR23" s="186">
        <f t="shared" si="1"/>
        <v>2.0301818242655636</v>
      </c>
      <c r="BS23" s="186">
        <f t="shared" si="1"/>
        <v>2.0253008738972924</v>
      </c>
      <c r="BT23" s="186">
        <f t="shared" si="1"/>
        <v>1.9731336708492153</v>
      </c>
      <c r="BU23" s="186">
        <f t="shared" si="1"/>
        <v>1.9669811479846986</v>
      </c>
      <c r="BV23" s="186">
        <f t="shared" si="1"/>
        <v>1.9402528939623997</v>
      </c>
      <c r="BW23" s="186">
        <f t="shared" si="1"/>
        <v>2.0022744183087435</v>
      </c>
      <c r="BX23" s="186">
        <f t="shared" si="1"/>
        <v>2.0051715173884661</v>
      </c>
      <c r="BY23" s="186">
        <f t="shared" si="1"/>
        <v>2.0175579681246645</v>
      </c>
      <c r="BZ23" s="186">
        <f t="shared" si="1"/>
        <v>1.8728545381677157</v>
      </c>
      <c r="CA23" s="186">
        <f t="shared" si="1"/>
        <v>1.8969635128715721</v>
      </c>
      <c r="CB23" s="187">
        <f t="shared" ref="CB23:CY23" si="2">+CB14/CB21</f>
        <v>1.9011463318585562</v>
      </c>
      <c r="CC23" s="187">
        <f t="shared" si="2"/>
        <v>1.9345255008497646</v>
      </c>
      <c r="CD23" s="187">
        <f t="shared" si="2"/>
        <v>1.919892267816296</v>
      </c>
      <c r="CE23" s="196">
        <f t="shared" si="2"/>
        <v>1.9347257187327127</v>
      </c>
      <c r="CF23" s="196">
        <f t="shared" si="2"/>
        <v>1.9414525726231249</v>
      </c>
      <c r="CG23" s="196">
        <f t="shared" si="2"/>
        <v>1.9306159760860637</v>
      </c>
      <c r="CH23" s="196">
        <f t="shared" si="2"/>
        <v>1.938789101513537</v>
      </c>
      <c r="CI23" s="196">
        <f t="shared" si="2"/>
        <v>1.9746042145588358</v>
      </c>
      <c r="CJ23" s="196">
        <f t="shared" si="2"/>
        <v>1.9267003332644099</v>
      </c>
      <c r="CK23" s="196">
        <f t="shared" si="2"/>
        <v>1.9333790511161069</v>
      </c>
      <c r="CL23" s="196">
        <f t="shared" si="2"/>
        <v>1.9225146165707285</v>
      </c>
      <c r="CM23" s="196">
        <f t="shared" si="2"/>
        <v>1.9011388864840093</v>
      </c>
      <c r="CN23" s="196">
        <f t="shared" si="2"/>
        <v>1.8658984545360671</v>
      </c>
      <c r="CO23" s="196">
        <f t="shared" si="2"/>
        <v>1.8938780312003323</v>
      </c>
      <c r="CP23" s="196">
        <f t="shared" si="2"/>
        <v>1.9206570069752458</v>
      </c>
      <c r="CQ23" s="196">
        <f t="shared" si="2"/>
        <v>2.1086757884335152</v>
      </c>
      <c r="CR23" s="196">
        <f t="shared" si="2"/>
        <v>2.1315319673403308</v>
      </c>
      <c r="CS23" s="196">
        <f t="shared" si="2"/>
        <v>2.1952596580820716</v>
      </c>
      <c r="CT23" s="196">
        <f t="shared" si="2"/>
        <v>2.1250052443671867</v>
      </c>
      <c r="CU23" s="196">
        <f t="shared" si="2"/>
        <v>2.1807090882514579</v>
      </c>
      <c r="CV23" s="196">
        <f t="shared" si="2"/>
        <v>2.2054740056377526</v>
      </c>
      <c r="CW23" s="196">
        <f t="shared" si="2"/>
        <v>2.221624878041589</v>
      </c>
      <c r="CX23" s="196">
        <f t="shared" si="2"/>
        <v>2.1250372690613637</v>
      </c>
      <c r="CY23" s="196">
        <f t="shared" si="2"/>
        <v>2.1337365297084947</v>
      </c>
      <c r="CZ23" s="196">
        <f t="shared" ref="CZ23:EA23" si="3">+CZ14/CZ21</f>
        <v>2.1900413378662638</v>
      </c>
      <c r="DA23" s="196">
        <f t="shared" si="3"/>
        <v>2.1984899095365642</v>
      </c>
      <c r="DB23" s="196">
        <f t="shared" si="3"/>
        <v>2.2221334003691515</v>
      </c>
      <c r="DC23" s="196">
        <f t="shared" si="3"/>
        <v>2.1999403740325194</v>
      </c>
      <c r="DD23" s="213">
        <f t="shared" si="3"/>
        <v>2.2129576677188161</v>
      </c>
      <c r="DE23" s="213">
        <f t="shared" si="3"/>
        <v>2.1819577494385682</v>
      </c>
      <c r="DF23" s="213">
        <f t="shared" si="3"/>
        <v>2.1837496508949061</v>
      </c>
      <c r="DG23" s="213">
        <f t="shared" si="3"/>
        <v>2.2529856583657124</v>
      </c>
      <c r="DH23" s="213">
        <f t="shared" si="3"/>
        <v>2.2179000531730528</v>
      </c>
      <c r="DI23" s="213">
        <f t="shared" si="3"/>
        <v>2.2823523671837935</v>
      </c>
      <c r="DJ23" s="213">
        <f t="shared" si="3"/>
        <v>2.2240528158001589</v>
      </c>
      <c r="DK23" s="213">
        <f t="shared" si="3"/>
        <v>2.2471227722080771</v>
      </c>
      <c r="DL23" s="213">
        <f t="shared" si="3"/>
        <v>2.2102800513446579</v>
      </c>
      <c r="DM23" s="213">
        <f t="shared" si="3"/>
        <v>2.2575906250842377</v>
      </c>
      <c r="DN23" s="213">
        <f t="shared" si="3"/>
        <v>2.2465513032473412</v>
      </c>
      <c r="DO23" s="213">
        <f t="shared" si="3"/>
        <v>2.2310922327994396</v>
      </c>
      <c r="DP23" s="213">
        <f t="shared" si="3"/>
        <v>2.2658681841261608</v>
      </c>
      <c r="DQ23" s="213">
        <f t="shared" si="3"/>
        <v>2.2331628179936893</v>
      </c>
      <c r="DR23" s="213">
        <f t="shared" si="3"/>
        <v>2.1888552627362841</v>
      </c>
      <c r="DS23" s="213">
        <f t="shared" si="3"/>
        <v>2.2054950415071617</v>
      </c>
      <c r="DT23" s="213">
        <f t="shared" si="3"/>
        <v>2.1328702298596829</v>
      </c>
      <c r="DU23" s="213">
        <f t="shared" si="3"/>
        <v>2.1807567096985552</v>
      </c>
      <c r="DV23" s="213">
        <f t="shared" si="3"/>
        <v>2.1246378215620942</v>
      </c>
      <c r="DW23" s="213">
        <f t="shared" si="3"/>
        <v>2.2468100589774891</v>
      </c>
      <c r="DX23" s="213">
        <f t="shared" si="3"/>
        <v>2.3205441105605278</v>
      </c>
      <c r="DY23" s="213">
        <f t="shared" si="3"/>
        <v>2.3552141979290138</v>
      </c>
      <c r="DZ23" s="213">
        <f t="shared" si="3"/>
        <v>2.3439806621385348</v>
      </c>
      <c r="EA23" s="213">
        <f t="shared" si="3"/>
        <v>2.4029906399402043</v>
      </c>
      <c r="EB23" s="115">
        <f>+EA23-DZ23</f>
        <v>5.90099778016695E-2</v>
      </c>
      <c r="EC23" s="115">
        <f>+EA23/DZ23-1</f>
        <v>2.5175112898683905E-2</v>
      </c>
      <c r="ED23" s="115">
        <f>+EA23/DN23-1</f>
        <v>6.9635327920948731E-2</v>
      </c>
      <c r="EE23" s="115">
        <f>AVERAGE(DY23:EA23)/AVERAGE(DM23:DO23)-1</f>
        <v>5.4482343166984082E-2</v>
      </c>
      <c r="EF23" s="115"/>
      <c r="EG23" s="204"/>
      <c r="EH23" s="237"/>
      <c r="EI23" s="128"/>
    </row>
    <row r="24" spans="1:139" s="5" customFormat="1" ht="13.5" customHeight="1" thickBot="1" x14ac:dyDescent="0.35">
      <c r="A24" s="18"/>
      <c r="B24" s="19"/>
      <c r="C24" s="95"/>
      <c r="D24" s="107"/>
      <c r="E24" s="95"/>
      <c r="F24" s="95"/>
      <c r="G24" s="95"/>
      <c r="H24" s="95"/>
      <c r="I24" s="107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60"/>
      <c r="BX24" s="160"/>
      <c r="BY24" s="160"/>
      <c r="BZ24" s="160"/>
      <c r="CA24" s="160"/>
      <c r="CB24" s="160"/>
      <c r="CC24" s="160"/>
      <c r="CD24" s="160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  <c r="CT24" s="197"/>
      <c r="CU24" s="197"/>
      <c r="CV24" s="197"/>
      <c r="CW24" s="197"/>
      <c r="CX24" s="197"/>
      <c r="CY24" s="197"/>
      <c r="CZ24" s="210"/>
      <c r="DA24" s="197"/>
      <c r="DB24" s="210"/>
      <c r="DC24" s="197"/>
      <c r="DD24" s="210"/>
      <c r="DE24" s="197"/>
      <c r="DF24" s="197"/>
      <c r="DG24" s="197"/>
      <c r="DH24" s="197"/>
      <c r="DI24" s="197"/>
      <c r="DJ24" s="197"/>
      <c r="DK24" s="210"/>
      <c r="DL24" s="197"/>
      <c r="DM24" s="210"/>
      <c r="DN24" s="197"/>
      <c r="DO24" s="197"/>
      <c r="DP24" s="210"/>
      <c r="DQ24" s="197"/>
      <c r="DR24" s="197"/>
      <c r="DS24" s="210"/>
      <c r="DT24" s="197"/>
      <c r="DU24" s="197"/>
      <c r="DV24" s="210"/>
      <c r="DW24" s="197"/>
      <c r="DX24" s="197"/>
      <c r="DY24" s="210"/>
      <c r="DZ24" s="197"/>
      <c r="EA24" s="210"/>
      <c r="EB24" s="119"/>
      <c r="EC24" s="119"/>
      <c r="ED24" s="119"/>
      <c r="EE24" s="119"/>
      <c r="EF24" s="119"/>
      <c r="EG24" s="204"/>
      <c r="EH24" s="237"/>
    </row>
    <row r="25" spans="1:139" ht="14.25" thickTop="1" x14ac:dyDescent="0.25">
      <c r="A25" s="20"/>
      <c r="B25" s="20"/>
      <c r="C25" s="21"/>
      <c r="D25" s="21"/>
      <c r="E25" s="21"/>
      <c r="F25" s="21"/>
      <c r="G25" s="21"/>
      <c r="H25" s="21"/>
      <c r="I25" s="108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108"/>
      <c r="BH25" s="108"/>
      <c r="BI25" s="108"/>
      <c r="BJ25" s="108"/>
      <c r="BK25" s="108"/>
      <c r="BL25" s="108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</row>
    <row r="26" spans="1:139" ht="13.5" x14ac:dyDescent="0.25">
      <c r="A26" s="22"/>
      <c r="B26" s="22" t="s">
        <v>11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108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108"/>
      <c r="BC26" s="21"/>
      <c r="BD26" s="21"/>
      <c r="BE26" s="126"/>
      <c r="BF26" s="126"/>
      <c r="BG26" s="126"/>
      <c r="BH26" s="126"/>
      <c r="BI26" s="126"/>
      <c r="BJ26" s="126"/>
      <c r="BK26" s="126"/>
      <c r="BL26" s="126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</row>
    <row r="27" spans="1:139" ht="13.5" x14ac:dyDescent="0.25">
      <c r="A27" s="22"/>
      <c r="B27" s="22" t="s">
        <v>62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</row>
    <row r="28" spans="1:139" ht="13.5" x14ac:dyDescent="0.25">
      <c r="A28" s="22"/>
      <c r="B28" s="23" t="s">
        <v>12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</row>
    <row r="29" spans="1:139" ht="13.5" x14ac:dyDescent="0.25">
      <c r="A29" s="22"/>
      <c r="B29" s="24" t="s">
        <v>13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</row>
    <row r="30" spans="1:139" ht="13.5" x14ac:dyDescent="0.25">
      <c r="A30" s="22"/>
      <c r="B30" s="24" t="s">
        <v>14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</row>
    <row r="31" spans="1:139" ht="13.5" x14ac:dyDescent="0.25">
      <c r="A31" s="23"/>
      <c r="B31" s="23" t="s">
        <v>38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</row>
    <row r="32" spans="1:139" ht="13.5" x14ac:dyDescent="0.25">
      <c r="A32" s="23"/>
      <c r="B32" s="23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</row>
    <row r="33" spans="1:136" s="7" customFormat="1" ht="15" customHeight="1" x14ac:dyDescent="0.25">
      <c r="A33" s="23"/>
      <c r="B33" s="22" t="s">
        <v>45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</row>
    <row r="34" spans="1:136" ht="12" customHeight="1" x14ac:dyDescent="0.25">
      <c r="A34" s="22"/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</row>
    <row r="35" spans="1:136" ht="12" customHeight="1" x14ac:dyDescent="0.25">
      <c r="A35" s="23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</row>
    <row r="36" spans="1:136" ht="11.25" customHeight="1" x14ac:dyDescent="0.25">
      <c r="A36" s="23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</row>
    <row r="37" spans="1:136" s="7" customFormat="1" ht="11.25" customHeight="1" x14ac:dyDescent="0.25">
      <c r="A37" s="23"/>
      <c r="B37" s="22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</row>
    <row r="38" spans="1:136" x14ac:dyDescent="0.2"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</sheetData>
  <mergeCells count="134">
    <mergeCell ref="Y3:Y4"/>
    <mergeCell ref="AS3:AS4"/>
    <mergeCell ref="AN3:AN4"/>
    <mergeCell ref="AF3:AF4"/>
    <mergeCell ref="AY3:AY4"/>
    <mergeCell ref="AU3:AU4"/>
    <mergeCell ref="AI3:AI4"/>
    <mergeCell ref="AC3:AC4"/>
    <mergeCell ref="AE3:AE4"/>
    <mergeCell ref="Z3:Z4"/>
    <mergeCell ref="AA3:AA4"/>
    <mergeCell ref="AZ3:AZ4"/>
    <mergeCell ref="AW3:AW4"/>
    <mergeCell ref="AQ3:AQ4"/>
    <mergeCell ref="AO3:AO4"/>
    <mergeCell ref="AR3:AR4"/>
    <mergeCell ref="AT3:AT4"/>
    <mergeCell ref="AK3:AK4"/>
    <mergeCell ref="AP3:AP4"/>
    <mergeCell ref="I3:I4"/>
    <mergeCell ref="G3:G4"/>
    <mergeCell ref="L3:L4"/>
    <mergeCell ref="AV3:AV4"/>
    <mergeCell ref="AH3:AH4"/>
    <mergeCell ref="V3:V4"/>
    <mergeCell ref="AM3:AM4"/>
    <mergeCell ref="AL3:AL4"/>
    <mergeCell ref="M3:M4"/>
    <mergeCell ref="AB3:AB4"/>
    <mergeCell ref="J3:J4"/>
    <mergeCell ref="AG3:AG4"/>
    <mergeCell ref="AJ3:AJ4"/>
    <mergeCell ref="O3:O4"/>
    <mergeCell ref="AD3:AD4"/>
    <mergeCell ref="N3:N4"/>
    <mergeCell ref="W3:W4"/>
    <mergeCell ref="T3:T4"/>
    <mergeCell ref="U3:U4"/>
    <mergeCell ref="X3:X4"/>
    <mergeCell ref="BA3:BA4"/>
    <mergeCell ref="BG3:BG4"/>
    <mergeCell ref="BH3:BH4"/>
    <mergeCell ref="BD3:BD4"/>
    <mergeCell ref="BB3:BB4"/>
    <mergeCell ref="AX3:AX4"/>
    <mergeCell ref="BC3:BC4"/>
    <mergeCell ref="BF3:BF4"/>
    <mergeCell ref="BE3:BE4"/>
    <mergeCell ref="C3:C4"/>
    <mergeCell ref="D3:D4"/>
    <mergeCell ref="E3:E4"/>
    <mergeCell ref="R3:R4"/>
    <mergeCell ref="S3:S4"/>
    <mergeCell ref="H3:H4"/>
    <mergeCell ref="F3:F4"/>
    <mergeCell ref="P3:P4"/>
    <mergeCell ref="Q3:Q4"/>
    <mergeCell ref="K3:K4"/>
    <mergeCell ref="BR3:BR4"/>
    <mergeCell ref="BJ3:BJ4"/>
    <mergeCell ref="BM3:BM4"/>
    <mergeCell ref="BN3:BN4"/>
    <mergeCell ref="BI3:BI4"/>
    <mergeCell ref="BO3:BO4"/>
    <mergeCell ref="BW3:BW4"/>
    <mergeCell ref="CB3:CB4"/>
    <mergeCell ref="BS3:BS4"/>
    <mergeCell ref="CE3:CE4"/>
    <mergeCell ref="CD3:CD4"/>
    <mergeCell ref="CA3:CA4"/>
    <mergeCell ref="BZ3:BZ4"/>
    <mergeCell ref="BU3:BU4"/>
    <mergeCell ref="BV3:BV4"/>
    <mergeCell ref="BX3:BX4"/>
    <mergeCell ref="EF3:EF4"/>
    <mergeCell ref="CL3:CL4"/>
    <mergeCell ref="CO3:CO4"/>
    <mergeCell ref="CS3:CS4"/>
    <mergeCell ref="CR3:CR4"/>
    <mergeCell ref="CM3:CM4"/>
    <mergeCell ref="DC3:DC4"/>
    <mergeCell ref="CU3:CU4"/>
    <mergeCell ref="DR3:DR4"/>
    <mergeCell ref="DJ3:DJ4"/>
    <mergeCell ref="BI1:ED1"/>
    <mergeCell ref="BP3:BP4"/>
    <mergeCell ref="BL3:BL4"/>
    <mergeCell ref="BK3:BK4"/>
    <mergeCell ref="BQ3:BQ4"/>
    <mergeCell ref="BT3:BT4"/>
    <mergeCell ref="CZ3:CZ4"/>
    <mergeCell ref="CY3:CY4"/>
    <mergeCell ref="CC3:CC4"/>
    <mergeCell ref="CI3:CI4"/>
    <mergeCell ref="DD3:DD4"/>
    <mergeCell ref="CQ3:CQ4"/>
    <mergeCell ref="CH3:CH4"/>
    <mergeCell ref="DB3:DB4"/>
    <mergeCell ref="CK3:CK4"/>
    <mergeCell ref="CJ3:CJ4"/>
    <mergeCell ref="CP3:CP4"/>
    <mergeCell ref="CW3:CW4"/>
    <mergeCell ref="CN3:CN4"/>
    <mergeCell ref="CT3:CT4"/>
    <mergeCell ref="DM3:DM4"/>
    <mergeCell ref="BY3:BY4"/>
    <mergeCell ref="CX3:CX4"/>
    <mergeCell ref="DH3:DH4"/>
    <mergeCell ref="CV3:CV4"/>
    <mergeCell ref="DI3:DI4"/>
    <mergeCell ref="DE3:DE4"/>
    <mergeCell ref="DA3:DA4"/>
    <mergeCell ref="CG3:CG4"/>
    <mergeCell ref="CF3:CF4"/>
    <mergeCell ref="DT3:DT4"/>
    <mergeCell ref="EB3:EC3"/>
    <mergeCell ref="ED3:ED4"/>
    <mergeCell ref="DS3:DS4"/>
    <mergeCell ref="DQ3:DQ4"/>
    <mergeCell ref="DO3:DO4"/>
    <mergeCell ref="DX3:DX4"/>
    <mergeCell ref="DY3:DY4"/>
    <mergeCell ref="DZ3:DZ4"/>
    <mergeCell ref="EA3:EA4"/>
    <mergeCell ref="DG3:DG4"/>
    <mergeCell ref="DF3:DF4"/>
    <mergeCell ref="EE3:EE4"/>
    <mergeCell ref="DN3:DN4"/>
    <mergeCell ref="DV3:DV4"/>
    <mergeCell ref="DL3:DL4"/>
    <mergeCell ref="DK3:DK4"/>
    <mergeCell ref="DP3:DP4"/>
    <mergeCell ref="DW3:DW4"/>
    <mergeCell ref="DU3:DU4"/>
  </mergeCells>
  <phoneticPr fontId="24" type="noConversion"/>
  <hyperlinks>
    <hyperlink ref="B2" location="INDICE!A1" display="Volver al índice"/>
  </hyperlinks>
  <pageMargins left="0.43307086614173229" right="0.15748031496062992" top="0.35433070866141736" bottom="0.31496062992125984" header="0.15748031496062992" footer="0"/>
  <pageSetup paperSize="9" scale="70" orientation="landscape" r:id="rId1"/>
  <headerFooter alignWithMargins="0">
    <oddFooter>&amp;R&amp;F -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1"/>
  <sheetViews>
    <sheetView topLeftCell="A16" workbookViewId="0">
      <selection activeCell="A8" sqref="A8"/>
    </sheetView>
  </sheetViews>
  <sheetFormatPr baseColWidth="10" defaultRowHeight="12.75" x14ac:dyDescent="0.2"/>
  <cols>
    <col min="1" max="1" width="14" customWidth="1"/>
    <col min="2" max="2" width="116.140625" customWidth="1"/>
  </cols>
  <sheetData>
    <row r="1" spans="1:184" ht="74.25" customHeight="1" x14ac:dyDescent="0.2">
      <c r="B1" s="96" t="s">
        <v>33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29"/>
      <c r="EJ1" s="264" t="s">
        <v>19</v>
      </c>
      <c r="EK1" s="265"/>
      <c r="EL1" s="265"/>
      <c r="EM1" s="265"/>
      <c r="EN1" s="265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5"/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5"/>
      <c r="FV1" s="265"/>
      <c r="FW1" s="265"/>
      <c r="FX1" s="265"/>
      <c r="FY1" s="265"/>
      <c r="FZ1" s="265"/>
      <c r="GA1" s="265"/>
      <c r="GB1" s="265"/>
    </row>
    <row r="2" spans="1:184" x14ac:dyDescent="0.2">
      <c r="A2" s="27" t="s">
        <v>22</v>
      </c>
      <c r="B2" s="76" t="s">
        <v>23</v>
      </c>
    </row>
    <row r="3" spans="1:184" ht="13.5" customHeight="1" x14ac:dyDescent="0.2">
      <c r="A3" s="51"/>
      <c r="B3" s="77"/>
    </row>
    <row r="4" spans="1:184" ht="15.75" x14ac:dyDescent="0.25">
      <c r="A4" s="74">
        <f>+'Fin de Mes dic98-dic09'!AZ4</f>
        <v>37652</v>
      </c>
      <c r="B4" s="81" t="s">
        <v>25</v>
      </c>
    </row>
    <row r="5" spans="1:184" ht="15.75" x14ac:dyDescent="0.25">
      <c r="A5" s="78">
        <f>+'Fin de Mes dic98-dic09'!BA4</f>
        <v>37680</v>
      </c>
      <c r="B5" s="82" t="s">
        <v>25</v>
      </c>
    </row>
    <row r="6" spans="1:184" ht="15.75" x14ac:dyDescent="0.25">
      <c r="A6" s="74">
        <f>+'Fin de Mes dic98-dic09'!BB4</f>
        <v>37711</v>
      </c>
      <c r="B6" s="81" t="s">
        <v>24</v>
      </c>
    </row>
    <row r="7" spans="1:184" ht="15.75" x14ac:dyDescent="0.25">
      <c r="A7" s="83">
        <f>+'Fin de Mes dic98-dic09'!BQ4</f>
        <v>38168</v>
      </c>
      <c r="B7" s="82" t="s">
        <v>26</v>
      </c>
    </row>
    <row r="8" spans="1:184" ht="15.75" x14ac:dyDescent="0.25">
      <c r="A8" s="238"/>
      <c r="B8" s="82"/>
    </row>
    <row r="9" spans="1:184" x14ac:dyDescent="0.2">
      <c r="A9" s="83"/>
      <c r="B9" s="235"/>
    </row>
    <row r="10" spans="1:184" x14ac:dyDescent="0.2">
      <c r="A10" s="79"/>
      <c r="B10" s="75"/>
    </row>
    <row r="11" spans="1:184" x14ac:dyDescent="0.2">
      <c r="A11" s="79"/>
    </row>
    <row r="12" spans="1:184" x14ac:dyDescent="0.2">
      <c r="A12" s="79"/>
    </row>
    <row r="13" spans="1:184" x14ac:dyDescent="0.2">
      <c r="A13" s="80"/>
    </row>
    <row r="14" spans="1:184" x14ac:dyDescent="0.2">
      <c r="A14" s="80"/>
    </row>
    <row r="15" spans="1:184" x14ac:dyDescent="0.2">
      <c r="A15" s="80"/>
    </row>
    <row r="16" spans="1:184" x14ac:dyDescent="0.2">
      <c r="A16" s="80"/>
    </row>
    <row r="17" spans="1:1" x14ac:dyDescent="0.2">
      <c r="A17" s="80"/>
    </row>
    <row r="18" spans="1:1" x14ac:dyDescent="0.2">
      <c r="A18" s="80"/>
    </row>
    <row r="19" spans="1:1" x14ac:dyDescent="0.2">
      <c r="A19" s="80"/>
    </row>
    <row r="20" spans="1:1" x14ac:dyDescent="0.2">
      <c r="A20" s="80"/>
    </row>
    <row r="21" spans="1:1" x14ac:dyDescent="0.2">
      <c r="A21" s="80"/>
    </row>
    <row r="22" spans="1:1" x14ac:dyDescent="0.2">
      <c r="A22" s="80"/>
    </row>
    <row r="23" spans="1:1" x14ac:dyDescent="0.2">
      <c r="A23" s="80"/>
    </row>
    <row r="24" spans="1:1" x14ac:dyDescent="0.2">
      <c r="A24" s="80"/>
    </row>
    <row r="25" spans="1:1" x14ac:dyDescent="0.2">
      <c r="A25" s="80"/>
    </row>
    <row r="26" spans="1:1" x14ac:dyDescent="0.2">
      <c r="A26" s="80"/>
    </row>
    <row r="27" spans="1:1" x14ac:dyDescent="0.2">
      <c r="A27" s="80"/>
    </row>
    <row r="28" spans="1:1" x14ac:dyDescent="0.2">
      <c r="A28" s="80"/>
    </row>
    <row r="29" spans="1:1" x14ac:dyDescent="0.2">
      <c r="A29" s="80"/>
    </row>
    <row r="30" spans="1:1" x14ac:dyDescent="0.2">
      <c r="A30" s="80"/>
    </row>
    <row r="31" spans="1:1" x14ac:dyDescent="0.2">
      <c r="A31" s="80"/>
    </row>
    <row r="32" spans="1:1" x14ac:dyDescent="0.2">
      <c r="A32" s="80"/>
    </row>
    <row r="33" spans="1:1" x14ac:dyDescent="0.2">
      <c r="A33" s="80"/>
    </row>
    <row r="34" spans="1:1" x14ac:dyDescent="0.2">
      <c r="A34" s="80"/>
    </row>
    <row r="35" spans="1:1" x14ac:dyDescent="0.2">
      <c r="A35" s="80"/>
    </row>
    <row r="36" spans="1:1" x14ac:dyDescent="0.2">
      <c r="A36" s="80"/>
    </row>
    <row r="37" spans="1:1" x14ac:dyDescent="0.2">
      <c r="A37" s="80"/>
    </row>
    <row r="38" spans="1:1" x14ac:dyDescent="0.2">
      <c r="A38" s="80"/>
    </row>
    <row r="39" spans="1:1" x14ac:dyDescent="0.2">
      <c r="A39" s="80"/>
    </row>
    <row r="40" spans="1:1" x14ac:dyDescent="0.2">
      <c r="A40" s="80"/>
    </row>
    <row r="41" spans="1:1" x14ac:dyDescent="0.2">
      <c r="A41" s="80"/>
    </row>
  </sheetData>
  <mergeCells count="1">
    <mergeCell ref="EJ1:GB1"/>
  </mergeCells>
  <phoneticPr fontId="24" type="noConversion"/>
  <hyperlinks>
    <hyperlink ref="B1" location="INDICE!A1" display="Volver al índice"/>
  </hyperlinks>
  <pageMargins left="0.78740157480314965" right="0.78740157480314965" top="0.98425196850393704" bottom="0.98425196850393704" header="0" footer="0"/>
  <pageSetup paperSize="9" scale="70" orientation="landscape" r:id="rId1"/>
  <headerFooter alignWithMargins="0">
    <oddFooter>&amp;R&amp;F -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16" sqref="J16"/>
    </sheetView>
  </sheetViews>
  <sheetFormatPr baseColWidth="10" defaultColWidth="0.5703125" defaultRowHeight="12.75" x14ac:dyDescent="0.2"/>
  <cols>
    <col min="1" max="1" width="1.85546875" customWidth="1"/>
    <col min="2" max="2" width="40.140625" customWidth="1"/>
    <col min="3" max="36" width="9.28515625" customWidth="1"/>
    <col min="37" max="39" width="9.42578125" customWidth="1"/>
    <col min="40" max="71" width="9.28515625" customWidth="1"/>
    <col min="72" max="72" width="8.7109375" customWidth="1"/>
    <col min="73" max="89" width="8" customWidth="1"/>
    <col min="90" max="90" width="8.7109375" style="5" customWidth="1"/>
    <col min="91" max="92" width="8.140625" customWidth="1"/>
    <col min="93" max="93" width="8.140625" style="9" customWidth="1"/>
    <col min="94" max="126" width="8.140625" customWidth="1"/>
    <col min="127" max="127" width="7.7109375" customWidth="1"/>
    <col min="128" max="135" width="8.140625" customWidth="1"/>
  </cols>
  <sheetData>
    <row r="2" spans="1:135" ht="66" customHeight="1" x14ac:dyDescent="0.2"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266" t="s">
        <v>72</v>
      </c>
      <c r="CV2" s="267"/>
      <c r="CW2" s="267"/>
      <c r="CX2" s="267"/>
      <c r="CY2" s="267"/>
      <c r="CZ2" s="267"/>
      <c r="DA2" s="267"/>
      <c r="DB2" s="267"/>
      <c r="DC2" s="267"/>
      <c r="DD2" s="267"/>
      <c r="DE2" s="267"/>
      <c r="DF2" s="267"/>
      <c r="DG2" s="267"/>
      <c r="DH2" s="267"/>
      <c r="DI2" s="267"/>
      <c r="DJ2" s="267"/>
      <c r="DK2" s="267"/>
      <c r="DL2" s="267"/>
      <c r="DM2" s="267"/>
      <c r="DN2" s="267"/>
      <c r="DO2" s="267"/>
      <c r="DP2" s="267"/>
      <c r="DQ2" s="267"/>
      <c r="DR2" s="267"/>
      <c r="DS2" s="267"/>
      <c r="DT2" s="267"/>
      <c r="DU2" s="267"/>
      <c r="DV2" s="267"/>
      <c r="DW2" s="267"/>
      <c r="DX2" s="267"/>
      <c r="DY2" s="267"/>
      <c r="DZ2" s="267"/>
      <c r="EA2" s="267"/>
      <c r="EB2" s="267"/>
      <c r="EC2" s="267"/>
      <c r="ED2" s="267"/>
      <c r="EE2" s="268"/>
    </row>
    <row r="3" spans="1:135" ht="13.5" thickBot="1" x14ac:dyDescent="0.25">
      <c r="A3" s="6"/>
      <c r="B3" s="98" t="s">
        <v>33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84"/>
      <c r="AZ3" s="85" t="s">
        <v>21</v>
      </c>
      <c r="BA3" s="85" t="s">
        <v>21</v>
      </c>
      <c r="BB3" s="85" t="s">
        <v>21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85" t="s">
        <v>21</v>
      </c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</row>
    <row r="4" spans="1:135" s="3" customFormat="1" ht="27.75" customHeight="1" thickTop="1" x14ac:dyDescent="0.2">
      <c r="A4" s="26"/>
      <c r="B4" s="27" t="s">
        <v>15</v>
      </c>
      <c r="C4" s="250">
        <v>36160</v>
      </c>
      <c r="D4" s="250">
        <v>36191</v>
      </c>
      <c r="E4" s="250">
        <v>36219</v>
      </c>
      <c r="F4" s="250">
        <v>36250</v>
      </c>
      <c r="G4" s="250">
        <v>36280</v>
      </c>
      <c r="H4" s="250">
        <v>36311</v>
      </c>
      <c r="I4" s="250">
        <v>36341</v>
      </c>
      <c r="J4" s="250">
        <v>36372</v>
      </c>
      <c r="K4" s="250">
        <v>36403</v>
      </c>
      <c r="L4" s="250">
        <v>36433</v>
      </c>
      <c r="M4" s="250">
        <v>36464</v>
      </c>
      <c r="N4" s="250">
        <v>36494</v>
      </c>
      <c r="O4" s="250">
        <v>36525</v>
      </c>
      <c r="P4" s="250">
        <v>36556</v>
      </c>
      <c r="Q4" s="250">
        <v>36585</v>
      </c>
      <c r="R4" s="250">
        <v>36616</v>
      </c>
      <c r="S4" s="250">
        <v>36646</v>
      </c>
      <c r="T4" s="250">
        <v>36677</v>
      </c>
      <c r="U4" s="250">
        <v>36707</v>
      </c>
      <c r="V4" s="250">
        <v>36738</v>
      </c>
      <c r="W4" s="250">
        <v>36769</v>
      </c>
      <c r="X4" s="250">
        <v>36799</v>
      </c>
      <c r="Y4" s="250">
        <v>36830</v>
      </c>
      <c r="Z4" s="250">
        <v>36860</v>
      </c>
      <c r="AA4" s="250">
        <v>36891</v>
      </c>
      <c r="AB4" s="250">
        <v>36922</v>
      </c>
      <c r="AC4" s="250">
        <v>36950</v>
      </c>
      <c r="AD4" s="250">
        <v>36981</v>
      </c>
      <c r="AE4" s="250">
        <v>37011</v>
      </c>
      <c r="AF4" s="250">
        <v>37042</v>
      </c>
      <c r="AG4" s="250">
        <v>37072</v>
      </c>
      <c r="AH4" s="250">
        <v>37103</v>
      </c>
      <c r="AI4" s="250">
        <v>37134</v>
      </c>
      <c r="AJ4" s="250">
        <v>37164</v>
      </c>
      <c r="AK4" s="250">
        <v>37195</v>
      </c>
      <c r="AL4" s="250">
        <v>37225</v>
      </c>
      <c r="AM4" s="250">
        <v>37256</v>
      </c>
      <c r="AN4" s="250">
        <v>37287</v>
      </c>
      <c r="AO4" s="250">
        <v>37315</v>
      </c>
      <c r="AP4" s="250">
        <v>37346</v>
      </c>
      <c r="AQ4" s="250">
        <v>37376</v>
      </c>
      <c r="AR4" s="250">
        <v>37407</v>
      </c>
      <c r="AS4" s="250">
        <v>37437</v>
      </c>
      <c r="AT4" s="250">
        <v>37468</v>
      </c>
      <c r="AU4" s="250">
        <v>37499</v>
      </c>
      <c r="AV4" s="250">
        <v>37529</v>
      </c>
      <c r="AW4" s="250">
        <v>37560</v>
      </c>
      <c r="AX4" s="250">
        <v>37590</v>
      </c>
      <c r="AY4" s="250">
        <v>37621</v>
      </c>
      <c r="AZ4" s="250">
        <v>37652</v>
      </c>
      <c r="BA4" s="250">
        <v>37680</v>
      </c>
      <c r="BB4" s="250">
        <v>37711</v>
      </c>
      <c r="BC4" s="250">
        <v>37741</v>
      </c>
      <c r="BD4" s="250">
        <v>37772</v>
      </c>
      <c r="BE4" s="250">
        <v>37802</v>
      </c>
      <c r="BF4" s="250">
        <v>37833</v>
      </c>
      <c r="BG4" s="250">
        <v>37864</v>
      </c>
      <c r="BH4" s="250">
        <v>37894</v>
      </c>
      <c r="BI4" s="250">
        <v>37925</v>
      </c>
      <c r="BJ4" s="250">
        <v>37955</v>
      </c>
      <c r="BK4" s="250">
        <v>37986</v>
      </c>
      <c r="BL4" s="250">
        <v>38017</v>
      </c>
      <c r="BM4" s="250">
        <v>38046</v>
      </c>
      <c r="BN4" s="250">
        <v>38077</v>
      </c>
      <c r="BO4" s="250">
        <v>38107</v>
      </c>
      <c r="BP4" s="250">
        <v>38138</v>
      </c>
      <c r="BQ4" s="250">
        <v>38168</v>
      </c>
      <c r="BR4" s="250">
        <v>38199</v>
      </c>
      <c r="BS4" s="250">
        <v>38230</v>
      </c>
      <c r="BT4" s="250">
        <v>38260</v>
      </c>
      <c r="BU4" s="250">
        <v>38291</v>
      </c>
      <c r="BV4" s="250">
        <v>38321</v>
      </c>
      <c r="BW4" s="250">
        <v>38352</v>
      </c>
      <c r="BX4" s="250">
        <v>38383</v>
      </c>
      <c r="BY4" s="250">
        <v>38411</v>
      </c>
      <c r="BZ4" s="250">
        <v>38442</v>
      </c>
      <c r="CA4" s="250">
        <v>38472</v>
      </c>
      <c r="CB4" s="250">
        <v>38503</v>
      </c>
      <c r="CC4" s="250">
        <v>38533</v>
      </c>
      <c r="CD4" s="250">
        <v>38564</v>
      </c>
      <c r="CE4" s="250">
        <v>38595</v>
      </c>
      <c r="CF4" s="250">
        <v>38625</v>
      </c>
      <c r="CG4" s="250">
        <v>38656</v>
      </c>
      <c r="CH4" s="250">
        <v>38686</v>
      </c>
      <c r="CI4" s="250">
        <v>38717</v>
      </c>
      <c r="CJ4" s="250">
        <v>38748</v>
      </c>
      <c r="CK4" s="250">
        <v>38776</v>
      </c>
      <c r="CL4" s="250">
        <v>38807</v>
      </c>
      <c r="CM4" s="250">
        <v>38837</v>
      </c>
      <c r="CN4" s="250">
        <v>38868</v>
      </c>
      <c r="CO4" s="250">
        <v>38898</v>
      </c>
      <c r="CP4" s="250">
        <v>38929</v>
      </c>
      <c r="CQ4" s="250">
        <v>38960</v>
      </c>
      <c r="CR4" s="250">
        <v>38990</v>
      </c>
      <c r="CS4" s="250">
        <v>39021</v>
      </c>
      <c r="CT4" s="250">
        <v>39051</v>
      </c>
      <c r="CU4" s="250">
        <v>39082</v>
      </c>
      <c r="CV4" s="250">
        <v>39113</v>
      </c>
      <c r="CW4" s="250">
        <v>39141</v>
      </c>
      <c r="CX4" s="250">
        <v>39172</v>
      </c>
      <c r="CY4" s="250">
        <v>39202</v>
      </c>
      <c r="CZ4" s="250">
        <v>39233</v>
      </c>
      <c r="DA4" s="250">
        <v>39263</v>
      </c>
      <c r="DB4" s="250">
        <v>39294</v>
      </c>
      <c r="DC4" s="250">
        <v>39325</v>
      </c>
      <c r="DD4" s="250">
        <v>39355</v>
      </c>
      <c r="DE4" s="250">
        <v>39386</v>
      </c>
      <c r="DF4" s="250">
        <v>39416</v>
      </c>
      <c r="DG4" s="250">
        <v>39447</v>
      </c>
      <c r="DH4" s="250">
        <v>39478</v>
      </c>
      <c r="DI4" s="250">
        <v>39507</v>
      </c>
      <c r="DJ4" s="250">
        <v>39538</v>
      </c>
      <c r="DK4" s="250">
        <v>39568</v>
      </c>
      <c r="DL4" s="250">
        <v>39599</v>
      </c>
      <c r="DM4" s="250">
        <v>39629</v>
      </c>
      <c r="DN4" s="250">
        <v>39660</v>
      </c>
      <c r="DO4" s="250">
        <v>39691</v>
      </c>
      <c r="DP4" s="250">
        <v>39721</v>
      </c>
      <c r="DQ4" s="250">
        <v>39752</v>
      </c>
      <c r="DR4" s="250">
        <v>39782</v>
      </c>
      <c r="DS4" s="250">
        <v>39813</v>
      </c>
      <c r="DT4" s="250">
        <v>39844</v>
      </c>
      <c r="DU4" s="250">
        <v>39872</v>
      </c>
      <c r="DV4" s="250">
        <v>39903</v>
      </c>
      <c r="DW4" s="250">
        <v>39933</v>
      </c>
      <c r="DX4" s="250">
        <v>39964</v>
      </c>
      <c r="DY4" s="250">
        <v>39994</v>
      </c>
      <c r="DZ4" s="250">
        <v>40025</v>
      </c>
      <c r="EA4" s="250">
        <v>40056</v>
      </c>
      <c r="EB4" s="250">
        <v>40086</v>
      </c>
      <c r="EC4" s="250">
        <v>40117</v>
      </c>
      <c r="ED4" s="250">
        <v>40147</v>
      </c>
      <c r="EE4" s="250">
        <v>40178</v>
      </c>
    </row>
    <row r="5" spans="1:135" s="3" customFormat="1" ht="27.75" customHeight="1" thickBot="1" x14ac:dyDescent="0.25">
      <c r="A5" s="28"/>
      <c r="B5" s="97" t="s">
        <v>31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1"/>
      <c r="AW5" s="251"/>
      <c r="AX5" s="251"/>
      <c r="AY5" s="251"/>
      <c r="AZ5" s="251"/>
      <c r="BA5" s="251"/>
      <c r="BB5" s="251"/>
      <c r="BC5" s="251"/>
      <c r="BD5" s="251"/>
      <c r="BE5" s="251"/>
      <c r="BF5" s="251"/>
      <c r="BG5" s="251"/>
      <c r="BH5" s="251"/>
      <c r="BI5" s="251"/>
      <c r="BJ5" s="251"/>
      <c r="BK5" s="251"/>
      <c r="BL5" s="251"/>
      <c r="BM5" s="251"/>
      <c r="BN5" s="251"/>
      <c r="BO5" s="251"/>
      <c r="BP5" s="251"/>
      <c r="BQ5" s="251"/>
      <c r="BR5" s="251"/>
      <c r="BS5" s="251"/>
      <c r="BT5" s="251"/>
      <c r="BU5" s="251"/>
      <c r="BV5" s="251"/>
      <c r="BW5" s="251"/>
      <c r="BX5" s="251"/>
      <c r="BY5" s="251"/>
      <c r="BZ5" s="251"/>
      <c r="CA5" s="251"/>
      <c r="CB5" s="251"/>
      <c r="CC5" s="251"/>
      <c r="CD5" s="251"/>
      <c r="CE5" s="251"/>
      <c r="CF5" s="251"/>
      <c r="CG5" s="251"/>
      <c r="CH5" s="251"/>
      <c r="CI5" s="251"/>
      <c r="CJ5" s="251"/>
      <c r="CK5" s="251"/>
      <c r="CL5" s="251"/>
      <c r="CM5" s="251"/>
      <c r="CN5" s="251"/>
      <c r="CO5" s="251"/>
      <c r="CP5" s="251"/>
      <c r="CQ5" s="251"/>
      <c r="CR5" s="251"/>
      <c r="CS5" s="251"/>
      <c r="CT5" s="251"/>
      <c r="CU5" s="251"/>
      <c r="CV5" s="251"/>
      <c r="CW5" s="251"/>
      <c r="CX5" s="251"/>
      <c r="CY5" s="251"/>
      <c r="CZ5" s="251"/>
      <c r="DA5" s="251"/>
      <c r="DB5" s="251"/>
      <c r="DC5" s="251"/>
      <c r="DD5" s="251"/>
      <c r="DE5" s="251"/>
      <c r="DF5" s="251"/>
      <c r="DG5" s="251"/>
      <c r="DH5" s="251"/>
      <c r="DI5" s="251"/>
      <c r="DJ5" s="251"/>
      <c r="DK5" s="251"/>
      <c r="DL5" s="251"/>
      <c r="DM5" s="251"/>
      <c r="DN5" s="251"/>
      <c r="DO5" s="251"/>
      <c r="DP5" s="251"/>
      <c r="DQ5" s="251"/>
      <c r="DR5" s="251"/>
      <c r="DS5" s="251"/>
      <c r="DT5" s="251"/>
      <c r="DU5" s="251"/>
      <c r="DV5" s="251"/>
      <c r="DW5" s="251"/>
      <c r="DX5" s="251"/>
      <c r="DY5" s="251"/>
      <c r="DZ5" s="251"/>
      <c r="EA5" s="251"/>
      <c r="EB5" s="251"/>
      <c r="EC5" s="251"/>
      <c r="ED5" s="251"/>
      <c r="EE5" s="251"/>
    </row>
    <row r="6" spans="1:135" s="45" customFormat="1" ht="17.25" customHeight="1" thickTop="1" x14ac:dyDescent="0.25">
      <c r="A6" s="49"/>
      <c r="B6" s="50" t="s">
        <v>0</v>
      </c>
      <c r="C6" s="52">
        <v>9218.9779999999992</v>
      </c>
      <c r="D6" s="52">
        <v>8298.9169999999995</v>
      </c>
      <c r="E6" s="52">
        <v>8179.9979999999996</v>
      </c>
      <c r="F6" s="52">
        <v>7847.9080000000004</v>
      </c>
      <c r="G6" s="52">
        <v>7947.2420000000002</v>
      </c>
      <c r="H6" s="52">
        <v>7896.9840000000004</v>
      </c>
      <c r="I6" s="52">
        <v>8213.6299999999992</v>
      </c>
      <c r="J6" s="52">
        <v>7911.5540000000001</v>
      </c>
      <c r="K6" s="52">
        <v>7666.8720000000003</v>
      </c>
      <c r="L6" s="52">
        <v>7730.7120000000004</v>
      </c>
      <c r="M6" s="52">
        <v>8004.1710000000003</v>
      </c>
      <c r="N6" s="52">
        <v>7722.3419999999996</v>
      </c>
      <c r="O6" s="52">
        <v>9853.5190000000002</v>
      </c>
      <c r="P6" s="52">
        <v>8524.6769899999999</v>
      </c>
      <c r="Q6" s="52">
        <v>8493.1270100000002</v>
      </c>
      <c r="R6" s="52">
        <v>8386.6461099999997</v>
      </c>
      <c r="S6" s="52">
        <v>8271.3679699999993</v>
      </c>
      <c r="T6" s="52">
        <v>7989.5462500000003</v>
      </c>
      <c r="U6" s="52">
        <v>8654.4890399999986</v>
      </c>
      <c r="V6" s="52">
        <v>8175.0637800000004</v>
      </c>
      <c r="W6" s="52">
        <v>7973.2820000000002</v>
      </c>
      <c r="X6" s="52">
        <v>7793.6748899999993</v>
      </c>
      <c r="Y6" s="52">
        <v>8027.9281600000004</v>
      </c>
      <c r="Z6" s="52">
        <v>8001.60653</v>
      </c>
      <c r="AA6" s="52">
        <v>9470.3555300000007</v>
      </c>
      <c r="AB6" s="52">
        <v>8471.1166620000004</v>
      </c>
      <c r="AC6" s="52">
        <v>8853.4473999999991</v>
      </c>
      <c r="AD6" s="52">
        <v>8362.5040399999998</v>
      </c>
      <c r="AE6" s="52">
        <v>8419.8272799999995</v>
      </c>
      <c r="AF6" s="52">
        <v>7992.1964900000003</v>
      </c>
      <c r="AG6" s="52">
        <v>8550.4981199999984</v>
      </c>
      <c r="AH6" s="52">
        <v>7974.1921000000002</v>
      </c>
      <c r="AI6" s="52">
        <v>7840.9537899999996</v>
      </c>
      <c r="AJ6" s="52">
        <v>8159.6741300000003</v>
      </c>
      <c r="AK6" s="52">
        <v>7936.7715799999996</v>
      </c>
      <c r="AL6" s="52">
        <v>8258.3686699999998</v>
      </c>
      <c r="AM6" s="52">
        <v>9448.6663200000003</v>
      </c>
      <c r="AN6" s="52">
        <v>8078.4348600000003</v>
      </c>
      <c r="AO6" s="52">
        <v>8177.3860000000004</v>
      </c>
      <c r="AP6" s="52">
        <v>8294.1491800000003</v>
      </c>
      <c r="AQ6" s="52">
        <v>7877.2117500000004</v>
      </c>
      <c r="AR6" s="52">
        <v>7674.53143</v>
      </c>
      <c r="AS6" s="52">
        <v>8025.2593100000004</v>
      </c>
      <c r="AT6" s="52">
        <v>8887.3378599999996</v>
      </c>
      <c r="AU6" s="52">
        <v>9510.2772100000002</v>
      </c>
      <c r="AV6" s="52">
        <v>8789.6662799999995</v>
      </c>
      <c r="AW6" s="52">
        <v>8276.0579199999993</v>
      </c>
      <c r="AX6" s="52">
        <v>8685.9126300000007</v>
      </c>
      <c r="AY6" s="52">
        <v>10001.226280000001</v>
      </c>
      <c r="AZ6" s="52">
        <v>9240.1199739000003</v>
      </c>
      <c r="BA6" s="52">
        <v>9821.1204600000001</v>
      </c>
      <c r="BB6" s="52">
        <v>9331.9874099999997</v>
      </c>
      <c r="BC6" s="52">
        <v>9272.0299800000012</v>
      </c>
      <c r="BD6" s="52">
        <v>9043.1605199999995</v>
      </c>
      <c r="BE6" s="52">
        <v>9355.33187</v>
      </c>
      <c r="BF6" s="52">
        <v>9273.8051099999993</v>
      </c>
      <c r="BG6" s="52">
        <v>9453.8420000000006</v>
      </c>
      <c r="BH6" s="52">
        <v>9421.3271700000005</v>
      </c>
      <c r="BI6" s="52">
        <v>9801.6437799999985</v>
      </c>
      <c r="BJ6" s="52">
        <v>10282.651519999999</v>
      </c>
      <c r="BK6" s="52">
        <v>12244.312810000001</v>
      </c>
      <c r="BL6" s="52">
        <v>11180.031509999999</v>
      </c>
      <c r="BM6" s="52">
        <v>11553.05036954</v>
      </c>
      <c r="BN6" s="53">
        <v>11665.83827819</v>
      </c>
      <c r="BO6" s="53">
        <v>11004.485269999999</v>
      </c>
      <c r="BP6" s="53">
        <v>11040.09059</v>
      </c>
      <c r="BQ6" s="53">
        <v>11622.920619999999</v>
      </c>
      <c r="BR6" s="53">
        <v>11297.439269999999</v>
      </c>
      <c r="BS6" s="53">
        <v>11192.569650000001</v>
      </c>
      <c r="BT6" s="53">
        <v>11211.28926</v>
      </c>
      <c r="BU6" s="53">
        <v>11473.510400000001</v>
      </c>
      <c r="BV6" s="53">
        <v>11586.55251</v>
      </c>
      <c r="BW6" s="53">
        <v>14170.28854</v>
      </c>
      <c r="BX6" s="53">
        <v>12876.34195</v>
      </c>
      <c r="BY6" s="53">
        <v>13117.42287</v>
      </c>
      <c r="BZ6" s="52">
        <v>13166.36671</v>
      </c>
      <c r="CA6" s="52">
        <v>12781.53138</v>
      </c>
      <c r="CB6" s="52">
        <v>13025.25733</v>
      </c>
      <c r="CC6" s="52">
        <v>13809.43389</v>
      </c>
      <c r="CD6" s="52">
        <v>13718.160109999999</v>
      </c>
      <c r="CE6" s="52">
        <v>13345.42965</v>
      </c>
      <c r="CF6" s="54">
        <v>13801.75692</v>
      </c>
      <c r="CG6" s="53">
        <v>14115.98518</v>
      </c>
      <c r="CH6" s="53">
        <v>14471.489730000001</v>
      </c>
      <c r="CI6" s="53">
        <v>17285.03427</v>
      </c>
      <c r="CJ6" s="53">
        <v>16061.945960000001</v>
      </c>
      <c r="CK6" s="53">
        <v>16997.844300000001</v>
      </c>
      <c r="CL6" s="53">
        <v>15996.11123</v>
      </c>
      <c r="CM6" s="52">
        <v>16598.663400000001</v>
      </c>
      <c r="CN6" s="52">
        <v>15761.53441</v>
      </c>
      <c r="CO6" s="55">
        <v>17094.72421</v>
      </c>
      <c r="CP6" s="52">
        <v>16932.519179999999</v>
      </c>
      <c r="CQ6" s="52">
        <v>16717.493460000002</v>
      </c>
      <c r="CR6" s="52">
        <v>16933.74638</v>
      </c>
      <c r="CS6" s="52">
        <v>18198.073270000001</v>
      </c>
      <c r="CT6" s="52">
        <v>18459.75922</v>
      </c>
      <c r="CU6" s="52">
        <v>22064.652420000002</v>
      </c>
      <c r="CV6" s="52">
        <v>20925.092329999999</v>
      </c>
      <c r="CW6" s="52">
        <v>19427.944749999999</v>
      </c>
      <c r="CX6" s="52">
        <v>20881</v>
      </c>
      <c r="CY6" s="52">
        <v>19190.958589999998</v>
      </c>
      <c r="CZ6" s="52">
        <v>18656.066129999999</v>
      </c>
      <c r="DA6" s="52">
        <v>20577.555130000001</v>
      </c>
      <c r="DB6" s="52">
        <v>19860.231090000001</v>
      </c>
      <c r="DC6" s="52">
        <v>19928.694420000003</v>
      </c>
      <c r="DD6" s="52">
        <v>20095.969850000001</v>
      </c>
      <c r="DE6" s="52">
        <v>20286.31882</v>
      </c>
      <c r="DF6" s="52">
        <v>21255.40238</v>
      </c>
      <c r="DG6" s="52">
        <v>24617.298199999997</v>
      </c>
      <c r="DH6" s="52">
        <v>22878.639320000002</v>
      </c>
      <c r="DI6" s="52">
        <v>23309.339540000001</v>
      </c>
      <c r="DJ6" s="52">
        <v>23144.279449999998</v>
      </c>
      <c r="DK6" s="52">
        <v>22829.31293</v>
      </c>
      <c r="DL6" s="52">
        <v>22715.92368</v>
      </c>
      <c r="DM6" s="52">
        <v>24357.575370000002</v>
      </c>
      <c r="DN6" s="52">
        <v>23755.386140000002</v>
      </c>
      <c r="DO6" s="52">
        <v>24417.972969999999</v>
      </c>
      <c r="DP6" s="52">
        <v>23657.520800000002</v>
      </c>
      <c r="DQ6" s="52">
        <v>23409.332670000003</v>
      </c>
      <c r="DR6" s="52">
        <v>23877.844670000002</v>
      </c>
      <c r="DS6" s="52">
        <v>28262.631109999998</v>
      </c>
      <c r="DT6" s="52">
        <v>26047.157149999999</v>
      </c>
      <c r="DU6" s="52">
        <v>26601.393390000001</v>
      </c>
      <c r="DV6" s="52">
        <v>26382.370859999999</v>
      </c>
      <c r="DW6" s="52">
        <v>26352.46243</v>
      </c>
      <c r="DX6" s="52">
        <v>25990.955539999999</v>
      </c>
      <c r="DY6" s="52">
        <v>27491.48213</v>
      </c>
      <c r="DZ6" s="52">
        <v>26870.814449999998</v>
      </c>
      <c r="EA6" s="52">
        <v>27160.229469999998</v>
      </c>
      <c r="EB6" s="52">
        <v>26482.780750000002</v>
      </c>
      <c r="EC6" s="52">
        <v>27380.302609999999</v>
      </c>
      <c r="ED6" s="52">
        <v>27584.243979999999</v>
      </c>
      <c r="EE6" s="52">
        <v>31980.09001</v>
      </c>
    </row>
    <row r="7" spans="1:135" ht="13.5" x14ac:dyDescent="0.25">
      <c r="A7" s="11"/>
      <c r="B7" s="12" t="s">
        <v>1</v>
      </c>
      <c r="C7" s="57">
        <v>2262.5871219999999</v>
      </c>
      <c r="D7" s="57">
        <v>2024.1599000000001</v>
      </c>
      <c r="E7" s="57">
        <v>2004.4863400000002</v>
      </c>
      <c r="F7" s="57">
        <v>1823.9164799999999</v>
      </c>
      <c r="G7" s="57">
        <v>1927.4612299999999</v>
      </c>
      <c r="H7" s="57">
        <v>2148.8597</v>
      </c>
      <c r="I7" s="57">
        <v>1945.23747</v>
      </c>
      <c r="J7" s="57">
        <v>1859.3447999999999</v>
      </c>
      <c r="K7" s="57">
        <v>1948.2662700000001</v>
      </c>
      <c r="L7" s="57">
        <v>1878.6695</v>
      </c>
      <c r="M7" s="57">
        <v>1907.94373</v>
      </c>
      <c r="N7" s="57">
        <v>1853.9336800000001</v>
      </c>
      <c r="O7" s="57">
        <v>2218.00198</v>
      </c>
      <c r="P7" s="57">
        <v>2206.1954150000001</v>
      </c>
      <c r="Q7" s="57">
        <v>2286.3430680000001</v>
      </c>
      <c r="R7" s="57">
        <v>2132.1306839999997</v>
      </c>
      <c r="S7" s="57">
        <v>1922.35978</v>
      </c>
      <c r="T7" s="57">
        <v>2153.4648070000003</v>
      </c>
      <c r="U7" s="57">
        <v>2109.8348700000001</v>
      </c>
      <c r="V7" s="57">
        <v>2161.416365</v>
      </c>
      <c r="W7" s="57">
        <v>2137.5078640000002</v>
      </c>
      <c r="X7" s="57">
        <v>1905.927418</v>
      </c>
      <c r="Y7" s="57">
        <v>2383.5745609999999</v>
      </c>
      <c r="Z7" s="57">
        <v>2039.4394970000003</v>
      </c>
      <c r="AA7" s="57">
        <v>2187.3429470000001</v>
      </c>
      <c r="AB7" s="57">
        <v>2311.448918</v>
      </c>
      <c r="AC7" s="57">
        <v>2511.7404180000003</v>
      </c>
      <c r="AD7" s="57">
        <v>2116.6491550000001</v>
      </c>
      <c r="AE7" s="57">
        <v>2408.7610949999998</v>
      </c>
      <c r="AF7" s="57">
        <v>2293.4486609999999</v>
      </c>
      <c r="AG7" s="57">
        <v>2205.635667</v>
      </c>
      <c r="AH7" s="57">
        <v>2309.2968089999999</v>
      </c>
      <c r="AI7" s="57">
        <v>2220.9612240000001</v>
      </c>
      <c r="AJ7" s="57">
        <v>2146.0089040000003</v>
      </c>
      <c r="AK7" s="57">
        <v>2157.7260539999997</v>
      </c>
      <c r="AL7" s="57">
        <v>2243.6394289999998</v>
      </c>
      <c r="AM7" s="57">
        <v>2394.5479919999998</v>
      </c>
      <c r="AN7" s="57">
        <v>2121.686095</v>
      </c>
      <c r="AO7" s="57">
        <v>2129.081205</v>
      </c>
      <c r="AP7" s="57">
        <v>2293.4849009999998</v>
      </c>
      <c r="AQ7" s="57">
        <v>2325.136532</v>
      </c>
      <c r="AR7" s="57">
        <v>2120.4809789999999</v>
      </c>
      <c r="AS7" s="57">
        <v>2105.3257349999999</v>
      </c>
      <c r="AT7" s="57">
        <v>2484.1971080000003</v>
      </c>
      <c r="AU7" s="57">
        <v>2618.9080260000001</v>
      </c>
      <c r="AV7" s="57">
        <v>2504.7247160000002</v>
      </c>
      <c r="AW7" s="57">
        <v>2048.47478</v>
      </c>
      <c r="AX7" s="57">
        <v>2100.897739</v>
      </c>
      <c r="AY7" s="57">
        <v>2329.9190010000002</v>
      </c>
      <c r="AZ7" s="57">
        <v>2158.1006980000002</v>
      </c>
      <c r="BA7" s="57">
        <v>2312.6435179999999</v>
      </c>
      <c r="BB7" s="57">
        <v>2236.1958449999997</v>
      </c>
      <c r="BC7" s="57">
        <v>2174.603063</v>
      </c>
      <c r="BD7" s="57">
        <v>2090.620496</v>
      </c>
      <c r="BE7" s="57">
        <v>2286.0470210000003</v>
      </c>
      <c r="BF7" s="57">
        <v>2247.016063</v>
      </c>
      <c r="BG7" s="57">
        <v>2278.3357759999999</v>
      </c>
      <c r="BH7" s="57">
        <v>2298.5117570000002</v>
      </c>
      <c r="BI7" s="57">
        <v>2295.223156</v>
      </c>
      <c r="BJ7" s="57">
        <v>2408.3086510000003</v>
      </c>
      <c r="BK7" s="57">
        <v>2803.8494129999999</v>
      </c>
      <c r="BL7" s="57">
        <v>2529.5195370000001</v>
      </c>
      <c r="BM7" s="57">
        <v>2927.0318850000003</v>
      </c>
      <c r="BN7" s="58">
        <v>3339.5703350000003</v>
      </c>
      <c r="BO7" s="58">
        <v>2626.5399740000003</v>
      </c>
      <c r="BP7" s="58">
        <v>2963.5897580000001</v>
      </c>
      <c r="BQ7" s="58">
        <v>2855.9023269999998</v>
      </c>
      <c r="BR7" s="58">
        <v>2798.0479340000002</v>
      </c>
      <c r="BS7" s="58">
        <v>2991.935817</v>
      </c>
      <c r="BT7" s="58">
        <v>2918.4850059999999</v>
      </c>
      <c r="BU7" s="58">
        <v>2820.7307989999999</v>
      </c>
      <c r="BV7" s="58">
        <v>3065.764083</v>
      </c>
      <c r="BW7" s="58">
        <v>3366.5697880000007</v>
      </c>
      <c r="BX7" s="58">
        <v>3488.0827549999995</v>
      </c>
      <c r="BY7" s="58">
        <v>3536.4036430000001</v>
      </c>
      <c r="BZ7" s="57">
        <v>3563.2769290000001</v>
      </c>
      <c r="CA7" s="57">
        <v>3149.2675390000004</v>
      </c>
      <c r="CB7" s="57">
        <v>3688.7596380000005</v>
      </c>
      <c r="CC7" s="57">
        <v>3521.8758980000002</v>
      </c>
      <c r="CD7" s="57">
        <v>3540.5589289999998</v>
      </c>
      <c r="CE7" s="57">
        <v>3505.9849130000002</v>
      </c>
      <c r="CF7" s="59">
        <v>3538.7474179999999</v>
      </c>
      <c r="CG7" s="58">
        <v>3999.958756</v>
      </c>
      <c r="CH7" s="58">
        <v>3919.1850770000001</v>
      </c>
      <c r="CI7" s="58">
        <v>3969.9350010000007</v>
      </c>
      <c r="CJ7" s="58">
        <v>4193.6476949999997</v>
      </c>
      <c r="CK7" s="58">
        <v>4420.7050940000008</v>
      </c>
      <c r="CL7" s="58">
        <v>3966.2407290000001</v>
      </c>
      <c r="CM7" s="57">
        <v>4550.8102830000007</v>
      </c>
      <c r="CN7" s="57">
        <v>4354.2696410000008</v>
      </c>
      <c r="CO7" s="58">
        <v>4228.3682549999994</v>
      </c>
      <c r="CP7" s="57">
        <v>4767.5391790000003</v>
      </c>
      <c r="CQ7" s="57">
        <v>4635.8484680000001</v>
      </c>
      <c r="CR7" s="57">
        <v>4552.3356509999994</v>
      </c>
      <c r="CS7" s="57">
        <v>5617.8621370000001</v>
      </c>
      <c r="CT7" s="57">
        <v>5467.9384829999999</v>
      </c>
      <c r="CU7" s="57">
        <v>5933.9416539999993</v>
      </c>
      <c r="CV7" s="57">
        <v>6827.760413</v>
      </c>
      <c r="CW7" s="57">
        <v>5085.7194550000004</v>
      </c>
      <c r="CX7" s="57">
        <v>4445.4793460000001</v>
      </c>
      <c r="CY7" s="57">
        <v>5217.9158450000004</v>
      </c>
      <c r="CZ7" s="57">
        <v>4797.7855170000003</v>
      </c>
      <c r="DA7" s="57">
        <v>4902.8216640000001</v>
      </c>
      <c r="DB7" s="57">
        <v>5148.304443</v>
      </c>
      <c r="DC7" s="57">
        <v>5002.7279479999997</v>
      </c>
      <c r="DD7" s="57">
        <v>5143.4352239999998</v>
      </c>
      <c r="DE7" s="57">
        <v>5537.0719730000001</v>
      </c>
      <c r="DF7" s="57">
        <v>5671.5256509999999</v>
      </c>
      <c r="DG7" s="57">
        <v>5724.7535269999998</v>
      </c>
      <c r="DH7" s="57">
        <v>5729.3031470000005</v>
      </c>
      <c r="DI7" s="57">
        <v>5978.3214929999995</v>
      </c>
      <c r="DJ7" s="57">
        <v>6328.0913980000005</v>
      </c>
      <c r="DK7" s="57">
        <v>5624.2827440000001</v>
      </c>
      <c r="DL7" s="57">
        <v>5600.3972419999991</v>
      </c>
      <c r="DM7" s="57">
        <v>5942.6343100000004</v>
      </c>
      <c r="DN7" s="57">
        <v>5892.4681209999999</v>
      </c>
      <c r="DO7" s="57">
        <v>6167.8776830000006</v>
      </c>
      <c r="DP7" s="57">
        <v>5976.1778590000013</v>
      </c>
      <c r="DQ7" s="57">
        <v>5693.2274830000006</v>
      </c>
      <c r="DR7" s="57">
        <v>5930.5850119999996</v>
      </c>
      <c r="DS7" s="57">
        <v>6855.9095300000008</v>
      </c>
      <c r="DT7" s="57">
        <v>6494.6777809999994</v>
      </c>
      <c r="DU7" s="57">
        <v>6674.425564000001</v>
      </c>
      <c r="DV7" s="57">
        <v>6767.4234750000005</v>
      </c>
      <c r="DW7" s="57">
        <v>6497.6341979999997</v>
      </c>
      <c r="DX7" s="57">
        <v>6837.7416359999997</v>
      </c>
      <c r="DY7" s="57">
        <v>6969.0650390000001</v>
      </c>
      <c r="DZ7" s="57">
        <v>6655.2558120000003</v>
      </c>
      <c r="EA7" s="57">
        <v>7525.2604009999995</v>
      </c>
      <c r="EB7" s="57">
        <v>7037.785766</v>
      </c>
      <c r="EC7" s="57">
        <v>7151.7464420000006</v>
      </c>
      <c r="ED7" s="57">
        <v>7470.0468019999998</v>
      </c>
      <c r="EE7" s="57">
        <v>7674.0700450000004</v>
      </c>
    </row>
    <row r="8" spans="1:135" s="45" customFormat="1" ht="13.5" x14ac:dyDescent="0.25">
      <c r="A8" s="49"/>
      <c r="B8" s="50" t="s">
        <v>2</v>
      </c>
      <c r="C8" s="52">
        <v>6956.3908779999992</v>
      </c>
      <c r="D8" s="52">
        <v>6274.7570999999989</v>
      </c>
      <c r="E8" s="52">
        <v>6175.5116599999992</v>
      </c>
      <c r="F8" s="52">
        <v>6023.9915200000005</v>
      </c>
      <c r="G8" s="52">
        <v>6019.7807700000003</v>
      </c>
      <c r="H8" s="52">
        <v>5748.1243000000004</v>
      </c>
      <c r="I8" s="52">
        <v>6268.3925299999992</v>
      </c>
      <c r="J8" s="52">
        <v>6052.2092000000002</v>
      </c>
      <c r="K8" s="52">
        <v>5718.6057300000002</v>
      </c>
      <c r="L8" s="52">
        <v>5852.0425000000005</v>
      </c>
      <c r="M8" s="52">
        <v>6096.2272700000003</v>
      </c>
      <c r="N8" s="52">
        <v>5868.4083199999995</v>
      </c>
      <c r="O8" s="52">
        <v>7635.5170200000002</v>
      </c>
      <c r="P8" s="52">
        <v>6318.4815749999998</v>
      </c>
      <c r="Q8" s="52">
        <v>6206.783942</v>
      </c>
      <c r="R8" s="52">
        <v>6254.5154259999999</v>
      </c>
      <c r="S8" s="52">
        <v>6349.0081899999996</v>
      </c>
      <c r="T8" s="52">
        <v>5836.081443</v>
      </c>
      <c r="U8" s="52">
        <v>6544.654169999998</v>
      </c>
      <c r="V8" s="52">
        <v>6013.6474150000004</v>
      </c>
      <c r="W8" s="52">
        <v>5835.774136</v>
      </c>
      <c r="X8" s="52">
        <v>5887.7474719999991</v>
      </c>
      <c r="Y8" s="52">
        <v>5644.353599</v>
      </c>
      <c r="Z8" s="52">
        <v>5962.1670329999997</v>
      </c>
      <c r="AA8" s="52">
        <v>7283.0125830000006</v>
      </c>
      <c r="AB8" s="52">
        <v>6159.6677440000003</v>
      </c>
      <c r="AC8" s="52">
        <v>6341.7069819999988</v>
      </c>
      <c r="AD8" s="52">
        <v>6245.8548849999997</v>
      </c>
      <c r="AE8" s="52">
        <v>6011.0661849999997</v>
      </c>
      <c r="AF8" s="52">
        <v>5698.7478289999999</v>
      </c>
      <c r="AG8" s="52">
        <v>6344.8624529999979</v>
      </c>
      <c r="AH8" s="52">
        <v>5664.8952910000007</v>
      </c>
      <c r="AI8" s="52">
        <v>5619.992565999999</v>
      </c>
      <c r="AJ8" s="52">
        <v>6013.6652260000001</v>
      </c>
      <c r="AK8" s="52">
        <v>5779.0455259999999</v>
      </c>
      <c r="AL8" s="52">
        <v>6014.729241</v>
      </c>
      <c r="AM8" s="52">
        <v>7054.1183280000005</v>
      </c>
      <c r="AN8" s="52">
        <v>5956.7487650000003</v>
      </c>
      <c r="AO8" s="52">
        <v>6048.304795</v>
      </c>
      <c r="AP8" s="52">
        <v>6000.6642790000005</v>
      </c>
      <c r="AQ8" s="52">
        <v>5552.0752179999999</v>
      </c>
      <c r="AR8" s="52">
        <v>5554.0504510000001</v>
      </c>
      <c r="AS8" s="52">
        <v>5919.9335750000009</v>
      </c>
      <c r="AT8" s="52">
        <v>6403.1407519999993</v>
      </c>
      <c r="AU8" s="52">
        <v>6891.3691840000001</v>
      </c>
      <c r="AV8" s="52">
        <v>6284.9415639999988</v>
      </c>
      <c r="AW8" s="52">
        <v>6227.5831399999988</v>
      </c>
      <c r="AX8" s="52">
        <v>6585.0148910000007</v>
      </c>
      <c r="AY8" s="52">
        <v>7671.3072790000006</v>
      </c>
      <c r="AZ8" s="52">
        <v>7082.0192759000001</v>
      </c>
      <c r="BA8" s="52">
        <v>7508.4769420000002</v>
      </c>
      <c r="BB8" s="52">
        <v>7095.7915649999995</v>
      </c>
      <c r="BC8" s="52">
        <v>7097.4269170000007</v>
      </c>
      <c r="BD8" s="52">
        <v>6952.5400239999999</v>
      </c>
      <c r="BE8" s="52">
        <v>7069.2848489999997</v>
      </c>
      <c r="BF8" s="52">
        <v>7026.7890469999993</v>
      </c>
      <c r="BG8" s="52">
        <v>7175.5062240000007</v>
      </c>
      <c r="BH8" s="52">
        <v>7122.8154130000003</v>
      </c>
      <c r="BI8" s="52">
        <v>7506.4206239999985</v>
      </c>
      <c r="BJ8" s="52">
        <v>7874.3428689999992</v>
      </c>
      <c r="BK8" s="52">
        <v>9440.4633970000014</v>
      </c>
      <c r="BL8" s="52">
        <v>8650.5119729999988</v>
      </c>
      <c r="BM8" s="52">
        <v>8626.0184845399999</v>
      </c>
      <c r="BN8" s="53">
        <v>8326.2679431899996</v>
      </c>
      <c r="BO8" s="53">
        <v>8377.9452959999981</v>
      </c>
      <c r="BP8" s="53">
        <v>8076.5008319999997</v>
      </c>
      <c r="BQ8" s="53">
        <v>8767.0182929999992</v>
      </c>
      <c r="BR8" s="53">
        <v>8499.3913359999988</v>
      </c>
      <c r="BS8" s="53">
        <v>8200.6338330000017</v>
      </c>
      <c r="BT8" s="53">
        <v>8292.8042539999988</v>
      </c>
      <c r="BU8" s="53">
        <v>8652.779601000002</v>
      </c>
      <c r="BV8" s="53">
        <v>8520.7884269999995</v>
      </c>
      <c r="BW8" s="53">
        <v>10803.718751999999</v>
      </c>
      <c r="BX8" s="53">
        <v>9388.2591950000005</v>
      </c>
      <c r="BY8" s="53">
        <v>9581.0192270000007</v>
      </c>
      <c r="BZ8" s="52">
        <v>9603.0897810000006</v>
      </c>
      <c r="CA8" s="52">
        <v>9632.263841</v>
      </c>
      <c r="CB8" s="52">
        <v>9336.4976920000008</v>
      </c>
      <c r="CC8" s="52">
        <v>10287.557992</v>
      </c>
      <c r="CD8" s="52">
        <v>10177.601180999998</v>
      </c>
      <c r="CE8" s="52">
        <v>9839.4447369999998</v>
      </c>
      <c r="CF8" s="56">
        <v>10263.009502000001</v>
      </c>
      <c r="CG8" s="53">
        <v>10116.026424</v>
      </c>
      <c r="CH8" s="53">
        <v>10552.304653000001</v>
      </c>
      <c r="CI8" s="53">
        <v>13315.099268999998</v>
      </c>
      <c r="CJ8" s="53">
        <v>11868.298265000001</v>
      </c>
      <c r="CK8" s="53">
        <v>12577.139206</v>
      </c>
      <c r="CL8" s="53">
        <v>12029.870501000001</v>
      </c>
      <c r="CM8" s="52">
        <v>12047.853117000001</v>
      </c>
      <c r="CN8" s="52">
        <v>11407.264768999999</v>
      </c>
      <c r="CO8" s="53">
        <v>12866.355955000001</v>
      </c>
      <c r="CP8" s="52">
        <v>12164.980001</v>
      </c>
      <c r="CQ8" s="52">
        <v>12081.644992000001</v>
      </c>
      <c r="CR8" s="52">
        <v>12381.410729000001</v>
      </c>
      <c r="CS8" s="52">
        <v>12580.211133000001</v>
      </c>
      <c r="CT8" s="52">
        <v>12991.820737</v>
      </c>
      <c r="CU8" s="52">
        <v>16130.710766000004</v>
      </c>
      <c r="CV8" s="52">
        <v>14097.331917</v>
      </c>
      <c r="CW8" s="52">
        <v>14342.225294999998</v>
      </c>
      <c r="CX8" s="52">
        <v>16435.520654</v>
      </c>
      <c r="CY8" s="52">
        <v>13973.042744999999</v>
      </c>
      <c r="CZ8" s="52">
        <v>13858.280612999999</v>
      </c>
      <c r="DA8" s="52">
        <v>15674.733466000001</v>
      </c>
      <c r="DB8" s="52">
        <v>14711.926647</v>
      </c>
      <c r="DC8" s="52">
        <v>14925.966472000004</v>
      </c>
      <c r="DD8" s="52">
        <v>14952.534626000001</v>
      </c>
      <c r="DE8" s="52">
        <v>14749.246847</v>
      </c>
      <c r="DF8" s="52">
        <v>15583.876729</v>
      </c>
      <c r="DG8" s="52">
        <v>18892.544672999997</v>
      </c>
      <c r="DH8" s="52">
        <v>17149.336173000003</v>
      </c>
      <c r="DI8" s="52">
        <v>17331.018047000001</v>
      </c>
      <c r="DJ8" s="52">
        <v>16816.188051999998</v>
      </c>
      <c r="DK8" s="52">
        <v>17205.030186</v>
      </c>
      <c r="DL8" s="52">
        <v>17115.526438000001</v>
      </c>
      <c r="DM8" s="52">
        <v>18414.941060000001</v>
      </c>
      <c r="DN8" s="52">
        <v>17862.918019000004</v>
      </c>
      <c r="DO8" s="52">
        <v>18250.095286999996</v>
      </c>
      <c r="DP8" s="52">
        <v>17681.342941000003</v>
      </c>
      <c r="DQ8" s="52">
        <v>17716.105187000001</v>
      </c>
      <c r="DR8" s="52">
        <v>17947.259658000003</v>
      </c>
      <c r="DS8" s="52">
        <v>21406.721579999998</v>
      </c>
      <c r="DT8" s="52">
        <v>19552.479369000001</v>
      </c>
      <c r="DU8" s="52">
        <v>19926.967826</v>
      </c>
      <c r="DV8" s="52">
        <v>19614.947384999999</v>
      </c>
      <c r="DW8" s="52">
        <v>19854.828232</v>
      </c>
      <c r="DX8" s="52">
        <v>19153.213904</v>
      </c>
      <c r="DY8" s="52">
        <v>20522.417090999999</v>
      </c>
      <c r="DZ8" s="52">
        <v>20215.558637999999</v>
      </c>
      <c r="EA8" s="52">
        <v>19634.969068999999</v>
      </c>
      <c r="EB8" s="52">
        <v>19444.994984000001</v>
      </c>
      <c r="EC8" s="52">
        <v>20228.556167999999</v>
      </c>
      <c r="ED8" s="52">
        <v>20114.197177999999</v>
      </c>
      <c r="EE8" s="52">
        <v>24306.019965</v>
      </c>
    </row>
    <row r="9" spans="1:135" ht="13.5" x14ac:dyDescent="0.25">
      <c r="A9" s="11"/>
      <c r="B9" s="12" t="s">
        <v>36</v>
      </c>
      <c r="C9" s="57">
        <v>7463.6799329799996</v>
      </c>
      <c r="D9" s="57">
        <v>7845.1950150700004</v>
      </c>
      <c r="E9" s="57">
        <v>8074.0212252199999</v>
      </c>
      <c r="F9" s="57">
        <v>7438.81597865</v>
      </c>
      <c r="G9" s="57">
        <v>7613.76317492</v>
      </c>
      <c r="H9" s="57">
        <v>7441.5798936599995</v>
      </c>
      <c r="I9" s="57">
        <v>7712.3061750300003</v>
      </c>
      <c r="J9" s="57">
        <v>7411.8489297599999</v>
      </c>
      <c r="K9" s="57">
        <v>7462.9306863099991</v>
      </c>
      <c r="L9" s="57">
        <v>7246.8219118499992</v>
      </c>
      <c r="M9" s="57">
        <v>7302.3367442200006</v>
      </c>
      <c r="N9" s="57">
        <v>7355.29310928</v>
      </c>
      <c r="O9" s="57">
        <v>7508.7661329899993</v>
      </c>
      <c r="P9" s="57">
        <v>8048.0933402800001</v>
      </c>
      <c r="Q9" s="57">
        <v>7477.3672458499996</v>
      </c>
      <c r="R9" s="57">
        <v>7075.1538572500003</v>
      </c>
      <c r="S9" s="57">
        <v>7467.1979722799997</v>
      </c>
      <c r="T9" s="57">
        <v>7401.1312057200003</v>
      </c>
      <c r="U9" s="57">
        <v>6814.9620455399991</v>
      </c>
      <c r="V9" s="57">
        <v>7164.0389981599992</v>
      </c>
      <c r="W9" s="57">
        <v>7092.5448520999998</v>
      </c>
      <c r="X9" s="57">
        <v>6681.6544951500009</v>
      </c>
      <c r="Y9" s="57">
        <v>6937.0172506400004</v>
      </c>
      <c r="Z9" s="57">
        <v>6973.7584591199993</v>
      </c>
      <c r="AA9" s="57">
        <v>7231.2729659300003</v>
      </c>
      <c r="AB9" s="57">
        <v>7287.0355953499993</v>
      </c>
      <c r="AC9" s="57">
        <v>7770.0683462699999</v>
      </c>
      <c r="AD9" s="57">
        <v>6922.5120675500002</v>
      </c>
      <c r="AE9" s="57">
        <v>7319.0255440899991</v>
      </c>
      <c r="AF9" s="57">
        <v>6973.2586359400002</v>
      </c>
      <c r="AG9" s="57">
        <v>6994.3518597299999</v>
      </c>
      <c r="AH9" s="57">
        <v>6708.82211723</v>
      </c>
      <c r="AI9" s="57">
        <v>6365.6407117600011</v>
      </c>
      <c r="AJ9" s="57">
        <v>6726.1258202099998</v>
      </c>
      <c r="AK9" s="57">
        <v>6748.7075225199997</v>
      </c>
      <c r="AL9" s="57">
        <v>6637.9766726099997</v>
      </c>
      <c r="AM9" s="57">
        <v>6994.2183478900006</v>
      </c>
      <c r="AN9" s="57">
        <v>6543.0151923100002</v>
      </c>
      <c r="AO9" s="57">
        <v>6866.2575521400004</v>
      </c>
      <c r="AP9" s="57">
        <v>6795.6777157999986</v>
      </c>
      <c r="AQ9" s="57">
        <v>7179.2939849500008</v>
      </c>
      <c r="AR9" s="57">
        <v>5994.1418131800001</v>
      </c>
      <c r="AS9" s="57">
        <v>5636.0962107900004</v>
      </c>
      <c r="AT9" s="57">
        <v>6419.2030516499999</v>
      </c>
      <c r="AU9" s="57">
        <v>6366.7406160600003</v>
      </c>
      <c r="AV9" s="57">
        <v>6359.0856988700016</v>
      </c>
      <c r="AW9" s="57">
        <v>6358.7643191199995</v>
      </c>
      <c r="AX9" s="57">
        <v>6381.0538290000004</v>
      </c>
      <c r="AY9" s="57">
        <v>7042.8732075799999</v>
      </c>
      <c r="AZ9" s="57">
        <v>7084.8055614499999</v>
      </c>
      <c r="BA9" s="57">
        <v>8092.5137754499992</v>
      </c>
      <c r="BB9" s="57">
        <v>7987.209470140001</v>
      </c>
      <c r="BC9" s="57">
        <v>8162.6320201099998</v>
      </c>
      <c r="BD9" s="57">
        <v>7395.5996441900006</v>
      </c>
      <c r="BE9" s="57">
        <v>7707.2998423700001</v>
      </c>
      <c r="BF9" s="57">
        <v>8093.0168830299999</v>
      </c>
      <c r="BG9" s="57">
        <v>8996.975278939999</v>
      </c>
      <c r="BH9" s="57">
        <v>8963.8962540699995</v>
      </c>
      <c r="BI9" s="57">
        <v>9374.9789779999992</v>
      </c>
      <c r="BJ9" s="57">
        <v>9679.1015589999988</v>
      </c>
      <c r="BK9" s="57">
        <v>10270.534693</v>
      </c>
      <c r="BL9" s="57">
        <v>10433.681463000001</v>
      </c>
      <c r="BM9" s="57">
        <v>11003.889404920001</v>
      </c>
      <c r="BN9" s="58">
        <v>10762.06438473</v>
      </c>
      <c r="BO9" s="58">
        <v>10650.026295</v>
      </c>
      <c r="BP9" s="58">
        <v>10801.834862</v>
      </c>
      <c r="BQ9" s="58">
        <v>10786.586485000002</v>
      </c>
      <c r="BR9" s="58">
        <v>10165.492075</v>
      </c>
      <c r="BS9" s="58">
        <v>10253.842413</v>
      </c>
      <c r="BT9" s="58">
        <v>10272.909342000001</v>
      </c>
      <c r="BU9" s="58">
        <v>10455.470404</v>
      </c>
      <c r="BV9" s="58">
        <v>11216.014409000001</v>
      </c>
      <c r="BW9" s="58">
        <v>11477.633899000002</v>
      </c>
      <c r="BX9" s="58">
        <v>12663.496860000001</v>
      </c>
      <c r="BY9" s="58">
        <v>14328.516029999999</v>
      </c>
      <c r="BZ9" s="57">
        <v>13102.157848999999</v>
      </c>
      <c r="CA9" s="57">
        <v>12445.434318</v>
      </c>
      <c r="CB9" s="57">
        <v>13104.12377</v>
      </c>
      <c r="CC9" s="57">
        <v>13191.634646</v>
      </c>
      <c r="CD9" s="57">
        <v>12652.156155000001</v>
      </c>
      <c r="CE9" s="57">
        <v>13025.938099999998</v>
      </c>
      <c r="CF9" s="59">
        <v>13310.501546999998</v>
      </c>
      <c r="CG9" s="58">
        <v>14182.859355999999</v>
      </c>
      <c r="CH9" s="58">
        <v>15265.858541</v>
      </c>
      <c r="CI9" s="58">
        <v>16416.152216999999</v>
      </c>
      <c r="CJ9" s="58">
        <v>17550.609480000003</v>
      </c>
      <c r="CK9" s="58">
        <v>18122.250497999998</v>
      </c>
      <c r="CL9" s="58">
        <v>17840.477472999999</v>
      </c>
      <c r="CM9" s="57">
        <v>18194.384882000006</v>
      </c>
      <c r="CN9" s="57">
        <v>16735.621908000001</v>
      </c>
      <c r="CO9" s="58">
        <v>17728.613245</v>
      </c>
      <c r="CP9" s="57">
        <v>18291.528768000004</v>
      </c>
      <c r="CQ9" s="57">
        <v>17572.232386</v>
      </c>
      <c r="CR9" s="57">
        <v>17329.063656999999</v>
      </c>
      <c r="CS9" s="57">
        <v>18384.268727999995</v>
      </c>
      <c r="CT9" s="57">
        <v>18899.579290000001</v>
      </c>
      <c r="CU9" s="57">
        <v>19560.989247999998</v>
      </c>
      <c r="CV9" s="57">
        <v>20651.267046000001</v>
      </c>
      <c r="CW9" s="57">
        <v>22134.667185000006</v>
      </c>
      <c r="CX9" s="57">
        <v>20701.878000000001</v>
      </c>
      <c r="CY9" s="57">
        <v>21744.330435</v>
      </c>
      <c r="CZ9" s="57">
        <v>21627.826922999997</v>
      </c>
      <c r="DA9" s="57">
        <v>21576.569395000002</v>
      </c>
      <c r="DB9" s="57">
        <v>21452.624107000003</v>
      </c>
      <c r="DC9" s="57">
        <v>20809.378326000002</v>
      </c>
      <c r="DD9" s="57">
        <v>21930.304348999998</v>
      </c>
      <c r="DE9" s="57">
        <v>24795.974093000001</v>
      </c>
      <c r="DF9" s="57">
        <v>24132.950162000001</v>
      </c>
      <c r="DG9" s="57">
        <v>28158.381296</v>
      </c>
      <c r="DH9" s="57">
        <v>25682.210733999997</v>
      </c>
      <c r="DI9" s="57">
        <v>26788.694199999998</v>
      </c>
      <c r="DJ9" s="57">
        <v>29090.176855999995</v>
      </c>
      <c r="DK9" s="57">
        <v>27937.888794999999</v>
      </c>
      <c r="DL9" s="57">
        <v>26505.475913999999</v>
      </c>
      <c r="DM9" s="57">
        <v>27989.163932000003</v>
      </c>
      <c r="DN9" s="57">
        <v>27932.554122999994</v>
      </c>
      <c r="DO9" s="57">
        <v>28772.412427000003</v>
      </c>
      <c r="DP9" s="57">
        <v>29102.864165999999</v>
      </c>
      <c r="DQ9" s="57">
        <v>26600.539733999998</v>
      </c>
      <c r="DR9" s="57">
        <v>27758.445250000001</v>
      </c>
      <c r="DS9" s="57">
        <v>33860.243793000001</v>
      </c>
      <c r="DT9" s="57">
        <v>31223.389588000002</v>
      </c>
      <c r="DU9" s="57">
        <v>31856.280104999998</v>
      </c>
      <c r="DV9" s="57">
        <v>31806.401407999998</v>
      </c>
      <c r="DW9" s="57">
        <v>31214.402214000002</v>
      </c>
      <c r="DX9" s="57">
        <v>29953.425190000002</v>
      </c>
      <c r="DY9" s="57">
        <v>31094.684119999998</v>
      </c>
      <c r="DZ9" s="57">
        <v>30180.927536467334</v>
      </c>
      <c r="EA9" s="57">
        <v>31085.053528</v>
      </c>
      <c r="EB9" s="57">
        <v>31847.601247999999</v>
      </c>
      <c r="EC9" s="57">
        <v>31769.820869000003</v>
      </c>
      <c r="ED9" s="57">
        <v>33289.864054000005</v>
      </c>
      <c r="EE9" s="57">
        <v>37537.621140999996</v>
      </c>
    </row>
    <row r="10" spans="1:135" ht="13.5" x14ac:dyDescent="0.25">
      <c r="A10" s="13"/>
      <c r="B10" s="14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0"/>
      <c r="CA10" s="60"/>
      <c r="CB10" s="60"/>
      <c r="CC10" s="60"/>
      <c r="CD10" s="60"/>
      <c r="CE10" s="60"/>
      <c r="CF10" s="62"/>
      <c r="CG10" s="61"/>
      <c r="CH10" s="61"/>
      <c r="CI10" s="61"/>
      <c r="CJ10" s="61"/>
      <c r="CK10" s="61"/>
      <c r="CL10" s="61"/>
      <c r="CM10" s="60"/>
      <c r="CN10" s="60"/>
      <c r="CO10" s="61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</row>
    <row r="11" spans="1:135" ht="13.5" x14ac:dyDescent="0.25">
      <c r="A11" s="15"/>
      <c r="B11" s="16" t="s">
        <v>3</v>
      </c>
      <c r="C11" s="64">
        <v>14420.07081098</v>
      </c>
      <c r="D11" s="64">
        <v>14119.952115069998</v>
      </c>
      <c r="E11" s="64">
        <v>14249.53288522</v>
      </c>
      <c r="F11" s="64">
        <v>13462.80749865</v>
      </c>
      <c r="G11" s="64">
        <v>13633.54394492</v>
      </c>
      <c r="H11" s="64">
        <v>13189.70419366</v>
      </c>
      <c r="I11" s="64">
        <v>13980.698705029999</v>
      </c>
      <c r="J11" s="64">
        <v>13464.05812976</v>
      </c>
      <c r="K11" s="64">
        <v>13181.536416309998</v>
      </c>
      <c r="L11" s="64">
        <v>13098.86441185</v>
      </c>
      <c r="M11" s="64">
        <v>13398.564014220001</v>
      </c>
      <c r="N11" s="64">
        <v>13223.70142928</v>
      </c>
      <c r="O11" s="64">
        <v>15144.28315299</v>
      </c>
      <c r="P11" s="64">
        <v>14366.57491528</v>
      </c>
      <c r="Q11" s="64">
        <v>13684.151187849999</v>
      </c>
      <c r="R11" s="64">
        <v>13329.669283250001</v>
      </c>
      <c r="S11" s="64">
        <v>13816.206162279999</v>
      </c>
      <c r="T11" s="64">
        <v>13237.21264872</v>
      </c>
      <c r="U11" s="64">
        <v>13359.616215539998</v>
      </c>
      <c r="V11" s="64">
        <v>13177.68641316</v>
      </c>
      <c r="W11" s="64">
        <v>12928.3189881</v>
      </c>
      <c r="X11" s="64">
        <v>12569.401967149999</v>
      </c>
      <c r="Y11" s="64">
        <v>12581.37084964</v>
      </c>
      <c r="Z11" s="64">
        <v>12935.925492119999</v>
      </c>
      <c r="AA11" s="64">
        <v>14514.285548930002</v>
      </c>
      <c r="AB11" s="64">
        <v>13446.703339349999</v>
      </c>
      <c r="AC11" s="64">
        <v>14111.77532827</v>
      </c>
      <c r="AD11" s="64">
        <v>13168.366952550001</v>
      </c>
      <c r="AE11" s="64">
        <v>13330.09172909</v>
      </c>
      <c r="AF11" s="64">
        <v>12672.006464940001</v>
      </c>
      <c r="AG11" s="64">
        <v>13339.214312729997</v>
      </c>
      <c r="AH11" s="64">
        <v>12373.717408230001</v>
      </c>
      <c r="AI11" s="64">
        <v>11985.63327776</v>
      </c>
      <c r="AJ11" s="64">
        <v>12739.791046210001</v>
      </c>
      <c r="AK11" s="64">
        <v>12527.75304852</v>
      </c>
      <c r="AL11" s="64">
        <v>12652.70591361</v>
      </c>
      <c r="AM11" s="64">
        <v>14048.336675890001</v>
      </c>
      <c r="AN11" s="64">
        <v>12499.76395731</v>
      </c>
      <c r="AO11" s="64">
        <v>12914.562347139999</v>
      </c>
      <c r="AP11" s="64">
        <v>12796.341994799999</v>
      </c>
      <c r="AQ11" s="64">
        <v>12731.369202950002</v>
      </c>
      <c r="AR11" s="64">
        <v>11548.192264180001</v>
      </c>
      <c r="AS11" s="64">
        <v>11556.02978579</v>
      </c>
      <c r="AT11" s="64">
        <v>12822.343803649999</v>
      </c>
      <c r="AU11" s="64">
        <v>13258.10980006</v>
      </c>
      <c r="AV11" s="64">
        <v>12644.02726287</v>
      </c>
      <c r="AW11" s="64">
        <v>12586.347459119999</v>
      </c>
      <c r="AX11" s="64">
        <v>12966.068720000001</v>
      </c>
      <c r="AY11" s="64">
        <v>14714.18048658</v>
      </c>
      <c r="AZ11" s="64">
        <v>14166.824837349999</v>
      </c>
      <c r="BA11" s="64">
        <v>15600.99071745</v>
      </c>
      <c r="BB11" s="64">
        <v>15083.001035140001</v>
      </c>
      <c r="BC11" s="64">
        <v>15260.05893711</v>
      </c>
      <c r="BD11" s="64">
        <v>14348.139668190001</v>
      </c>
      <c r="BE11" s="64">
        <v>14776.584691370001</v>
      </c>
      <c r="BF11" s="64">
        <v>15119.805930029999</v>
      </c>
      <c r="BG11" s="64">
        <v>16172.48150294</v>
      </c>
      <c r="BH11" s="64">
        <v>16086.71166707</v>
      </c>
      <c r="BI11" s="64">
        <v>16881.399601999998</v>
      </c>
      <c r="BJ11" s="64">
        <v>17553.444427999999</v>
      </c>
      <c r="BK11" s="64">
        <v>19710.998090000001</v>
      </c>
      <c r="BL11" s="64">
        <v>19084.193436000001</v>
      </c>
      <c r="BM11" s="64">
        <v>19629.907889460002</v>
      </c>
      <c r="BN11" s="65">
        <v>19088.332327919998</v>
      </c>
      <c r="BO11" s="65">
        <v>19027.971590999998</v>
      </c>
      <c r="BP11" s="65">
        <v>18878.335694000001</v>
      </c>
      <c r="BQ11" s="65">
        <v>19553.604778000001</v>
      </c>
      <c r="BR11" s="65">
        <v>18664.883410999999</v>
      </c>
      <c r="BS11" s="65">
        <v>18454.476246000002</v>
      </c>
      <c r="BT11" s="65">
        <v>18565.713596000001</v>
      </c>
      <c r="BU11" s="65">
        <v>19108.250005000002</v>
      </c>
      <c r="BV11" s="65">
        <v>19736.802836000003</v>
      </c>
      <c r="BW11" s="65">
        <v>22281.352651000001</v>
      </c>
      <c r="BX11" s="65">
        <v>22051.756055000002</v>
      </c>
      <c r="BY11" s="65">
        <v>23909.535257</v>
      </c>
      <c r="BZ11" s="64">
        <v>22705.247629999998</v>
      </c>
      <c r="CA11" s="64">
        <v>22077.698159</v>
      </c>
      <c r="CB11" s="64">
        <v>22440.621462000003</v>
      </c>
      <c r="CC11" s="64">
        <v>23479.192638</v>
      </c>
      <c r="CD11" s="64">
        <v>22829.757335999999</v>
      </c>
      <c r="CE11" s="64">
        <v>22865.382836999997</v>
      </c>
      <c r="CF11" s="66">
        <v>23573.511049000001</v>
      </c>
      <c r="CG11" s="65">
        <v>24298.885779999997</v>
      </c>
      <c r="CH11" s="65">
        <v>25818.163194000001</v>
      </c>
      <c r="CI11" s="65">
        <v>29731.251485999997</v>
      </c>
      <c r="CJ11" s="65">
        <v>29418.907745000004</v>
      </c>
      <c r="CK11" s="65">
        <v>30699.389703999997</v>
      </c>
      <c r="CL11" s="65">
        <v>29870.347974</v>
      </c>
      <c r="CM11" s="64">
        <v>30242.237999000004</v>
      </c>
      <c r="CN11" s="64">
        <v>28142.886677000002</v>
      </c>
      <c r="CO11" s="65">
        <v>30594.9692</v>
      </c>
      <c r="CP11" s="64">
        <v>30456.508769000004</v>
      </c>
      <c r="CQ11" s="64">
        <v>29653.877378000001</v>
      </c>
      <c r="CR11" s="64">
        <v>29710.474386000002</v>
      </c>
      <c r="CS11" s="64">
        <v>30964.479860999996</v>
      </c>
      <c r="CT11" s="64">
        <v>31891.400027000003</v>
      </c>
      <c r="CU11" s="64">
        <v>35691.700014000002</v>
      </c>
      <c r="CV11" s="64">
        <v>34748.598962999997</v>
      </c>
      <c r="CW11" s="64">
        <v>36476.892480000002</v>
      </c>
      <c r="CX11" s="64">
        <v>37137.398654000004</v>
      </c>
      <c r="CY11" s="64">
        <v>35717.373179999995</v>
      </c>
      <c r="CZ11" s="64">
        <v>35486.107535999996</v>
      </c>
      <c r="DA11" s="64">
        <v>37251.302861000004</v>
      </c>
      <c r="DB11" s="64">
        <v>36164.550754000004</v>
      </c>
      <c r="DC11" s="64">
        <v>35735.344798000006</v>
      </c>
      <c r="DD11" s="64">
        <v>36882.838974999999</v>
      </c>
      <c r="DE11" s="64">
        <v>39545.220939999999</v>
      </c>
      <c r="DF11" s="64">
        <v>39716.826891000004</v>
      </c>
      <c r="DG11" s="64">
        <v>47050.925968999996</v>
      </c>
      <c r="DH11" s="64">
        <v>42831.546906999996</v>
      </c>
      <c r="DI11" s="64">
        <v>44119.712247000003</v>
      </c>
      <c r="DJ11" s="64">
        <v>45906.364907999989</v>
      </c>
      <c r="DK11" s="64">
        <v>45142.918980999995</v>
      </c>
      <c r="DL11" s="64">
        <v>43621.002351999996</v>
      </c>
      <c r="DM11" s="64">
        <v>46404.104992000008</v>
      </c>
      <c r="DN11" s="64">
        <v>45795.472141999999</v>
      </c>
      <c r="DO11" s="64">
        <v>47022.507713999999</v>
      </c>
      <c r="DP11" s="64">
        <v>46784.207107000002</v>
      </c>
      <c r="DQ11" s="64">
        <v>44316.644920999999</v>
      </c>
      <c r="DR11" s="64">
        <v>45705.704908</v>
      </c>
      <c r="DS11" s="64">
        <v>55266.965372999999</v>
      </c>
      <c r="DT11" s="64">
        <v>50775.868956999999</v>
      </c>
      <c r="DU11" s="64">
        <v>51783.247930999998</v>
      </c>
      <c r="DV11" s="64">
        <v>51421.348792999997</v>
      </c>
      <c r="DW11" s="64">
        <v>51069.230446000001</v>
      </c>
      <c r="DX11" s="64">
        <v>49106.639093999998</v>
      </c>
      <c r="DY11" s="64">
        <v>51617.101211000001</v>
      </c>
      <c r="DZ11" s="64">
        <v>50396.486174467333</v>
      </c>
      <c r="EA11" s="64">
        <v>50720.022597000003</v>
      </c>
      <c r="EB11" s="64">
        <v>51292.596231999996</v>
      </c>
      <c r="EC11" s="64">
        <v>51998.377036999998</v>
      </c>
      <c r="ED11" s="64">
        <v>53404.061232000007</v>
      </c>
      <c r="EE11" s="64">
        <v>61843.641105999995</v>
      </c>
    </row>
    <row r="12" spans="1:135" ht="12.75" customHeight="1" x14ac:dyDescent="0.25">
      <c r="A12" s="13"/>
      <c r="B12" s="14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8"/>
      <c r="CA12" s="68"/>
      <c r="CB12" s="68"/>
      <c r="CC12" s="68"/>
      <c r="CD12" s="68"/>
      <c r="CE12" s="68"/>
      <c r="CF12" s="63"/>
      <c r="CG12" s="69"/>
      <c r="CH12" s="69"/>
      <c r="CI12" s="69"/>
      <c r="CJ12" s="69"/>
      <c r="CK12" s="69"/>
      <c r="CL12" s="69"/>
      <c r="CM12" s="68"/>
      <c r="CN12" s="68"/>
      <c r="CO12" s="69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</row>
    <row r="13" spans="1:135" ht="13.5" x14ac:dyDescent="0.25">
      <c r="A13" s="11"/>
      <c r="B13" s="12" t="s">
        <v>49</v>
      </c>
      <c r="C13" s="57">
        <v>2726.2194449999997</v>
      </c>
      <c r="D13" s="57">
        <v>2639.1512000000002</v>
      </c>
      <c r="E13" s="57">
        <v>2607.0293799999999</v>
      </c>
      <c r="F13" s="57">
        <v>2549.7350000000001</v>
      </c>
      <c r="G13" s="57">
        <v>2585.8386600000003</v>
      </c>
      <c r="H13" s="57">
        <v>2536.5165500000003</v>
      </c>
      <c r="I13" s="57">
        <v>2769.7668199999998</v>
      </c>
      <c r="J13" s="57">
        <v>2696.9198500000002</v>
      </c>
      <c r="K13" s="57">
        <v>2615.2097900000003</v>
      </c>
      <c r="L13" s="57">
        <v>2612.8204399999995</v>
      </c>
      <c r="M13" s="57">
        <v>2651.40958</v>
      </c>
      <c r="N13" s="57">
        <v>2648.2805699999999</v>
      </c>
      <c r="O13" s="57">
        <v>2839.4460669999999</v>
      </c>
      <c r="P13" s="57">
        <v>2870.9771729999998</v>
      </c>
      <c r="Q13" s="57">
        <v>2935.3600390000001</v>
      </c>
      <c r="R13" s="57">
        <v>2902.8671319999999</v>
      </c>
      <c r="S13" s="57">
        <v>2991.566202</v>
      </c>
      <c r="T13" s="57">
        <v>2888.6299920000001</v>
      </c>
      <c r="U13" s="57">
        <v>3109.8307640000003</v>
      </c>
      <c r="V13" s="57">
        <v>2967.161329</v>
      </c>
      <c r="W13" s="57">
        <v>2920.4183940000003</v>
      </c>
      <c r="X13" s="57">
        <v>2873.8133580000003</v>
      </c>
      <c r="Y13" s="57">
        <v>2889.6554379999998</v>
      </c>
      <c r="Z13" s="57">
        <v>2958.3584189999997</v>
      </c>
      <c r="AA13" s="57">
        <v>3351.1485089999996</v>
      </c>
      <c r="AB13" s="57">
        <v>3231.0457569999999</v>
      </c>
      <c r="AC13" s="57">
        <v>3353.534052</v>
      </c>
      <c r="AD13" s="57">
        <v>3282.5236690000002</v>
      </c>
      <c r="AE13" s="57">
        <v>3245.999084</v>
      </c>
      <c r="AF13" s="57">
        <v>3171.5311139999999</v>
      </c>
      <c r="AG13" s="57">
        <v>3312.1491539999997</v>
      </c>
      <c r="AH13" s="57">
        <v>3034.3566300000002</v>
      </c>
      <c r="AI13" s="57">
        <v>2988.3172339999996</v>
      </c>
      <c r="AJ13" s="57">
        <v>3090.2866020000001</v>
      </c>
      <c r="AK13" s="57">
        <v>3036.5272560000003</v>
      </c>
      <c r="AL13" s="57">
        <v>3021.3248199999998</v>
      </c>
      <c r="AM13" s="57">
        <v>3346.7573910000001</v>
      </c>
      <c r="AN13" s="57">
        <v>2893.3888710000001</v>
      </c>
      <c r="AO13" s="57">
        <v>2927.3702539999995</v>
      </c>
      <c r="AP13" s="57">
        <v>2841.2710520000001</v>
      </c>
      <c r="AQ13" s="57">
        <v>2647.9441619999998</v>
      </c>
      <c r="AR13" s="57">
        <v>2449.7662989999999</v>
      </c>
      <c r="AS13" s="57">
        <v>2602.9134360000003</v>
      </c>
      <c r="AT13" s="57">
        <v>2393.3112510000001</v>
      </c>
      <c r="AU13" s="57">
        <v>2299.8713749999997</v>
      </c>
      <c r="AV13" s="57">
        <v>2284.5709499999998</v>
      </c>
      <c r="AW13" s="57">
        <v>2381.1592520000004</v>
      </c>
      <c r="AX13" s="57">
        <v>2533.7292280000001</v>
      </c>
      <c r="AY13" s="57">
        <v>2778.8996739999998</v>
      </c>
      <c r="AZ13" s="57">
        <v>2729.0880360000001</v>
      </c>
      <c r="BA13" s="57">
        <v>2966.3309760000002</v>
      </c>
      <c r="BB13" s="57">
        <v>2751.8791579999997</v>
      </c>
      <c r="BC13" s="57">
        <v>2974.4639739999998</v>
      </c>
      <c r="BD13" s="57">
        <v>2878.8919000000001</v>
      </c>
      <c r="BE13" s="57">
        <v>2974.2965920000001</v>
      </c>
      <c r="BF13" s="57">
        <v>3041.5761809999999</v>
      </c>
      <c r="BG13" s="57">
        <v>3153.6749829999999</v>
      </c>
      <c r="BH13" s="57">
        <v>3225.5422680000001</v>
      </c>
      <c r="BI13" s="57">
        <v>3522.492917</v>
      </c>
      <c r="BJ13" s="57">
        <v>3633.7869719999999</v>
      </c>
      <c r="BK13" s="57">
        <v>3792.281403</v>
      </c>
      <c r="BL13" s="57">
        <v>3901.9385410000004</v>
      </c>
      <c r="BM13" s="57">
        <v>4043.0323470000003</v>
      </c>
      <c r="BN13" s="58">
        <v>3864.1912320000001</v>
      </c>
      <c r="BO13" s="58">
        <v>4018.3789179999999</v>
      </c>
      <c r="BP13" s="58">
        <v>3830.8965089999997</v>
      </c>
      <c r="BQ13" s="58">
        <v>4439.014889</v>
      </c>
      <c r="BR13" s="58">
        <v>4226.9472919999998</v>
      </c>
      <c r="BS13" s="58">
        <v>4014.5756670000001</v>
      </c>
      <c r="BT13" s="58">
        <v>4011.8165179999996</v>
      </c>
      <c r="BU13" s="58">
        <v>4028.735893</v>
      </c>
      <c r="BV13" s="58">
        <v>4067.0347170000005</v>
      </c>
      <c r="BW13" s="58">
        <v>4565.0592900000001</v>
      </c>
      <c r="BX13" s="58">
        <v>4514.0049449999997</v>
      </c>
      <c r="BY13" s="58">
        <v>4651.5431599999993</v>
      </c>
      <c r="BZ13" s="57">
        <v>4510.5724900000005</v>
      </c>
      <c r="CA13" s="57">
        <v>4605.7083760000005</v>
      </c>
      <c r="CB13" s="57">
        <v>4574.9033899999995</v>
      </c>
      <c r="CC13" s="57">
        <v>5125.460916</v>
      </c>
      <c r="CD13" s="57">
        <v>5055.9524719999999</v>
      </c>
      <c r="CE13" s="57">
        <v>5025.9360860000006</v>
      </c>
      <c r="CF13" s="59">
        <v>5186.6292409999996</v>
      </c>
      <c r="CG13" s="58">
        <v>5193.5104379999993</v>
      </c>
      <c r="CH13" s="58">
        <v>5370.3320290000001</v>
      </c>
      <c r="CI13" s="58">
        <v>6243.9638139999997</v>
      </c>
      <c r="CJ13" s="58">
        <v>6451.017111000001</v>
      </c>
      <c r="CK13" s="58">
        <v>6712.2854189999998</v>
      </c>
      <c r="CL13" s="58">
        <v>6671.0778789999995</v>
      </c>
      <c r="CM13" s="57">
        <v>6779.7238340000004</v>
      </c>
      <c r="CN13" s="57">
        <v>6681.6890030000004</v>
      </c>
      <c r="CO13" s="58">
        <v>7349.5325109999994</v>
      </c>
      <c r="CP13" s="57">
        <v>7247.8973480000004</v>
      </c>
      <c r="CQ13" s="57">
        <v>7290.5541690000009</v>
      </c>
      <c r="CR13" s="57">
        <v>7439.5818440000003</v>
      </c>
      <c r="CS13" s="57">
        <v>7506.3868670000011</v>
      </c>
      <c r="CT13" s="57">
        <v>7768.4933829999991</v>
      </c>
      <c r="CU13" s="57">
        <v>8942.4831730000005</v>
      </c>
      <c r="CV13" s="57">
        <v>8769.3367269999999</v>
      </c>
      <c r="CW13" s="57">
        <v>8987.8368330000012</v>
      </c>
      <c r="CX13" s="57">
        <v>11177.327606000001</v>
      </c>
      <c r="CY13" s="57">
        <v>8956.6228969999993</v>
      </c>
      <c r="CZ13" s="57">
        <v>8927.2299399999993</v>
      </c>
      <c r="DA13" s="57">
        <v>10038.656553000001</v>
      </c>
      <c r="DB13" s="57">
        <v>9918.4222449999997</v>
      </c>
      <c r="DC13" s="57">
        <v>10032.037773</v>
      </c>
      <c r="DD13" s="57">
        <v>10027.593366000001</v>
      </c>
      <c r="DE13" s="57">
        <v>10179.962299000001</v>
      </c>
      <c r="DF13" s="57">
        <v>10336.011578</v>
      </c>
      <c r="DG13" s="57">
        <v>11852.586449999999</v>
      </c>
      <c r="DH13" s="57">
        <v>11785.300573</v>
      </c>
      <c r="DI13" s="57">
        <v>12266.379857</v>
      </c>
      <c r="DJ13" s="57">
        <v>12470.670759000001</v>
      </c>
      <c r="DK13" s="57">
        <v>13050.617651999999</v>
      </c>
      <c r="DL13" s="57">
        <v>13133.571107000003</v>
      </c>
      <c r="DM13" s="57">
        <v>14163.750508000001</v>
      </c>
      <c r="DN13" s="57">
        <v>14274.118437000001</v>
      </c>
      <c r="DO13" s="57">
        <v>14647.832097999999</v>
      </c>
      <c r="DP13" s="57">
        <v>13950.159959999999</v>
      </c>
      <c r="DQ13" s="57">
        <v>12958.205250999999</v>
      </c>
      <c r="DR13" s="57">
        <v>13018.680236</v>
      </c>
      <c r="DS13" s="57">
        <v>14172.393037000002</v>
      </c>
      <c r="DT13" s="57">
        <v>15596.833093000001</v>
      </c>
      <c r="DU13" s="57">
        <v>16121.300367</v>
      </c>
      <c r="DV13" s="57">
        <v>14518.267003000001</v>
      </c>
      <c r="DW13" s="57">
        <v>15165.822572000001</v>
      </c>
      <c r="DX13" s="57">
        <v>14830.849093999997</v>
      </c>
      <c r="DY13" s="57">
        <v>15919.681058999999</v>
      </c>
      <c r="DZ13" s="57">
        <v>15765.759434</v>
      </c>
      <c r="EA13" s="57">
        <v>15643.74451</v>
      </c>
      <c r="EB13" s="57">
        <v>15645.722275</v>
      </c>
      <c r="EC13" s="57">
        <v>16086.469802</v>
      </c>
      <c r="ED13" s="57">
        <v>16171.808822999999</v>
      </c>
      <c r="EE13" s="57">
        <v>18129.949872000005</v>
      </c>
    </row>
    <row r="14" spans="1:135" ht="13.5" x14ac:dyDescent="0.25">
      <c r="A14" s="13"/>
      <c r="B14" s="14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8"/>
      <c r="CA14" s="68"/>
      <c r="CB14" s="68"/>
      <c r="CC14" s="68"/>
      <c r="CD14" s="68"/>
      <c r="CE14" s="68"/>
      <c r="CF14" s="63"/>
      <c r="CG14" s="69"/>
      <c r="CH14" s="69"/>
      <c r="CI14" s="69"/>
      <c r="CJ14" s="69"/>
      <c r="CK14" s="69"/>
      <c r="CL14" s="69"/>
      <c r="CM14" s="68"/>
      <c r="CN14" s="68"/>
      <c r="CO14" s="69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</row>
    <row r="15" spans="1:135" ht="13.5" x14ac:dyDescent="0.25">
      <c r="A15" s="15"/>
      <c r="B15" s="16" t="s">
        <v>4</v>
      </c>
      <c r="C15" s="64">
        <v>17146.290255979999</v>
      </c>
      <c r="D15" s="64">
        <v>16759.103315069999</v>
      </c>
      <c r="E15" s="64">
        <v>16856.56226522</v>
      </c>
      <c r="F15" s="64">
        <v>16012.54249865</v>
      </c>
      <c r="G15" s="64">
        <v>16219.38260492</v>
      </c>
      <c r="H15" s="64">
        <v>15726.22074366</v>
      </c>
      <c r="I15" s="64">
        <v>16750.465525029998</v>
      </c>
      <c r="J15" s="64">
        <v>16160.97797976</v>
      </c>
      <c r="K15" s="64">
        <v>15796.746206309999</v>
      </c>
      <c r="L15" s="64">
        <v>15711.684851849999</v>
      </c>
      <c r="M15" s="64">
        <v>16049.97359422</v>
      </c>
      <c r="N15" s="64">
        <v>15871.98199928</v>
      </c>
      <c r="O15" s="64">
        <v>17983.72921999</v>
      </c>
      <c r="P15" s="64">
        <v>17237.552088280001</v>
      </c>
      <c r="Q15" s="64">
        <v>16619.511226849998</v>
      </c>
      <c r="R15" s="64">
        <v>16232.536415250001</v>
      </c>
      <c r="S15" s="64">
        <v>16807.772364279997</v>
      </c>
      <c r="T15" s="64">
        <v>16125.84264072</v>
      </c>
      <c r="U15" s="64">
        <v>16469.44697954</v>
      </c>
      <c r="V15" s="64">
        <v>16144.84774216</v>
      </c>
      <c r="W15" s="64">
        <v>15848.7373821</v>
      </c>
      <c r="X15" s="64">
        <v>15443.215325149999</v>
      </c>
      <c r="Y15" s="64">
        <v>15471.026287639999</v>
      </c>
      <c r="Z15" s="64">
        <v>15894.283911119999</v>
      </c>
      <c r="AA15" s="64">
        <v>17865.434057930001</v>
      </c>
      <c r="AB15" s="64">
        <v>16677.749096349999</v>
      </c>
      <c r="AC15" s="64">
        <v>17465.309380269999</v>
      </c>
      <c r="AD15" s="64">
        <v>16450.890621550003</v>
      </c>
      <c r="AE15" s="64">
        <v>16576.090813089999</v>
      </c>
      <c r="AF15" s="64">
        <v>15843.53757894</v>
      </c>
      <c r="AG15" s="64">
        <v>16651.363466729996</v>
      </c>
      <c r="AH15" s="64">
        <v>15408.074038230001</v>
      </c>
      <c r="AI15" s="64">
        <v>14973.95051176</v>
      </c>
      <c r="AJ15" s="64">
        <v>15830.077648210001</v>
      </c>
      <c r="AK15" s="64">
        <v>15564.280304520002</v>
      </c>
      <c r="AL15" s="64">
        <v>15674.03073361</v>
      </c>
      <c r="AM15" s="64">
        <v>17395.09406689</v>
      </c>
      <c r="AN15" s="64">
        <v>15393.152828310001</v>
      </c>
      <c r="AO15" s="64">
        <v>15841.932601139999</v>
      </c>
      <c r="AP15" s="64">
        <v>15637.613046799999</v>
      </c>
      <c r="AQ15" s="64">
        <v>15379.313364950001</v>
      </c>
      <c r="AR15" s="64">
        <v>13997.95856318</v>
      </c>
      <c r="AS15" s="64">
        <v>14158.943221790001</v>
      </c>
      <c r="AT15" s="64">
        <v>15215.65505465</v>
      </c>
      <c r="AU15" s="64">
        <v>15557.981175059998</v>
      </c>
      <c r="AV15" s="64">
        <v>14928.59821287</v>
      </c>
      <c r="AW15" s="64">
        <v>14967.506711120001</v>
      </c>
      <c r="AX15" s="64">
        <v>15499.797948000001</v>
      </c>
      <c r="AY15" s="64">
        <v>17493.080160580001</v>
      </c>
      <c r="AZ15" s="64">
        <v>16895.91287335</v>
      </c>
      <c r="BA15" s="64">
        <v>18567.321693450001</v>
      </c>
      <c r="BB15" s="64">
        <v>17834.880193140001</v>
      </c>
      <c r="BC15" s="64">
        <v>18234.522911109998</v>
      </c>
      <c r="BD15" s="64">
        <v>17227.031568189999</v>
      </c>
      <c r="BE15" s="64">
        <v>17750.881283369999</v>
      </c>
      <c r="BF15" s="64">
        <v>18161.382111029998</v>
      </c>
      <c r="BG15" s="64">
        <v>19326.156485939999</v>
      </c>
      <c r="BH15" s="64">
        <v>19312.253935069999</v>
      </c>
      <c r="BI15" s="64">
        <v>20403.892518999997</v>
      </c>
      <c r="BJ15" s="64">
        <v>21187.231399999997</v>
      </c>
      <c r="BK15" s="64">
        <v>23503.279493000002</v>
      </c>
      <c r="BL15" s="64">
        <v>22986.131977000001</v>
      </c>
      <c r="BM15" s="64">
        <v>23672.940236460003</v>
      </c>
      <c r="BN15" s="65">
        <v>22952.523559919999</v>
      </c>
      <c r="BO15" s="65">
        <v>23046.350508999996</v>
      </c>
      <c r="BP15" s="65">
        <v>22709.232203</v>
      </c>
      <c r="BQ15" s="65">
        <v>23992.619666999999</v>
      </c>
      <c r="BR15" s="65">
        <v>22891.830703</v>
      </c>
      <c r="BS15" s="65">
        <v>22469.051913000003</v>
      </c>
      <c r="BT15" s="65">
        <v>22577.530114000001</v>
      </c>
      <c r="BU15" s="65">
        <v>23136.985898000003</v>
      </c>
      <c r="BV15" s="65">
        <v>23803.837553000005</v>
      </c>
      <c r="BW15" s="65">
        <v>26846.411941000002</v>
      </c>
      <c r="BX15" s="65">
        <v>26565.761000000002</v>
      </c>
      <c r="BY15" s="65">
        <v>28561.078416999997</v>
      </c>
      <c r="BZ15" s="64">
        <v>27215.820119999997</v>
      </c>
      <c r="CA15" s="64">
        <v>26683.406535000002</v>
      </c>
      <c r="CB15" s="64">
        <v>27015.524852000002</v>
      </c>
      <c r="CC15" s="64">
        <v>28604.653554</v>
      </c>
      <c r="CD15" s="64">
        <v>27885.709808</v>
      </c>
      <c r="CE15" s="64">
        <v>27891.318922999999</v>
      </c>
      <c r="CF15" s="66">
        <v>28760.140289999999</v>
      </c>
      <c r="CG15" s="65">
        <v>29492.396217999994</v>
      </c>
      <c r="CH15" s="65">
        <v>31188.495223000002</v>
      </c>
      <c r="CI15" s="65">
        <v>35975.215299999996</v>
      </c>
      <c r="CJ15" s="65">
        <v>35869.924856000005</v>
      </c>
      <c r="CK15" s="65">
        <v>37411.675122999994</v>
      </c>
      <c r="CL15" s="65">
        <v>36541.425853000001</v>
      </c>
      <c r="CM15" s="64">
        <v>37021.961833000008</v>
      </c>
      <c r="CN15" s="64">
        <v>34824.575680000002</v>
      </c>
      <c r="CO15" s="65">
        <v>37944.501710999997</v>
      </c>
      <c r="CP15" s="64">
        <v>37704.406117000006</v>
      </c>
      <c r="CQ15" s="64">
        <v>36944.431547</v>
      </c>
      <c r="CR15" s="64">
        <v>37150.056230000002</v>
      </c>
      <c r="CS15" s="64">
        <v>38470.866727999994</v>
      </c>
      <c r="CT15" s="64">
        <v>39659.893410000004</v>
      </c>
      <c r="CU15" s="64">
        <v>44634.183187000002</v>
      </c>
      <c r="CV15" s="64">
        <v>43517.935689999998</v>
      </c>
      <c r="CW15" s="64">
        <v>45464.729313000003</v>
      </c>
      <c r="CX15" s="64">
        <v>48314.726260000003</v>
      </c>
      <c r="CY15" s="64">
        <v>44673.996076999996</v>
      </c>
      <c r="CZ15" s="64">
        <v>44413.337475999993</v>
      </c>
      <c r="DA15" s="64">
        <v>47289.959414000004</v>
      </c>
      <c r="DB15" s="64">
        <v>46082.972999000005</v>
      </c>
      <c r="DC15" s="64">
        <v>45767.382571000009</v>
      </c>
      <c r="DD15" s="64">
        <v>46910.432341</v>
      </c>
      <c r="DE15" s="64">
        <v>49725.183238999998</v>
      </c>
      <c r="DF15" s="64">
        <v>50052.838469000002</v>
      </c>
      <c r="DG15" s="64">
        <v>58903.512418999991</v>
      </c>
      <c r="DH15" s="64">
        <v>54616.847479999997</v>
      </c>
      <c r="DI15" s="64">
        <v>56386.092104000003</v>
      </c>
      <c r="DJ15" s="64">
        <v>58377.035666999989</v>
      </c>
      <c r="DK15" s="64">
        <v>58193.536632999996</v>
      </c>
      <c r="DL15" s="64">
        <v>56754.573458999999</v>
      </c>
      <c r="DM15" s="64">
        <v>60567.855500000005</v>
      </c>
      <c r="DN15" s="64">
        <v>60069.590578999996</v>
      </c>
      <c r="DO15" s="64">
        <v>61670.339811999998</v>
      </c>
      <c r="DP15" s="64">
        <v>60734.367066999999</v>
      </c>
      <c r="DQ15" s="64">
        <v>57274.850171999999</v>
      </c>
      <c r="DR15" s="64">
        <v>58724.385144</v>
      </c>
      <c r="DS15" s="64">
        <v>69439.358410000001</v>
      </c>
      <c r="DT15" s="64">
        <v>66372.702049999993</v>
      </c>
      <c r="DU15" s="64">
        <v>67904.548297999994</v>
      </c>
      <c r="DV15" s="64">
        <v>65939.615795999998</v>
      </c>
      <c r="DW15" s="64">
        <v>66235.053018000006</v>
      </c>
      <c r="DX15" s="64">
        <v>63937.488187999996</v>
      </c>
      <c r="DY15" s="64">
        <v>67536.782269999996</v>
      </c>
      <c r="DZ15" s="64">
        <v>66162.245608467332</v>
      </c>
      <c r="EA15" s="64">
        <v>66363.767107000007</v>
      </c>
      <c r="EB15" s="64">
        <v>66938.318506999989</v>
      </c>
      <c r="EC15" s="64">
        <v>68084.846839000005</v>
      </c>
      <c r="ED15" s="64">
        <v>69575.870055000007</v>
      </c>
      <c r="EE15" s="64">
        <v>79973.590977999993</v>
      </c>
    </row>
    <row r="16" spans="1:135" ht="13.5" x14ac:dyDescent="0.25">
      <c r="A16" s="13"/>
      <c r="B16" s="14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8"/>
      <c r="CA16" s="68"/>
      <c r="CB16" s="68"/>
      <c r="CC16" s="68"/>
      <c r="CD16" s="68"/>
      <c r="CE16" s="68"/>
      <c r="CF16" s="63"/>
      <c r="CG16" s="69"/>
      <c r="CH16" s="69"/>
      <c r="CI16" s="69"/>
      <c r="CJ16" s="69"/>
      <c r="CK16" s="69"/>
      <c r="CL16" s="69"/>
      <c r="CM16" s="68"/>
      <c r="CN16" s="68"/>
      <c r="CO16" s="69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</row>
    <row r="17" spans="1:135" ht="13.5" x14ac:dyDescent="0.25">
      <c r="A17" s="11"/>
      <c r="B17" s="12" t="s">
        <v>5</v>
      </c>
      <c r="C17" s="57">
        <v>6437.7552851399996</v>
      </c>
      <c r="D17" s="57">
        <v>6747.93696</v>
      </c>
      <c r="E17" s="57">
        <v>6808.1614189999991</v>
      </c>
      <c r="F17" s="57">
        <v>6925.9652600000009</v>
      </c>
      <c r="G17" s="57">
        <v>7112.3210789999994</v>
      </c>
      <c r="H17" s="57">
        <v>7198.4538780000003</v>
      </c>
      <c r="I17" s="57">
        <v>6946.1773490000014</v>
      </c>
      <c r="J17" s="57">
        <v>7304.1543119999997</v>
      </c>
      <c r="K17" s="57">
        <v>7243.5657119999996</v>
      </c>
      <c r="L17" s="57">
        <v>7341.1389420000005</v>
      </c>
      <c r="M17" s="57">
        <v>7126.9737329999989</v>
      </c>
      <c r="N17" s="57">
        <v>7106.5647210000006</v>
      </c>
      <c r="O17" s="57">
        <v>6863.8092936199992</v>
      </c>
      <c r="P17" s="57">
        <v>7292.7788911500002</v>
      </c>
      <c r="Q17" s="57">
        <v>7563.6251068000001</v>
      </c>
      <c r="R17" s="57">
        <v>7679.9495364699997</v>
      </c>
      <c r="S17" s="57">
        <v>7608.5886315600001</v>
      </c>
      <c r="T17" s="57">
        <v>7808.7172212600008</v>
      </c>
      <c r="U17" s="57">
        <v>7462.88389035</v>
      </c>
      <c r="V17" s="57">
        <v>7651.7912304300007</v>
      </c>
      <c r="W17" s="57">
        <v>7779.5865871100013</v>
      </c>
      <c r="X17" s="57">
        <v>7828.4809668800008</v>
      </c>
      <c r="Y17" s="57">
        <v>7891.3284441600008</v>
      </c>
      <c r="Z17" s="57">
        <v>8132.9006617399991</v>
      </c>
      <c r="AA17" s="57">
        <v>8003.7488649500001</v>
      </c>
      <c r="AB17" s="57">
        <v>8401.3217919599992</v>
      </c>
      <c r="AC17" s="57">
        <v>8492.7155751499995</v>
      </c>
      <c r="AD17" s="57">
        <v>9015.8004619200001</v>
      </c>
      <c r="AE17" s="57">
        <v>8874.1715504899985</v>
      </c>
      <c r="AF17" s="57">
        <v>9585.7768377899993</v>
      </c>
      <c r="AG17" s="57">
        <v>9252.7177999699998</v>
      </c>
      <c r="AH17" s="57">
        <v>9399.1123462200012</v>
      </c>
      <c r="AI17" s="57">
        <v>9337.7445996499991</v>
      </c>
      <c r="AJ17" s="57">
        <v>9303.5549769900008</v>
      </c>
      <c r="AK17" s="57">
        <v>9254.33997447</v>
      </c>
      <c r="AL17" s="57">
        <v>9370.0293184200018</v>
      </c>
      <c r="AM17" s="57">
        <v>8256.2962889999999</v>
      </c>
      <c r="AN17" s="57">
        <v>7710.0637430000006</v>
      </c>
      <c r="AO17" s="57">
        <v>7521.5824260000009</v>
      </c>
      <c r="AP17" s="57">
        <v>7117.6160239999999</v>
      </c>
      <c r="AQ17" s="57">
        <v>7220.339571999999</v>
      </c>
      <c r="AR17" s="57">
        <v>7295.6788589999996</v>
      </c>
      <c r="AS17" s="57">
        <v>6538.0972980000006</v>
      </c>
      <c r="AT17" s="57">
        <v>6836.3896779999986</v>
      </c>
      <c r="AU17" s="57">
        <v>6443.7564660000007</v>
      </c>
      <c r="AV17" s="57">
        <v>5828.9843599999995</v>
      </c>
      <c r="AW17" s="57">
        <v>6118.0820420000009</v>
      </c>
      <c r="AX17" s="57">
        <v>6411.1399670000001</v>
      </c>
      <c r="AY17" s="57">
        <v>6130.8736719999997</v>
      </c>
      <c r="AZ17" s="57">
        <v>6998.6942600000002</v>
      </c>
      <c r="BA17" s="57">
        <v>7028.4994720000013</v>
      </c>
      <c r="BB17" s="57">
        <v>5994.2718930000001</v>
      </c>
      <c r="BC17" s="57">
        <v>6684.6487656999998</v>
      </c>
      <c r="BD17" s="57">
        <v>6930.6939382499995</v>
      </c>
      <c r="BE17" s="57">
        <v>7253.5879617100009</v>
      </c>
      <c r="BF17" s="57">
        <v>7364.9400840699991</v>
      </c>
      <c r="BG17" s="57">
        <v>7392.7711151000003</v>
      </c>
      <c r="BH17" s="57">
        <v>7365.4715640000004</v>
      </c>
      <c r="BI17" s="57">
        <v>7620.2942439999997</v>
      </c>
      <c r="BJ17" s="57">
        <v>6924.4149520000001</v>
      </c>
      <c r="BK17" s="57">
        <v>7057.3579569999993</v>
      </c>
      <c r="BL17" s="57">
        <v>7132.5934769999994</v>
      </c>
      <c r="BM17" s="57">
        <v>7373.0926149999996</v>
      </c>
      <c r="BN17" s="58">
        <v>8665.5576189999992</v>
      </c>
      <c r="BO17" s="58">
        <v>7767.3636409999999</v>
      </c>
      <c r="BP17" s="58">
        <v>6822.5376890000007</v>
      </c>
      <c r="BQ17" s="58">
        <v>7010.3280890000005</v>
      </c>
      <c r="BR17" s="58">
        <v>7337.3036609999999</v>
      </c>
      <c r="BS17" s="58">
        <v>7140.1134839999995</v>
      </c>
      <c r="BT17" s="58">
        <v>7201.8511490000001</v>
      </c>
      <c r="BU17" s="58">
        <v>7053.0704069999983</v>
      </c>
      <c r="BV17" s="58">
        <v>7371.770528</v>
      </c>
      <c r="BW17" s="58">
        <v>7853.5126090000003</v>
      </c>
      <c r="BX17" s="58">
        <v>8586.5230019999999</v>
      </c>
      <c r="BY17" s="58">
        <v>7828.0608900000016</v>
      </c>
      <c r="BZ17" s="57">
        <v>8855.0732040000003</v>
      </c>
      <c r="CA17" s="57">
        <v>7881.2682080000004</v>
      </c>
      <c r="CB17" s="57">
        <v>7959.7361700000001</v>
      </c>
      <c r="CC17" s="57">
        <v>7460.1674069999999</v>
      </c>
      <c r="CD17" s="57">
        <v>7597.1187149999996</v>
      </c>
      <c r="CE17" s="57">
        <v>7663.1524230000005</v>
      </c>
      <c r="CF17" s="59">
        <v>8308.5252360000013</v>
      </c>
      <c r="CG17" s="58">
        <v>8086.1846409999989</v>
      </c>
      <c r="CH17" s="58">
        <v>8118.3536160000003</v>
      </c>
      <c r="CI17" s="58">
        <v>8158.1346330000015</v>
      </c>
      <c r="CJ17" s="58">
        <v>8492.6660169999996</v>
      </c>
      <c r="CK17" s="58">
        <v>9337.7700220000006</v>
      </c>
      <c r="CL17" s="58">
        <v>10449.962103</v>
      </c>
      <c r="CM17" s="57">
        <v>9924.272184999998</v>
      </c>
      <c r="CN17" s="57">
        <v>10585.768249999999</v>
      </c>
      <c r="CO17" s="58">
        <v>10108.659591999998</v>
      </c>
      <c r="CP17" s="57">
        <v>10030.274941</v>
      </c>
      <c r="CQ17" s="57">
        <v>10341.492994000002</v>
      </c>
      <c r="CR17" s="57">
        <v>10335.850092000001</v>
      </c>
      <c r="CS17" s="57">
        <v>9871.175438000002</v>
      </c>
      <c r="CT17" s="57">
        <v>9909.3855680000015</v>
      </c>
      <c r="CU17" s="57">
        <v>9232.3343590000004</v>
      </c>
      <c r="CV17" s="57">
        <v>10190.611269999999</v>
      </c>
      <c r="CW17" s="57">
        <v>10661.891610999999</v>
      </c>
      <c r="CX17" s="57">
        <v>11145.401433999999</v>
      </c>
      <c r="CY17" s="57">
        <v>11055.984180000001</v>
      </c>
      <c r="CZ17" s="57">
        <v>10358.867892999999</v>
      </c>
      <c r="DA17" s="57">
        <v>10589.839619999999</v>
      </c>
      <c r="DB17" s="57">
        <v>10881.660555000002</v>
      </c>
      <c r="DC17" s="57">
        <v>11046.272636999998</v>
      </c>
      <c r="DD17" s="57">
        <v>10846.925573</v>
      </c>
      <c r="DE17" s="57">
        <v>11198.103233000002</v>
      </c>
      <c r="DF17" s="57">
        <v>12479.908146999998</v>
      </c>
      <c r="DG17" s="57">
        <v>11678.977498</v>
      </c>
      <c r="DH17" s="57">
        <v>13389.091516</v>
      </c>
      <c r="DI17" s="57">
        <v>13891.343371999999</v>
      </c>
      <c r="DJ17" s="57">
        <v>14343.224967</v>
      </c>
      <c r="DK17" s="57">
        <v>15134.207193</v>
      </c>
      <c r="DL17" s="57">
        <v>14803.820221999998</v>
      </c>
      <c r="DM17" s="57">
        <v>15393.739881999998</v>
      </c>
      <c r="DN17" s="57">
        <v>16291.429526</v>
      </c>
      <c r="DO17" s="57">
        <v>15808.378159</v>
      </c>
      <c r="DP17" s="57">
        <v>15065.231139</v>
      </c>
      <c r="DQ17" s="57">
        <v>15463.672671999999</v>
      </c>
      <c r="DR17" s="57">
        <v>14484.804083999999</v>
      </c>
      <c r="DS17" s="57">
        <v>13328.128575000001</v>
      </c>
      <c r="DT17" s="57">
        <v>14494.390231000001</v>
      </c>
      <c r="DU17" s="57">
        <v>13593.365902999998</v>
      </c>
      <c r="DV17" s="57">
        <v>14350.241147999999</v>
      </c>
      <c r="DW17" s="57">
        <v>14165.354185999999</v>
      </c>
      <c r="DX17" s="57">
        <v>15073.313940999999</v>
      </c>
      <c r="DY17" s="57">
        <v>14137.964109999999</v>
      </c>
      <c r="DZ17" s="57">
        <v>14351.318470999999</v>
      </c>
      <c r="EA17" s="57">
        <v>14244.051759</v>
      </c>
      <c r="EB17" s="57">
        <v>14831.032592999996</v>
      </c>
      <c r="EC17" s="57">
        <v>14871.970425999998</v>
      </c>
      <c r="ED17" s="57">
        <v>14642.909959000001</v>
      </c>
      <c r="EE17" s="57">
        <v>15124.269229000001</v>
      </c>
    </row>
    <row r="18" spans="1:135" ht="13.5" x14ac:dyDescent="0.25">
      <c r="A18" s="13"/>
      <c r="B18" s="14" t="s">
        <v>37</v>
      </c>
      <c r="C18" s="60">
        <v>5697.9376071399993</v>
      </c>
      <c r="D18" s="60">
        <v>5946.5278000899998</v>
      </c>
      <c r="E18" s="60">
        <v>5818.0262640599994</v>
      </c>
      <c r="F18" s="60">
        <v>5857.5312505200009</v>
      </c>
      <c r="G18" s="60">
        <v>5922.9614463199996</v>
      </c>
      <c r="H18" s="60">
        <v>6144.4914301600002</v>
      </c>
      <c r="I18" s="60">
        <v>5760.5518625400009</v>
      </c>
      <c r="J18" s="60">
        <v>5937.5736465</v>
      </c>
      <c r="K18" s="60">
        <v>5737.0783799099991</v>
      </c>
      <c r="L18" s="60">
        <v>5557.1883552300005</v>
      </c>
      <c r="M18" s="60">
        <v>5369.4608869499989</v>
      </c>
      <c r="N18" s="60">
        <v>5351.903540360001</v>
      </c>
      <c r="O18" s="60">
        <v>5252.1043676199997</v>
      </c>
      <c r="P18" s="60">
        <v>5591.9148598700003</v>
      </c>
      <c r="Q18" s="60">
        <v>5761.7649819200005</v>
      </c>
      <c r="R18" s="60">
        <v>5981.4966381199993</v>
      </c>
      <c r="S18" s="60">
        <v>5826.8212428500001</v>
      </c>
      <c r="T18" s="60">
        <v>6007.6843589300006</v>
      </c>
      <c r="U18" s="60">
        <v>5669.0438206400004</v>
      </c>
      <c r="V18" s="60">
        <v>5784.5743079100002</v>
      </c>
      <c r="W18" s="60">
        <v>5711.333124740001</v>
      </c>
      <c r="X18" s="60">
        <v>5652.4306586000002</v>
      </c>
      <c r="Y18" s="60">
        <v>5605.1609792500003</v>
      </c>
      <c r="Z18" s="60">
        <v>5828.9631406899989</v>
      </c>
      <c r="AA18" s="60">
        <v>5620.8703569500003</v>
      </c>
      <c r="AB18" s="60">
        <v>5944.9034109599997</v>
      </c>
      <c r="AC18" s="60">
        <v>6000.0201391500004</v>
      </c>
      <c r="AD18" s="60">
        <v>6380.4427849199992</v>
      </c>
      <c r="AE18" s="60">
        <v>6052.4851874899996</v>
      </c>
      <c r="AF18" s="60">
        <v>6414.2418867899996</v>
      </c>
      <c r="AG18" s="60">
        <v>5878.8523119700003</v>
      </c>
      <c r="AH18" s="60">
        <v>6107.2054282200006</v>
      </c>
      <c r="AI18" s="60">
        <v>6195.0384166499998</v>
      </c>
      <c r="AJ18" s="60">
        <v>6255.4159459900002</v>
      </c>
      <c r="AK18" s="60">
        <v>6145.88864947</v>
      </c>
      <c r="AL18" s="60">
        <v>6227.651457420001</v>
      </c>
      <c r="AM18" s="60">
        <v>5735.2473250000003</v>
      </c>
      <c r="AN18" s="60">
        <v>5719.109335000001</v>
      </c>
      <c r="AO18" s="60">
        <v>5951.7694840000004</v>
      </c>
      <c r="AP18" s="60">
        <v>5878.1715370000002</v>
      </c>
      <c r="AQ18" s="60">
        <v>6150.3208719999993</v>
      </c>
      <c r="AR18" s="60">
        <v>6143.3066159999998</v>
      </c>
      <c r="AS18" s="60">
        <v>5644.1978790000003</v>
      </c>
      <c r="AT18" s="60">
        <v>6288.9266859999989</v>
      </c>
      <c r="AU18" s="60">
        <v>6058.7726970000003</v>
      </c>
      <c r="AV18" s="60">
        <v>5527.0149199999996</v>
      </c>
      <c r="AW18" s="60">
        <v>5755.2795590000005</v>
      </c>
      <c r="AX18" s="60">
        <v>6002.8100009999998</v>
      </c>
      <c r="AY18" s="60">
        <v>5691.0392459999994</v>
      </c>
      <c r="AZ18" s="60">
        <v>6399.4837889999999</v>
      </c>
      <c r="BA18" s="60">
        <v>6355.5533480000013</v>
      </c>
      <c r="BB18" s="60">
        <v>5154.076693</v>
      </c>
      <c r="BC18" s="60">
        <v>5863.0382907000003</v>
      </c>
      <c r="BD18" s="60">
        <v>5885.8211632499997</v>
      </c>
      <c r="BE18" s="60">
        <v>6230.5577157100006</v>
      </c>
      <c r="BF18" s="60">
        <v>6664.9835480699994</v>
      </c>
      <c r="BG18" s="60">
        <v>6748.8690790999999</v>
      </c>
      <c r="BH18" s="60">
        <v>6714.8314920000003</v>
      </c>
      <c r="BI18" s="60">
        <v>6939.6533869999994</v>
      </c>
      <c r="BJ18" s="60">
        <v>6349.8750490000002</v>
      </c>
      <c r="BK18" s="60">
        <v>6562.552279999999</v>
      </c>
      <c r="BL18" s="60">
        <v>6603.2583029999996</v>
      </c>
      <c r="BM18" s="60">
        <v>6808.2312249999995</v>
      </c>
      <c r="BN18" s="61">
        <v>8117.800741</v>
      </c>
      <c r="BO18" s="61">
        <v>6900.9320189999999</v>
      </c>
      <c r="BP18" s="61">
        <v>6083.3114610000002</v>
      </c>
      <c r="BQ18" s="61">
        <v>6267.58734</v>
      </c>
      <c r="BR18" s="61">
        <v>6420.578947</v>
      </c>
      <c r="BS18" s="61">
        <v>6437.2250409999997</v>
      </c>
      <c r="BT18" s="61">
        <v>6060.7019129999999</v>
      </c>
      <c r="BU18" s="61">
        <v>6051.1492769999986</v>
      </c>
      <c r="BV18" s="61">
        <v>6356.8305099999998</v>
      </c>
      <c r="BW18" s="61">
        <v>6817.3023670000002</v>
      </c>
      <c r="BX18" s="61">
        <v>7477.5889630000001</v>
      </c>
      <c r="BY18" s="61">
        <v>6875.2791590000015</v>
      </c>
      <c r="BZ18" s="60">
        <v>7798.3862439999994</v>
      </c>
      <c r="CA18" s="60">
        <v>6873.8010400000003</v>
      </c>
      <c r="CB18" s="60">
        <v>6847.3485610000007</v>
      </c>
      <c r="CC18" s="60">
        <v>6584.2239749999999</v>
      </c>
      <c r="CD18" s="60">
        <v>6732.790473</v>
      </c>
      <c r="CE18" s="60">
        <v>6817.9202260000002</v>
      </c>
      <c r="CF18" s="62">
        <v>6944.7952380000006</v>
      </c>
      <c r="CG18" s="61">
        <v>6581.6924619999991</v>
      </c>
      <c r="CH18" s="61">
        <v>6858.5016809999997</v>
      </c>
      <c r="CI18" s="61">
        <v>7002.553237000001</v>
      </c>
      <c r="CJ18" s="61">
        <v>7455.0955030000005</v>
      </c>
      <c r="CK18" s="61">
        <v>8067.3676790000009</v>
      </c>
      <c r="CL18" s="61">
        <v>8756.2863070000003</v>
      </c>
      <c r="CM18" s="60">
        <v>8546.582817999999</v>
      </c>
      <c r="CN18" s="60">
        <v>8792.8834759999991</v>
      </c>
      <c r="CO18" s="61">
        <v>8722.7815569999984</v>
      </c>
      <c r="CP18" s="60">
        <v>8734.069931</v>
      </c>
      <c r="CQ18" s="60">
        <v>8507.0379060000014</v>
      </c>
      <c r="CR18" s="60">
        <v>8480.848559</v>
      </c>
      <c r="CS18" s="60">
        <v>8420.865154000001</v>
      </c>
      <c r="CT18" s="60">
        <v>8459.5929670000005</v>
      </c>
      <c r="CU18" s="60">
        <v>8131.3076650000003</v>
      </c>
      <c r="CV18" s="60">
        <v>9161.4452549999987</v>
      </c>
      <c r="CW18" s="60">
        <v>9471.6979879999999</v>
      </c>
      <c r="CX18" s="60">
        <v>10231.004428</v>
      </c>
      <c r="CY18" s="60">
        <v>9788.0293360000014</v>
      </c>
      <c r="CZ18" s="60">
        <v>9708.0861569999997</v>
      </c>
      <c r="DA18" s="60">
        <v>9802.4033359999994</v>
      </c>
      <c r="DB18" s="60">
        <v>9891.5031440000021</v>
      </c>
      <c r="DC18" s="60">
        <v>9790.966656999999</v>
      </c>
      <c r="DD18" s="60">
        <v>9694.7494810000007</v>
      </c>
      <c r="DE18" s="60">
        <v>10213.568344000001</v>
      </c>
      <c r="DF18" s="60">
        <v>11517.654627999998</v>
      </c>
      <c r="DG18" s="60">
        <v>10297.22784</v>
      </c>
      <c r="DH18" s="60">
        <v>12317.871924000001</v>
      </c>
      <c r="DI18" s="60">
        <v>12657.311446</v>
      </c>
      <c r="DJ18" s="60">
        <v>12727.977784000001</v>
      </c>
      <c r="DK18" s="60">
        <v>13766.761327</v>
      </c>
      <c r="DL18" s="60">
        <v>13736.552446999998</v>
      </c>
      <c r="DM18" s="60">
        <v>14106.092295999999</v>
      </c>
      <c r="DN18" s="60">
        <v>14682.283364000001</v>
      </c>
      <c r="DO18" s="60">
        <v>14557.61562</v>
      </c>
      <c r="DP18" s="60">
        <v>14007.099248999999</v>
      </c>
      <c r="DQ18" s="60">
        <v>14182.568565</v>
      </c>
      <c r="DR18" s="60">
        <v>13276.125547</v>
      </c>
      <c r="DS18" s="60">
        <v>12227.277555000001</v>
      </c>
      <c r="DT18" s="60">
        <v>13182.588298000001</v>
      </c>
      <c r="DU18" s="60">
        <v>13057.803824999999</v>
      </c>
      <c r="DV18" s="60">
        <v>13748.246040999999</v>
      </c>
      <c r="DW18" s="60">
        <v>13359.132369999999</v>
      </c>
      <c r="DX18" s="60">
        <v>13715.153698999999</v>
      </c>
      <c r="DY18" s="60">
        <v>13286.924330999998</v>
      </c>
      <c r="DZ18" s="60">
        <v>13164.856588999999</v>
      </c>
      <c r="EA18" s="60">
        <v>13069.670294</v>
      </c>
      <c r="EB18" s="60">
        <v>14119.712099999997</v>
      </c>
      <c r="EC18" s="60">
        <v>13890.045155999998</v>
      </c>
      <c r="ED18" s="60">
        <v>13864.601154</v>
      </c>
      <c r="EE18" s="60">
        <v>14222.379853000002</v>
      </c>
    </row>
    <row r="19" spans="1:135" ht="13.5" x14ac:dyDescent="0.25">
      <c r="A19" s="11"/>
      <c r="B19" s="12" t="s">
        <v>6</v>
      </c>
      <c r="C19" s="57">
        <v>739.817678</v>
      </c>
      <c r="D19" s="57">
        <v>801.40915990999997</v>
      </c>
      <c r="E19" s="57">
        <v>990.13515494000001</v>
      </c>
      <c r="F19" s="57">
        <v>1068.43400948</v>
      </c>
      <c r="G19" s="57">
        <v>1189.3596326800002</v>
      </c>
      <c r="H19" s="57">
        <v>1053.9624478400001</v>
      </c>
      <c r="I19" s="57">
        <v>1185.62548646</v>
      </c>
      <c r="J19" s="57">
        <v>1366.5806654999999</v>
      </c>
      <c r="K19" s="57">
        <v>1506.4873320900001</v>
      </c>
      <c r="L19" s="57">
        <v>1783.9505867700002</v>
      </c>
      <c r="M19" s="57">
        <v>1757.5128460500002</v>
      </c>
      <c r="N19" s="57">
        <v>1754.6611806400001</v>
      </c>
      <c r="O19" s="57">
        <v>1611.7049259999999</v>
      </c>
      <c r="P19" s="57">
        <v>1700.8640312799998</v>
      </c>
      <c r="Q19" s="57">
        <v>1801.8601248800001</v>
      </c>
      <c r="R19" s="57">
        <v>1698.4528983499999</v>
      </c>
      <c r="S19" s="57">
        <v>1781.76738871</v>
      </c>
      <c r="T19" s="57">
        <v>1801.0328623300002</v>
      </c>
      <c r="U19" s="57">
        <v>1793.8400697100001</v>
      </c>
      <c r="V19" s="57">
        <v>1867.21692252</v>
      </c>
      <c r="W19" s="57">
        <v>2068.2534623699999</v>
      </c>
      <c r="X19" s="57">
        <v>2176.0503082800001</v>
      </c>
      <c r="Y19" s="57">
        <v>2286.16746491</v>
      </c>
      <c r="Z19" s="57">
        <v>2303.9375210500002</v>
      </c>
      <c r="AA19" s="57">
        <v>2382.8785079999998</v>
      </c>
      <c r="AB19" s="57">
        <v>2456.4183809999995</v>
      </c>
      <c r="AC19" s="57">
        <v>2492.695436</v>
      </c>
      <c r="AD19" s="57">
        <v>2635.357677</v>
      </c>
      <c r="AE19" s="57">
        <v>2821.6863629999998</v>
      </c>
      <c r="AF19" s="57">
        <v>3171.5349509999996</v>
      </c>
      <c r="AG19" s="57">
        <v>3373.8654879999999</v>
      </c>
      <c r="AH19" s="57">
        <v>3291.9069179999997</v>
      </c>
      <c r="AI19" s="57">
        <v>3142.7061830000002</v>
      </c>
      <c r="AJ19" s="57">
        <v>3048.1390310000002</v>
      </c>
      <c r="AK19" s="57">
        <v>3108.451325</v>
      </c>
      <c r="AL19" s="57">
        <v>3142.3778609999999</v>
      </c>
      <c r="AM19" s="57">
        <v>2521.0489640000001</v>
      </c>
      <c r="AN19" s="57">
        <v>1990.9544079999998</v>
      </c>
      <c r="AO19" s="57">
        <v>1569.812942</v>
      </c>
      <c r="AP19" s="57">
        <v>1239.4444869999998</v>
      </c>
      <c r="AQ19" s="57">
        <v>1070.0187000000001</v>
      </c>
      <c r="AR19" s="57">
        <v>1152.3722429999998</v>
      </c>
      <c r="AS19" s="57">
        <v>893.89941900000008</v>
      </c>
      <c r="AT19" s="57">
        <v>547.46299199999999</v>
      </c>
      <c r="AU19" s="57">
        <v>384.98376900000005</v>
      </c>
      <c r="AV19" s="57">
        <v>301.96944000000002</v>
      </c>
      <c r="AW19" s="57">
        <v>362.802483</v>
      </c>
      <c r="AX19" s="57">
        <v>408.32996600000001</v>
      </c>
      <c r="AY19" s="57">
        <v>439.83442600000001</v>
      </c>
      <c r="AZ19" s="57">
        <v>599.2104710000001</v>
      </c>
      <c r="BA19" s="57">
        <v>672.94612399999994</v>
      </c>
      <c r="BB19" s="57">
        <v>840.1952</v>
      </c>
      <c r="BC19" s="57">
        <v>821.61047499999995</v>
      </c>
      <c r="BD19" s="57">
        <v>1044.872775</v>
      </c>
      <c r="BE19" s="57">
        <v>1023.0302459999999</v>
      </c>
      <c r="BF19" s="57">
        <v>699.95653600000003</v>
      </c>
      <c r="BG19" s="57">
        <v>643.90203600000007</v>
      </c>
      <c r="BH19" s="57">
        <v>650.64007199999992</v>
      </c>
      <c r="BI19" s="57">
        <v>680.64085699999998</v>
      </c>
      <c r="BJ19" s="57">
        <v>574.53990299999998</v>
      </c>
      <c r="BK19" s="57">
        <v>494.80567699999995</v>
      </c>
      <c r="BL19" s="57">
        <v>529.33517400000005</v>
      </c>
      <c r="BM19" s="57">
        <v>564.86139000000003</v>
      </c>
      <c r="BN19" s="58">
        <v>547.75687800000003</v>
      </c>
      <c r="BO19" s="58">
        <v>866.43162200000006</v>
      </c>
      <c r="BP19" s="58">
        <v>739.22622799999999</v>
      </c>
      <c r="BQ19" s="58">
        <v>742.74074900000005</v>
      </c>
      <c r="BR19" s="58">
        <v>916.72471399999995</v>
      </c>
      <c r="BS19" s="58">
        <v>702.88844300000005</v>
      </c>
      <c r="BT19" s="58">
        <v>1141.149236</v>
      </c>
      <c r="BU19" s="58">
        <v>1001.9211299999999</v>
      </c>
      <c r="BV19" s="58">
        <v>1014.940018</v>
      </c>
      <c r="BW19" s="58">
        <v>1036.2102420000001</v>
      </c>
      <c r="BX19" s="58">
        <v>1108.934039</v>
      </c>
      <c r="BY19" s="58">
        <v>952.78173100000004</v>
      </c>
      <c r="BZ19" s="57">
        <v>1056.68696</v>
      </c>
      <c r="CA19" s="57">
        <v>1007.467168</v>
      </c>
      <c r="CB19" s="57">
        <v>1112.3876089999999</v>
      </c>
      <c r="CC19" s="57">
        <v>875.94343200000003</v>
      </c>
      <c r="CD19" s="57">
        <v>864.32824199999993</v>
      </c>
      <c r="CE19" s="57">
        <v>845.23219699999993</v>
      </c>
      <c r="CF19" s="59">
        <v>1363.7299980000003</v>
      </c>
      <c r="CG19" s="58">
        <v>1504.4921789999999</v>
      </c>
      <c r="CH19" s="58">
        <v>1259.8519350000001</v>
      </c>
      <c r="CI19" s="58">
        <v>1155.581396</v>
      </c>
      <c r="CJ19" s="58">
        <v>1037.570514</v>
      </c>
      <c r="CK19" s="58">
        <v>1270.402343</v>
      </c>
      <c r="CL19" s="58">
        <v>1693.675796</v>
      </c>
      <c r="CM19" s="57">
        <v>1377.6893669999999</v>
      </c>
      <c r="CN19" s="57">
        <v>1792.8847739999999</v>
      </c>
      <c r="CO19" s="58">
        <v>1385.8780350000002</v>
      </c>
      <c r="CP19" s="57">
        <v>1296.2050100000001</v>
      </c>
      <c r="CQ19" s="57">
        <v>1834.4550880000002</v>
      </c>
      <c r="CR19" s="57">
        <v>1855.0015329999999</v>
      </c>
      <c r="CS19" s="57">
        <v>1450.3102840000001</v>
      </c>
      <c r="CT19" s="57">
        <v>1449.7926010000001</v>
      </c>
      <c r="CU19" s="57">
        <v>1101.0266940000001</v>
      </c>
      <c r="CV19" s="57">
        <v>1029.166015</v>
      </c>
      <c r="CW19" s="57">
        <v>1190.1936230000001</v>
      </c>
      <c r="CX19" s="57">
        <v>914.39700599999992</v>
      </c>
      <c r="CY19" s="57">
        <v>1267.9548440000001</v>
      </c>
      <c r="CZ19" s="57">
        <v>650.78173599999991</v>
      </c>
      <c r="DA19" s="57">
        <v>787.43628400000011</v>
      </c>
      <c r="DB19" s="57">
        <v>990.15741099999991</v>
      </c>
      <c r="DC19" s="57">
        <v>1255.3059800000001</v>
      </c>
      <c r="DD19" s="57">
        <v>1152.1760920000002</v>
      </c>
      <c r="DE19" s="57">
        <v>984.53488900000002</v>
      </c>
      <c r="DF19" s="57">
        <v>962.25351899999998</v>
      </c>
      <c r="DG19" s="57">
        <v>1381.7496580000002</v>
      </c>
      <c r="DH19" s="57">
        <v>1071.2195919999999</v>
      </c>
      <c r="DI19" s="57">
        <v>1234.0319260000001</v>
      </c>
      <c r="DJ19" s="57">
        <v>1615.2471830000002</v>
      </c>
      <c r="DK19" s="57">
        <v>1367.445866</v>
      </c>
      <c r="DL19" s="57">
        <v>1067.267775</v>
      </c>
      <c r="DM19" s="57">
        <v>1287.647586</v>
      </c>
      <c r="DN19" s="57">
        <v>1609.146162</v>
      </c>
      <c r="DO19" s="57">
        <v>1250.7625390000001</v>
      </c>
      <c r="DP19" s="57">
        <v>1058.1318900000001</v>
      </c>
      <c r="DQ19" s="57">
        <v>1281.1041069999999</v>
      </c>
      <c r="DR19" s="57">
        <v>1208.678537</v>
      </c>
      <c r="DS19" s="57">
        <v>1100.8510200000001</v>
      </c>
      <c r="DT19" s="57">
        <v>1311.8019330000002</v>
      </c>
      <c r="DU19" s="57">
        <v>535.56207799999993</v>
      </c>
      <c r="DV19" s="57">
        <v>601.99510699999996</v>
      </c>
      <c r="DW19" s="57">
        <v>806.22181599999999</v>
      </c>
      <c r="DX19" s="57">
        <v>1358.1602419999999</v>
      </c>
      <c r="DY19" s="57">
        <v>851.03977899999995</v>
      </c>
      <c r="DZ19" s="57">
        <v>1186.4618820000001</v>
      </c>
      <c r="EA19" s="57">
        <v>1174.3814649999999</v>
      </c>
      <c r="EB19" s="57">
        <v>711.32049299999994</v>
      </c>
      <c r="EC19" s="57">
        <v>981.92527000000007</v>
      </c>
      <c r="ED19" s="57">
        <v>778.30880500000001</v>
      </c>
      <c r="EE19" s="57">
        <v>901.88937599999997</v>
      </c>
    </row>
    <row r="20" spans="1:135" ht="13.5" x14ac:dyDescent="0.25">
      <c r="A20" s="13"/>
      <c r="B20" s="14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8"/>
      <c r="CA20" s="68"/>
      <c r="CB20" s="68"/>
      <c r="CC20" s="68"/>
      <c r="CD20" s="68"/>
      <c r="CE20" s="68"/>
      <c r="CF20" s="63"/>
      <c r="CG20" s="69"/>
      <c r="CH20" s="69"/>
      <c r="CI20" s="69"/>
      <c r="CJ20" s="69"/>
      <c r="CK20" s="69"/>
      <c r="CL20" s="69"/>
      <c r="CM20" s="68"/>
      <c r="CN20" s="68"/>
      <c r="CO20" s="69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</row>
    <row r="21" spans="1:135" ht="13.5" x14ac:dyDescent="0.25">
      <c r="A21" s="15"/>
      <c r="B21" s="16" t="s">
        <v>7</v>
      </c>
      <c r="C21" s="64">
        <v>23584.045541119998</v>
      </c>
      <c r="D21" s="64">
        <v>23507.040275069998</v>
      </c>
      <c r="E21" s="64">
        <v>23664.72368422</v>
      </c>
      <c r="F21" s="64">
        <v>22938.507758650001</v>
      </c>
      <c r="G21" s="64">
        <v>23331.703683920001</v>
      </c>
      <c r="H21" s="64">
        <v>22924.67462166</v>
      </c>
      <c r="I21" s="64">
        <v>23696.64287403</v>
      </c>
      <c r="J21" s="64">
        <v>23465.132291760001</v>
      </c>
      <c r="K21" s="64">
        <v>23040.311918309999</v>
      </c>
      <c r="L21" s="64">
        <v>23052.823793849999</v>
      </c>
      <c r="M21" s="64">
        <v>23176.947327219998</v>
      </c>
      <c r="N21" s="64">
        <v>22978.546720279999</v>
      </c>
      <c r="O21" s="64">
        <v>24847.538513610001</v>
      </c>
      <c r="P21" s="64">
        <v>24530.33097943</v>
      </c>
      <c r="Q21" s="64">
        <v>24183.13633365</v>
      </c>
      <c r="R21" s="64">
        <v>23912.485951720002</v>
      </c>
      <c r="S21" s="64">
        <v>24416.360995839997</v>
      </c>
      <c r="T21" s="64">
        <v>23934.55986198</v>
      </c>
      <c r="U21" s="64">
        <v>23932.33086989</v>
      </c>
      <c r="V21" s="64">
        <v>23796.638972590001</v>
      </c>
      <c r="W21" s="64">
        <v>23628.323969210003</v>
      </c>
      <c r="X21" s="64">
        <v>23271.696292029999</v>
      </c>
      <c r="Y21" s="64">
        <v>23362.354731799998</v>
      </c>
      <c r="Z21" s="64">
        <v>24027.184572859998</v>
      </c>
      <c r="AA21" s="64">
        <v>25869.182922880002</v>
      </c>
      <c r="AB21" s="64">
        <v>25079.070888309998</v>
      </c>
      <c r="AC21" s="64">
        <v>25958.024955419998</v>
      </c>
      <c r="AD21" s="64">
        <v>25466.691083470003</v>
      </c>
      <c r="AE21" s="64">
        <v>25450.262363579997</v>
      </c>
      <c r="AF21" s="64">
        <v>25429.314416729998</v>
      </c>
      <c r="AG21" s="64">
        <v>25904.081266699995</v>
      </c>
      <c r="AH21" s="64">
        <v>24807.186384450004</v>
      </c>
      <c r="AI21" s="64">
        <v>24311.695111410001</v>
      </c>
      <c r="AJ21" s="64">
        <v>25133.6326252</v>
      </c>
      <c r="AK21" s="64">
        <v>24818.620278990002</v>
      </c>
      <c r="AL21" s="64">
        <v>25044.060052029999</v>
      </c>
      <c r="AM21" s="64">
        <v>25651.390355889998</v>
      </c>
      <c r="AN21" s="64">
        <v>23103.216571310004</v>
      </c>
      <c r="AO21" s="64">
        <v>23363.515027139998</v>
      </c>
      <c r="AP21" s="64">
        <v>22755.2290708</v>
      </c>
      <c r="AQ21" s="64">
        <v>22599.652936949999</v>
      </c>
      <c r="AR21" s="64">
        <v>21293.63742218</v>
      </c>
      <c r="AS21" s="64">
        <v>20697.040519790004</v>
      </c>
      <c r="AT21" s="64">
        <v>22052.04473265</v>
      </c>
      <c r="AU21" s="64">
        <v>22001.737641059997</v>
      </c>
      <c r="AV21" s="64">
        <v>20757.58257287</v>
      </c>
      <c r="AW21" s="64">
        <v>21085.588753120002</v>
      </c>
      <c r="AX21" s="64">
        <v>21910.937915000002</v>
      </c>
      <c r="AY21" s="64">
        <v>23623.953832580002</v>
      </c>
      <c r="AZ21" s="64">
        <v>23894.60713335</v>
      </c>
      <c r="BA21" s="64">
        <v>25595.821165450005</v>
      </c>
      <c r="BB21" s="64">
        <v>23829.152086140002</v>
      </c>
      <c r="BC21" s="64">
        <v>24919.171676809998</v>
      </c>
      <c r="BD21" s="64">
        <v>24157.725506439998</v>
      </c>
      <c r="BE21" s="64">
        <v>25004.469245079999</v>
      </c>
      <c r="BF21" s="64">
        <v>25526.322195099998</v>
      </c>
      <c r="BG21" s="64">
        <v>26718.927601039999</v>
      </c>
      <c r="BH21" s="64">
        <v>26677.725499069998</v>
      </c>
      <c r="BI21" s="64">
        <v>28024.186762999998</v>
      </c>
      <c r="BJ21" s="64">
        <v>28111.646351999996</v>
      </c>
      <c r="BK21" s="64">
        <v>30560.637450000002</v>
      </c>
      <c r="BL21" s="64">
        <v>30118.725453999999</v>
      </c>
      <c r="BM21" s="64">
        <v>31046.032851460004</v>
      </c>
      <c r="BN21" s="65">
        <v>31618.081178919998</v>
      </c>
      <c r="BO21" s="65">
        <v>30813.714149999996</v>
      </c>
      <c r="BP21" s="65">
        <v>29531.769892</v>
      </c>
      <c r="BQ21" s="65">
        <v>31002.947756000001</v>
      </c>
      <c r="BR21" s="65">
        <v>30229.134363999998</v>
      </c>
      <c r="BS21" s="65">
        <v>29609.165397000004</v>
      </c>
      <c r="BT21" s="65">
        <v>29779.381263000003</v>
      </c>
      <c r="BU21" s="65">
        <v>30190.056305000002</v>
      </c>
      <c r="BV21" s="65">
        <v>31175.608081000006</v>
      </c>
      <c r="BW21" s="65">
        <v>34699.924550000003</v>
      </c>
      <c r="BX21" s="65">
        <v>35152.284002</v>
      </c>
      <c r="BY21" s="65">
        <v>36389.139306999998</v>
      </c>
      <c r="BZ21" s="64">
        <v>36070.893323999997</v>
      </c>
      <c r="CA21" s="64">
        <v>34564.674743000003</v>
      </c>
      <c r="CB21" s="64">
        <v>34975.261022000006</v>
      </c>
      <c r="CC21" s="64">
        <v>36064.820960999998</v>
      </c>
      <c r="CD21" s="64">
        <v>35482.828522999996</v>
      </c>
      <c r="CE21" s="64">
        <v>35554.471345999998</v>
      </c>
      <c r="CF21" s="66">
        <v>37068.665525999997</v>
      </c>
      <c r="CG21" s="65">
        <v>37578.580858999994</v>
      </c>
      <c r="CH21" s="65">
        <v>39306.848838999998</v>
      </c>
      <c r="CI21" s="65">
        <v>44133.349932999998</v>
      </c>
      <c r="CJ21" s="65">
        <v>44362.590873000008</v>
      </c>
      <c r="CK21" s="65">
        <v>46749.445144999991</v>
      </c>
      <c r="CL21" s="65">
        <v>46991.387955999999</v>
      </c>
      <c r="CM21" s="64">
        <v>46946.234018000003</v>
      </c>
      <c r="CN21" s="64">
        <v>45410.343930000003</v>
      </c>
      <c r="CO21" s="65">
        <v>48053.161302999993</v>
      </c>
      <c r="CP21" s="64">
        <v>47734.681058000002</v>
      </c>
      <c r="CQ21" s="64">
        <v>47285.924541</v>
      </c>
      <c r="CR21" s="64">
        <v>47485.906322000003</v>
      </c>
      <c r="CS21" s="64">
        <v>48342.042165999999</v>
      </c>
      <c r="CT21" s="64">
        <v>49569.278978000002</v>
      </c>
      <c r="CU21" s="64">
        <v>53866.517546000003</v>
      </c>
      <c r="CV21" s="64">
        <v>53708.54696</v>
      </c>
      <c r="CW21" s="64">
        <v>56126.620924000003</v>
      </c>
      <c r="CX21" s="64">
        <v>59460.127694000003</v>
      </c>
      <c r="CY21" s="64">
        <v>55729.980256999996</v>
      </c>
      <c r="CZ21" s="64">
        <v>54772.205368999988</v>
      </c>
      <c r="DA21" s="64">
        <v>57879.799034000003</v>
      </c>
      <c r="DB21" s="64">
        <v>56964.633554000007</v>
      </c>
      <c r="DC21" s="64">
        <v>56813.655208000011</v>
      </c>
      <c r="DD21" s="64">
        <v>57757.357914</v>
      </c>
      <c r="DE21" s="64">
        <v>60923.286472</v>
      </c>
      <c r="DF21" s="64">
        <v>62532.746616000004</v>
      </c>
      <c r="DG21" s="64">
        <v>70582.489916999999</v>
      </c>
      <c r="DH21" s="64">
        <v>68005.938995999997</v>
      </c>
      <c r="DI21" s="64">
        <v>70277.435475999999</v>
      </c>
      <c r="DJ21" s="64">
        <v>72720.260633999991</v>
      </c>
      <c r="DK21" s="64">
        <v>73327.743825999991</v>
      </c>
      <c r="DL21" s="64">
        <v>71558.393681000001</v>
      </c>
      <c r="DM21" s="64">
        <v>75961.595382</v>
      </c>
      <c r="DN21" s="64">
        <v>76361.020105000003</v>
      </c>
      <c r="DO21" s="64">
        <v>77478.717971000005</v>
      </c>
      <c r="DP21" s="64">
        <v>75799.598205999995</v>
      </c>
      <c r="DQ21" s="64">
        <v>72738.522843999992</v>
      </c>
      <c r="DR21" s="64">
        <v>73209.189228000003</v>
      </c>
      <c r="DS21" s="64">
        <v>82767.486984999996</v>
      </c>
      <c r="DT21" s="64">
        <v>80867.09228099999</v>
      </c>
      <c r="DU21" s="64">
        <v>81497.914200999992</v>
      </c>
      <c r="DV21" s="64">
        <v>80289.856943999999</v>
      </c>
      <c r="DW21" s="64">
        <v>80400.407204000003</v>
      </c>
      <c r="DX21" s="64">
        <v>79010.802128999989</v>
      </c>
      <c r="DY21" s="64">
        <v>81674.746379999997</v>
      </c>
      <c r="DZ21" s="64">
        <v>80513.564079467324</v>
      </c>
      <c r="EA21" s="64">
        <v>80607.818866000001</v>
      </c>
      <c r="EB21" s="64">
        <v>81769.351099999985</v>
      </c>
      <c r="EC21" s="64">
        <v>82956.817265000005</v>
      </c>
      <c r="ED21" s="64">
        <v>84218.780014000004</v>
      </c>
      <c r="EE21" s="64">
        <v>95097.860206999991</v>
      </c>
    </row>
    <row r="22" spans="1:135" ht="13.5" x14ac:dyDescent="0.25">
      <c r="A22" s="13"/>
      <c r="B22" s="14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8"/>
      <c r="CA22" s="68"/>
      <c r="CB22" s="68"/>
      <c r="CC22" s="68"/>
      <c r="CD22" s="68"/>
      <c r="CE22" s="68"/>
      <c r="CF22" s="63"/>
      <c r="CG22" s="69"/>
      <c r="CH22" s="69"/>
      <c r="CI22" s="69"/>
      <c r="CJ22" s="69"/>
      <c r="CK22" s="69"/>
      <c r="CL22" s="69"/>
      <c r="CM22" s="68"/>
      <c r="CN22" s="68"/>
      <c r="CO22" s="69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</row>
    <row r="23" spans="1:135" ht="13.5" x14ac:dyDescent="0.25">
      <c r="A23" s="11"/>
      <c r="B23" s="12" t="s">
        <v>8</v>
      </c>
      <c r="C23" s="57">
        <v>1968.5520470000001</v>
      </c>
      <c r="D23" s="57">
        <v>1980.0940600000001</v>
      </c>
      <c r="E23" s="57">
        <v>1981.37418</v>
      </c>
      <c r="F23" s="57">
        <v>2010.259</v>
      </c>
      <c r="G23" s="57">
        <v>2008.5727899999999</v>
      </c>
      <c r="H23" s="57">
        <v>2007.5476799999999</v>
      </c>
      <c r="I23" s="57">
        <v>2017.01342</v>
      </c>
      <c r="J23" s="57">
        <v>2020.9006200000001</v>
      </c>
      <c r="K23" s="57">
        <v>2064.4017699999999</v>
      </c>
      <c r="L23" s="57">
        <v>2062.1092100000001</v>
      </c>
      <c r="M23" s="57">
        <v>2056.1044900000002</v>
      </c>
      <c r="N23" s="57">
        <v>2051.25542</v>
      </c>
      <c r="O23" s="57">
        <v>2050.9462231699999</v>
      </c>
      <c r="P23" s="57">
        <v>2058.3625538199999</v>
      </c>
      <c r="Q23" s="57">
        <v>2069.0769262700001</v>
      </c>
      <c r="R23" s="57">
        <v>2069.64228086</v>
      </c>
      <c r="S23" s="57">
        <v>2058.28211629</v>
      </c>
      <c r="T23" s="57">
        <v>2053.3560335500001</v>
      </c>
      <c r="U23" s="57">
        <v>2044.3592866199999</v>
      </c>
      <c r="V23" s="57">
        <v>2044.6163670000001</v>
      </c>
      <c r="W23" s="57">
        <v>2070.8109890000001</v>
      </c>
      <c r="X23" s="57">
        <v>2052.4718990000001</v>
      </c>
      <c r="Y23" s="57">
        <v>2027.05636512</v>
      </c>
      <c r="Z23" s="57">
        <v>2019.1697350000002</v>
      </c>
      <c r="AA23" s="57">
        <v>2018.0387639999999</v>
      </c>
      <c r="AB23" s="57">
        <v>2009.537047</v>
      </c>
      <c r="AC23" s="57">
        <v>1999.486392</v>
      </c>
      <c r="AD23" s="57">
        <v>2010.2413570000001</v>
      </c>
      <c r="AE23" s="57">
        <v>2019.038984</v>
      </c>
      <c r="AF23" s="57">
        <v>2003.9750427900001</v>
      </c>
      <c r="AG23" s="57">
        <v>1994.122662</v>
      </c>
      <c r="AH23" s="57">
        <v>1964.2525519999999</v>
      </c>
      <c r="AI23" s="57">
        <v>1960.1927350000001</v>
      </c>
      <c r="AJ23" s="57">
        <v>1943.9658559999998</v>
      </c>
      <c r="AK23" s="57">
        <v>1926.9609069999999</v>
      </c>
      <c r="AL23" s="57">
        <v>1912.570686</v>
      </c>
      <c r="AM23" s="57">
        <v>1883.6610679999999</v>
      </c>
      <c r="AN23" s="57">
        <v>1840.2983819999999</v>
      </c>
      <c r="AO23" s="57">
        <v>1810.6527100000001</v>
      </c>
      <c r="AP23" s="57">
        <v>1789.1240789999999</v>
      </c>
      <c r="AQ23" s="57">
        <v>1747.2430039999999</v>
      </c>
      <c r="AR23" s="57">
        <v>1667.6817189999999</v>
      </c>
      <c r="AS23" s="57">
        <v>1620.9933130000002</v>
      </c>
      <c r="AT23" s="57">
        <v>1533.915088</v>
      </c>
      <c r="AU23" s="57">
        <v>1484.976263</v>
      </c>
      <c r="AV23" s="57">
        <v>1425.3957460000001</v>
      </c>
      <c r="AW23" s="57">
        <v>1399.7328519999999</v>
      </c>
      <c r="AX23" s="57">
        <v>1377.163855</v>
      </c>
      <c r="AY23" s="57">
        <v>1356.2403019999999</v>
      </c>
      <c r="AZ23" s="57">
        <v>1339.069256</v>
      </c>
      <c r="BA23" s="57">
        <v>1324.451008</v>
      </c>
      <c r="BB23" s="57">
        <v>1326.7483160000002</v>
      </c>
      <c r="BC23" s="57">
        <v>1310.9400243</v>
      </c>
      <c r="BD23" s="57">
        <v>1300.66190175</v>
      </c>
      <c r="BE23" s="57">
        <v>1288.1813252899999</v>
      </c>
      <c r="BF23" s="57">
        <v>1277.9908549300001</v>
      </c>
      <c r="BG23" s="57">
        <v>1288.5978539</v>
      </c>
      <c r="BH23" s="57">
        <v>1296.3043729999999</v>
      </c>
      <c r="BI23" s="57">
        <v>1291.731734</v>
      </c>
      <c r="BJ23" s="57">
        <v>1291.9326859999999</v>
      </c>
      <c r="BK23" s="57">
        <v>1291.089911</v>
      </c>
      <c r="BL23" s="57">
        <v>1289.3466980000001</v>
      </c>
      <c r="BM23" s="57">
        <v>1290.85682</v>
      </c>
      <c r="BN23" s="58">
        <v>1316.0340000000001</v>
      </c>
      <c r="BO23" s="58">
        <v>1313.9395400000001</v>
      </c>
      <c r="BP23" s="58">
        <v>1319.974201</v>
      </c>
      <c r="BQ23" s="58">
        <v>1324.479</v>
      </c>
      <c r="BR23" s="58">
        <v>1352.7367450000002</v>
      </c>
      <c r="BS23" s="58">
        <v>1369.6179999999999</v>
      </c>
      <c r="BT23" s="58">
        <v>1387.7339999999999</v>
      </c>
      <c r="BU23" s="58">
        <v>1392.3140000000001</v>
      </c>
      <c r="BV23" s="58">
        <v>1390.309227</v>
      </c>
      <c r="BW23" s="58">
        <v>1385.2705190000001</v>
      </c>
      <c r="BX23" s="58">
        <v>1385.461</v>
      </c>
      <c r="BY23" s="58">
        <v>1381.0674059999999</v>
      </c>
      <c r="BZ23" s="57">
        <v>1402.1404399999999</v>
      </c>
      <c r="CA23" s="57">
        <v>1405.5591959999999</v>
      </c>
      <c r="CB23" s="57">
        <v>1417.5503259999998</v>
      </c>
      <c r="CC23" s="57">
        <v>1416.4753030000002</v>
      </c>
      <c r="CD23" s="57">
        <v>1427.344353</v>
      </c>
      <c r="CE23" s="57">
        <v>1458.9593620000001</v>
      </c>
      <c r="CF23" s="59">
        <v>1486.3182870000001</v>
      </c>
      <c r="CG23" s="58">
        <v>1509.0740000000001</v>
      </c>
      <c r="CH23" s="58">
        <v>1519.0409999999999</v>
      </c>
      <c r="CI23" s="58">
        <v>1529.5519999999999</v>
      </c>
      <c r="CJ23" s="58">
        <v>1540.7470000000001</v>
      </c>
      <c r="CK23" s="58">
        <v>1544.913</v>
      </c>
      <c r="CL23" s="58">
        <v>1597.105</v>
      </c>
      <c r="CM23" s="57">
        <v>1597.6659999999999</v>
      </c>
      <c r="CN23" s="57">
        <v>1610.595</v>
      </c>
      <c r="CO23" s="58">
        <v>1618.3879999999999</v>
      </c>
      <c r="CP23" s="57">
        <v>1622.2190000000001</v>
      </c>
      <c r="CQ23" s="57">
        <v>1632.605</v>
      </c>
      <c r="CR23" s="57">
        <v>1652.5</v>
      </c>
      <c r="CS23" s="57">
        <v>1665.181</v>
      </c>
      <c r="CT23" s="57">
        <v>1677.39</v>
      </c>
      <c r="CU23" s="57">
        <v>1696.87</v>
      </c>
      <c r="CV23" s="57">
        <v>1708.4359999999999</v>
      </c>
      <c r="CW23" s="57">
        <v>1727.702</v>
      </c>
      <c r="CX23" s="57">
        <v>1806.645</v>
      </c>
      <c r="CY23" s="57">
        <v>1818.2840000000001</v>
      </c>
      <c r="CZ23" s="57">
        <v>1836.7660000000001</v>
      </c>
      <c r="DA23" s="57">
        <v>1840.5239999999999</v>
      </c>
      <c r="DB23" s="57">
        <v>1845.8440000000001</v>
      </c>
      <c r="DC23" s="57">
        <v>1861.98</v>
      </c>
      <c r="DD23" s="57">
        <v>1918.98</v>
      </c>
      <c r="DE23" s="57">
        <v>1936.9269999999999</v>
      </c>
      <c r="DF23" s="57">
        <v>1946.7760000000001</v>
      </c>
      <c r="DG23" s="57">
        <v>1957.1410000000001</v>
      </c>
      <c r="DH23" s="57">
        <v>1961.624</v>
      </c>
      <c r="DI23" s="57">
        <v>1967.4870000000001</v>
      </c>
      <c r="DJ23" s="57">
        <v>2069.3409999999999</v>
      </c>
      <c r="DK23" s="57">
        <v>2089.2579999999998</v>
      </c>
      <c r="DL23" s="57">
        <v>2068.5079999999998</v>
      </c>
      <c r="DM23" s="57">
        <v>2092.4638300000001</v>
      </c>
      <c r="DN23" s="57">
        <v>2092.4638300000001</v>
      </c>
      <c r="DO23" s="57">
        <v>2092.4638300000001</v>
      </c>
      <c r="DP23" s="57">
        <v>2092.4638300000001</v>
      </c>
      <c r="DQ23" s="57">
        <v>2092.4638300000001</v>
      </c>
      <c r="DR23" s="57">
        <v>2092.4638300000001</v>
      </c>
      <c r="DS23" s="57">
        <v>2228.6223300000001</v>
      </c>
      <c r="DT23" s="57">
        <v>2228.6223300000001</v>
      </c>
      <c r="DU23" s="57">
        <v>2228.6223300000001</v>
      </c>
      <c r="DV23" s="57">
        <v>2418.38456</v>
      </c>
      <c r="DW23" s="57">
        <v>2418.38456</v>
      </c>
      <c r="DX23" s="57">
        <v>2418.38456</v>
      </c>
      <c r="DY23" s="57">
        <v>2497.6959999999999</v>
      </c>
      <c r="DZ23" s="57">
        <v>2537.1496255326661</v>
      </c>
      <c r="EA23" s="57">
        <v>2558.0483899999999</v>
      </c>
      <c r="EB23" s="57">
        <v>2598.3870999999999</v>
      </c>
      <c r="EC23" s="57">
        <v>2595.5777499999999</v>
      </c>
      <c r="ED23" s="57">
        <v>2595.0083300000001</v>
      </c>
      <c r="EE23" s="57">
        <v>2602.98128</v>
      </c>
    </row>
    <row r="24" spans="1:135" ht="13.5" x14ac:dyDescent="0.25">
      <c r="A24" s="13"/>
      <c r="B24" s="14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8"/>
      <c r="CA24" s="68"/>
      <c r="CB24" s="68"/>
      <c r="CC24" s="68"/>
      <c r="CD24" s="68"/>
      <c r="CE24" s="68"/>
      <c r="CF24" s="63"/>
      <c r="CG24" s="69"/>
      <c r="CH24" s="69"/>
      <c r="CI24" s="69"/>
      <c r="CJ24" s="69"/>
      <c r="CK24" s="69"/>
      <c r="CL24" s="69"/>
      <c r="CM24" s="68"/>
      <c r="CN24" s="68"/>
      <c r="CO24" s="69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</row>
    <row r="25" spans="1:135" ht="13.5" x14ac:dyDescent="0.25">
      <c r="A25" s="15"/>
      <c r="B25" s="16" t="s">
        <v>9</v>
      </c>
      <c r="C25" s="67">
        <v>25552.597588119999</v>
      </c>
      <c r="D25" s="67">
        <v>25487.134335069997</v>
      </c>
      <c r="E25" s="67">
        <v>25646.097864219999</v>
      </c>
      <c r="F25" s="67">
        <v>24948.766758650003</v>
      </c>
      <c r="G25" s="67">
        <v>25340.276473919999</v>
      </c>
      <c r="H25" s="67">
        <v>24932.22230166</v>
      </c>
      <c r="I25" s="67">
        <v>25713.656294029999</v>
      </c>
      <c r="J25" s="67">
        <v>25486.032911760001</v>
      </c>
      <c r="K25" s="67">
        <v>25104.713688309999</v>
      </c>
      <c r="L25" s="67">
        <v>25114.933003849997</v>
      </c>
      <c r="M25" s="67">
        <v>25233.051817219999</v>
      </c>
      <c r="N25" s="67">
        <v>25029.80214028</v>
      </c>
      <c r="O25" s="67">
        <v>26898.484736780003</v>
      </c>
      <c r="P25" s="67">
        <v>26588.69353325</v>
      </c>
      <c r="Q25" s="67">
        <v>26252.213259920001</v>
      </c>
      <c r="R25" s="67">
        <v>25982.128232580002</v>
      </c>
      <c r="S25" s="67">
        <v>26474.643112129997</v>
      </c>
      <c r="T25" s="67">
        <v>25987.915895530001</v>
      </c>
      <c r="U25" s="67">
        <v>25976.690156510002</v>
      </c>
      <c r="V25" s="67">
        <v>25841.255339589999</v>
      </c>
      <c r="W25" s="67">
        <v>25699.134958210005</v>
      </c>
      <c r="X25" s="67">
        <v>25324.168191029999</v>
      </c>
      <c r="Y25" s="67">
        <v>25389.411096919997</v>
      </c>
      <c r="Z25" s="67">
        <v>26046.354307859998</v>
      </c>
      <c r="AA25" s="67">
        <v>27887.221686880002</v>
      </c>
      <c r="AB25" s="67">
        <v>27088.607935309999</v>
      </c>
      <c r="AC25" s="67">
        <v>27957.511347419997</v>
      </c>
      <c r="AD25" s="67">
        <v>27476.932440470002</v>
      </c>
      <c r="AE25" s="67">
        <v>27469.301347579996</v>
      </c>
      <c r="AF25" s="67">
        <v>27433.289459519998</v>
      </c>
      <c r="AG25" s="67">
        <v>27898.203928699997</v>
      </c>
      <c r="AH25" s="67">
        <v>26771.438936450002</v>
      </c>
      <c r="AI25" s="67">
        <v>26271.887846410002</v>
      </c>
      <c r="AJ25" s="67">
        <v>27077.598481199999</v>
      </c>
      <c r="AK25" s="67">
        <v>26745.581185990002</v>
      </c>
      <c r="AL25" s="67">
        <v>26956.630738029999</v>
      </c>
      <c r="AM25" s="67">
        <v>27535.05142389</v>
      </c>
      <c r="AN25" s="67">
        <v>24943.514953310005</v>
      </c>
      <c r="AO25" s="67">
        <v>25174.167737139996</v>
      </c>
      <c r="AP25" s="67">
        <v>24544.353149800001</v>
      </c>
      <c r="AQ25" s="67">
        <v>24346.895940949998</v>
      </c>
      <c r="AR25" s="67">
        <v>22961.31914118</v>
      </c>
      <c r="AS25" s="67">
        <v>22318.033832790003</v>
      </c>
      <c r="AT25" s="67">
        <v>23585.959820650001</v>
      </c>
      <c r="AU25" s="67">
        <v>23486.713904059998</v>
      </c>
      <c r="AV25" s="67">
        <v>22182.978318870002</v>
      </c>
      <c r="AW25" s="67">
        <v>22485.321605120003</v>
      </c>
      <c r="AX25" s="67">
        <v>23288.101770000001</v>
      </c>
      <c r="AY25" s="67">
        <v>24980.194134580001</v>
      </c>
      <c r="AZ25" s="67">
        <v>25233.676389349999</v>
      </c>
      <c r="BA25" s="67">
        <v>26920.272173450005</v>
      </c>
      <c r="BB25" s="67">
        <v>25155.900402140003</v>
      </c>
      <c r="BC25" s="67">
        <v>26230.11170111</v>
      </c>
      <c r="BD25" s="67">
        <v>25458.387408189999</v>
      </c>
      <c r="BE25" s="67">
        <v>26292.650570369999</v>
      </c>
      <c r="BF25" s="67">
        <v>26804.313050029999</v>
      </c>
      <c r="BG25" s="67">
        <v>28007.525454939998</v>
      </c>
      <c r="BH25" s="67">
        <v>27974.029872069998</v>
      </c>
      <c r="BI25" s="67">
        <v>29315.918496999999</v>
      </c>
      <c r="BJ25" s="67">
        <v>29403.579037999996</v>
      </c>
      <c r="BK25" s="67">
        <v>31851.727361000001</v>
      </c>
      <c r="BL25" s="67">
        <v>31408.072152000001</v>
      </c>
      <c r="BM25" s="67">
        <v>32336.889671460005</v>
      </c>
      <c r="BN25" s="67">
        <v>32934.115178920001</v>
      </c>
      <c r="BO25" s="67">
        <v>32127.653689999996</v>
      </c>
      <c r="BP25" s="67">
        <v>30851.744093000001</v>
      </c>
      <c r="BQ25" s="67">
        <v>32327.426756000001</v>
      </c>
      <c r="BR25" s="67">
        <v>31581.871109</v>
      </c>
      <c r="BS25" s="67">
        <v>30978.783397000003</v>
      </c>
      <c r="BT25" s="67">
        <v>31167.115263000003</v>
      </c>
      <c r="BU25" s="65">
        <v>31582.370305</v>
      </c>
      <c r="BV25" s="65">
        <v>32565.917308000007</v>
      </c>
      <c r="BW25" s="65">
        <v>36085.195069000001</v>
      </c>
      <c r="BX25" s="65">
        <v>36537.745002000003</v>
      </c>
      <c r="BY25" s="65">
        <v>37770.206713</v>
      </c>
      <c r="BZ25" s="64">
        <v>37473.033764</v>
      </c>
      <c r="CA25" s="64">
        <v>35970.233939000005</v>
      </c>
      <c r="CB25" s="64">
        <v>36392.811348000003</v>
      </c>
      <c r="CC25" s="64">
        <v>37481.296263999997</v>
      </c>
      <c r="CD25" s="64">
        <v>36910.172875999997</v>
      </c>
      <c r="CE25" s="64">
        <v>37013.430708</v>
      </c>
      <c r="CF25" s="67">
        <v>38554.983812999999</v>
      </c>
      <c r="CG25" s="65">
        <v>39087.654858999995</v>
      </c>
      <c r="CH25" s="65">
        <v>40825.889838999996</v>
      </c>
      <c r="CI25" s="65">
        <v>45662.901933000001</v>
      </c>
      <c r="CJ25" s="65">
        <v>45903.337873000011</v>
      </c>
      <c r="CK25" s="65">
        <v>48294.358144999991</v>
      </c>
      <c r="CL25" s="65">
        <v>48588.492956000002</v>
      </c>
      <c r="CM25" s="64">
        <v>48543.900018</v>
      </c>
      <c r="CN25" s="64">
        <v>47020.938930000004</v>
      </c>
      <c r="CO25" s="65">
        <v>49671.549302999993</v>
      </c>
      <c r="CP25" s="64">
        <v>49356.900057999999</v>
      </c>
      <c r="CQ25" s="64">
        <v>48918.529541000004</v>
      </c>
      <c r="CR25" s="64">
        <v>49138.406322000003</v>
      </c>
      <c r="CS25" s="64">
        <v>50007.223165999996</v>
      </c>
      <c r="CT25" s="64">
        <v>51246.668978000002</v>
      </c>
      <c r="CU25" s="64">
        <v>55563.387546000005</v>
      </c>
      <c r="CV25" s="64">
        <v>55416.982960000001</v>
      </c>
      <c r="CW25" s="64">
        <v>57854.322924</v>
      </c>
      <c r="CX25" s="64">
        <v>61266.772693999999</v>
      </c>
      <c r="CY25" s="64">
        <v>57548.264256999995</v>
      </c>
      <c r="CZ25" s="64">
        <v>56608.971368999992</v>
      </c>
      <c r="DA25" s="64">
        <v>59720.323034000001</v>
      </c>
      <c r="DB25" s="64">
        <v>58810.477554000005</v>
      </c>
      <c r="DC25" s="64">
        <v>58675.635208000014</v>
      </c>
      <c r="DD25" s="64">
        <v>59676.337914000003</v>
      </c>
      <c r="DE25" s="64">
        <v>62860.213472000003</v>
      </c>
      <c r="DF25" s="64">
        <v>64479.522616000002</v>
      </c>
      <c r="DG25" s="64">
        <v>72539.630917000002</v>
      </c>
      <c r="DH25" s="64">
        <v>69967.562995999993</v>
      </c>
      <c r="DI25" s="64">
        <v>72244.922475999992</v>
      </c>
      <c r="DJ25" s="64">
        <v>74789.601633999991</v>
      </c>
      <c r="DK25" s="64">
        <v>75417.001825999992</v>
      </c>
      <c r="DL25" s="64">
        <v>73626.901681000003</v>
      </c>
      <c r="DM25" s="64">
        <v>78054.059211999993</v>
      </c>
      <c r="DN25" s="64">
        <v>78453.483934999997</v>
      </c>
      <c r="DO25" s="64">
        <v>79571.181800999999</v>
      </c>
      <c r="DP25" s="64">
        <v>77892.062035999988</v>
      </c>
      <c r="DQ25" s="64">
        <v>74830.986673999985</v>
      </c>
      <c r="DR25" s="64">
        <v>75301.653057999996</v>
      </c>
      <c r="DS25" s="64">
        <v>84996.109314999994</v>
      </c>
      <c r="DT25" s="64">
        <v>83095.714610999989</v>
      </c>
      <c r="DU25" s="64">
        <v>83726.536530999991</v>
      </c>
      <c r="DV25" s="64">
        <v>82708.241504000005</v>
      </c>
      <c r="DW25" s="64">
        <v>82818.791764000009</v>
      </c>
      <c r="DX25" s="64">
        <v>81429.186688999995</v>
      </c>
      <c r="DY25" s="64">
        <v>84172.442379999993</v>
      </c>
      <c r="DZ25" s="64">
        <v>83050.713704999987</v>
      </c>
      <c r="EA25" s="64">
        <v>83165.867255999998</v>
      </c>
      <c r="EB25" s="64">
        <v>84367.738199999993</v>
      </c>
      <c r="EC25" s="64">
        <v>85552.395015000002</v>
      </c>
      <c r="ED25" s="64">
        <v>86813.788344000001</v>
      </c>
      <c r="EE25" s="64">
        <v>97700.841486999998</v>
      </c>
    </row>
    <row r="26" spans="1:135" ht="13.5" x14ac:dyDescent="0.25">
      <c r="A26" s="13"/>
      <c r="B26" s="14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8"/>
      <c r="CA26" s="68"/>
      <c r="CB26" s="68"/>
      <c r="CC26" s="68"/>
      <c r="CD26" s="68"/>
      <c r="CE26" s="68"/>
      <c r="CF26" s="63"/>
      <c r="CG26" s="69"/>
      <c r="CH26" s="69"/>
      <c r="CI26" s="69"/>
      <c r="CJ26" s="69"/>
      <c r="CK26" s="69"/>
      <c r="CL26" s="69"/>
      <c r="CM26" s="68"/>
      <c r="CN26" s="68"/>
      <c r="CO26" s="69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</row>
    <row r="27" spans="1:135" ht="13.5" x14ac:dyDescent="0.25">
      <c r="A27" s="15"/>
      <c r="B27" s="16" t="s">
        <v>53</v>
      </c>
      <c r="C27" s="67">
        <v>67206.021000000008</v>
      </c>
      <c r="D27" s="67">
        <v>70262.850000000006</v>
      </c>
      <c r="E27" s="67">
        <v>71424.47</v>
      </c>
      <c r="F27" s="67">
        <v>72184.070000000007</v>
      </c>
      <c r="G27" s="67">
        <v>73454.656000000003</v>
      </c>
      <c r="H27" s="67">
        <v>73750.676999999996</v>
      </c>
      <c r="I27" s="67">
        <v>75196.42300000001</v>
      </c>
      <c r="J27" s="67">
        <v>76463.5</v>
      </c>
      <c r="K27" s="67">
        <v>77688.899999999994</v>
      </c>
      <c r="L27" s="67">
        <v>78821.600000000006</v>
      </c>
      <c r="M27" s="67">
        <v>78965.25</v>
      </c>
      <c r="N27" s="67">
        <v>78567.846999999994</v>
      </c>
      <c r="O27" s="67">
        <v>78099.259999999995</v>
      </c>
      <c r="P27" s="67">
        <v>80044.262999999992</v>
      </c>
      <c r="Q27" s="67">
        <v>80379.600000000006</v>
      </c>
      <c r="R27" s="67">
        <v>81544.012000000002</v>
      </c>
      <c r="S27" s="67">
        <v>82128.070000000007</v>
      </c>
      <c r="T27" s="67">
        <v>82832.97</v>
      </c>
      <c r="U27" s="67">
        <v>83209.77</v>
      </c>
      <c r="V27" s="67">
        <v>83995.64</v>
      </c>
      <c r="W27" s="67">
        <v>85091.5</v>
      </c>
      <c r="X27" s="67">
        <v>84273.75</v>
      </c>
      <c r="Y27" s="67">
        <v>85295.494999999995</v>
      </c>
      <c r="Z27" s="67">
        <v>85975.031999999992</v>
      </c>
      <c r="AA27" s="67">
        <v>87079.37000000001</v>
      </c>
      <c r="AB27" s="67">
        <v>89142.142999999996</v>
      </c>
      <c r="AC27" s="67">
        <v>90483.016000000003</v>
      </c>
      <c r="AD27" s="67">
        <v>92365.65</v>
      </c>
      <c r="AE27" s="67">
        <v>93439.739999999991</v>
      </c>
      <c r="AF27" s="67">
        <v>95229.044999999998</v>
      </c>
      <c r="AG27" s="67">
        <v>99532.56</v>
      </c>
      <c r="AH27" s="67">
        <v>96364.89</v>
      </c>
      <c r="AI27" s="67">
        <v>100010.11500000001</v>
      </c>
      <c r="AJ27" s="67">
        <v>100772.86500000001</v>
      </c>
      <c r="AK27" s="67">
        <v>103279.295</v>
      </c>
      <c r="AL27" s="67">
        <v>101848.77499999999</v>
      </c>
      <c r="AM27" s="67">
        <v>109843.78130987</v>
      </c>
      <c r="AN27" s="67">
        <v>107796.48153146</v>
      </c>
      <c r="AO27" s="67">
        <v>106835.03272046</v>
      </c>
      <c r="AP27" s="67">
        <v>108763.50588618827</v>
      </c>
      <c r="AQ27" s="67">
        <v>110723.10795611002</v>
      </c>
      <c r="AR27" s="67">
        <v>99496.859642719981</v>
      </c>
      <c r="AS27" s="67">
        <v>110328.24534566999</v>
      </c>
      <c r="AT27" s="67">
        <v>136921.86816824999</v>
      </c>
      <c r="AU27" s="67">
        <v>151275.63156829998</v>
      </c>
      <c r="AV27" s="67">
        <v>141839.46268249996</v>
      </c>
      <c r="AW27" s="67">
        <v>143161.46458346999</v>
      </c>
      <c r="AX27" s="67">
        <v>147816.34925844002</v>
      </c>
      <c r="AY27" s="67">
        <v>147989.50122200002</v>
      </c>
      <c r="AZ27" s="67">
        <v>152346.82843739542</v>
      </c>
      <c r="BA27" s="67">
        <v>152084.72574520457</v>
      </c>
      <c r="BB27" s="67">
        <v>144269.20728899998</v>
      </c>
      <c r="BC27" s="67">
        <v>149557.69661400001</v>
      </c>
      <c r="BD27" s="67">
        <v>146348.81639699999</v>
      </c>
      <c r="BE27" s="67">
        <v>144717.16252400001</v>
      </c>
      <c r="BF27" s="67">
        <v>150448.92960599999</v>
      </c>
      <c r="BG27" s="67">
        <v>154385.46767400001</v>
      </c>
      <c r="BH27" s="67">
        <v>154753.16793911997</v>
      </c>
      <c r="BI27" s="67">
        <v>158036.89804399997</v>
      </c>
      <c r="BJ27" s="67">
        <v>162970.62844900004</v>
      </c>
      <c r="BK27" s="67">
        <v>166716.25102300002</v>
      </c>
      <c r="BL27" s="67">
        <v>172611.02972642687</v>
      </c>
      <c r="BM27" s="67">
        <v>178751.81775800002</v>
      </c>
      <c r="BN27" s="67">
        <v>181212.94206599999</v>
      </c>
      <c r="BO27" s="67">
        <v>183132.655707</v>
      </c>
      <c r="BP27" s="67">
        <v>180482.98003399998</v>
      </c>
      <c r="BQ27" s="67">
        <v>180722.82499299999</v>
      </c>
      <c r="BR27" s="67">
        <v>181830.11908799998</v>
      </c>
      <c r="BS27" s="67">
        <v>177183.066896</v>
      </c>
      <c r="BT27" s="67">
        <v>166659.752178</v>
      </c>
      <c r="BU27" s="65">
        <v>162662.33872599999</v>
      </c>
      <c r="BV27" s="65">
        <v>161111.98378000001</v>
      </c>
      <c r="BW27" s="65">
        <v>156469.39923699998</v>
      </c>
      <c r="BX27" s="65">
        <v>148895.14959800002</v>
      </c>
      <c r="BY27" s="65">
        <v>154249.72589500001</v>
      </c>
      <c r="BZ27" s="64">
        <v>151231.00490400003</v>
      </c>
      <c r="CA27" s="64">
        <v>148832.88938200002</v>
      </c>
      <c r="CB27" s="64">
        <v>142422.09158100002</v>
      </c>
      <c r="CC27" s="64">
        <v>145441.80313199997</v>
      </c>
      <c r="CD27" s="64">
        <v>145465.30312200001</v>
      </c>
      <c r="CE27" s="64">
        <v>144193.11147499998</v>
      </c>
      <c r="CF27" s="67">
        <v>144868.03373</v>
      </c>
      <c r="CG27" s="65">
        <v>140448.83175000001</v>
      </c>
      <c r="CH27" s="65">
        <v>141847.66355199998</v>
      </c>
      <c r="CI27" s="65">
        <v>146930.05206400002</v>
      </c>
      <c r="CJ27" s="65">
        <v>153027.54849977273</v>
      </c>
      <c r="CK27" s="65">
        <v>153377.193287</v>
      </c>
      <c r="CL27" s="65">
        <v>155540.22824300002</v>
      </c>
      <c r="CM27" s="64">
        <v>153937.31767999998</v>
      </c>
      <c r="CN27" s="64">
        <v>153211.23549499997</v>
      </c>
      <c r="CO27" s="65">
        <v>153848.01156400001</v>
      </c>
      <c r="CP27" s="64">
        <v>154703.10810100002</v>
      </c>
      <c r="CQ27" s="64">
        <v>154919.96415999997</v>
      </c>
      <c r="CR27" s="64">
        <v>154258.82160099997</v>
      </c>
      <c r="CS27" s="64">
        <v>153764.03449599998</v>
      </c>
      <c r="CT27" s="64">
        <v>158354.00357900001</v>
      </c>
      <c r="CU27" s="64">
        <v>159444.408712</v>
      </c>
      <c r="CV27" s="64">
        <v>161305.781464</v>
      </c>
      <c r="CW27" s="64">
        <v>161526.37235200003</v>
      </c>
      <c r="CX27" s="64">
        <v>159086.936652</v>
      </c>
      <c r="CY27" s="64">
        <v>160490.15822899999</v>
      </c>
      <c r="CZ27" s="64">
        <v>161133.46196518579</v>
      </c>
      <c r="DA27" s="64">
        <v>163436.28333399998</v>
      </c>
      <c r="DB27" s="64">
        <v>160097.818918</v>
      </c>
      <c r="DC27" s="64">
        <v>159882.06840800002</v>
      </c>
      <c r="DD27" s="64">
        <v>157586.88404099998</v>
      </c>
      <c r="DE27" s="64">
        <v>151155.45661333331</v>
      </c>
      <c r="DF27" s="64">
        <v>153075.33339300001</v>
      </c>
      <c r="DG27" s="64">
        <v>150697.56269599998</v>
      </c>
      <c r="DH27" s="64">
        <v>152360.39388699998</v>
      </c>
      <c r="DI27" s="64">
        <v>151928.89541900001</v>
      </c>
      <c r="DJ27" s="64">
        <v>150511.72323</v>
      </c>
      <c r="DK27" s="64">
        <v>149342.452055</v>
      </c>
      <c r="DL27" s="64">
        <v>149756.47400700001</v>
      </c>
      <c r="DM27" s="64">
        <v>150793.14792299998</v>
      </c>
      <c r="DN27" s="64">
        <v>149477.00302306356</v>
      </c>
      <c r="DO27" s="64">
        <v>150331.70496699208</v>
      </c>
      <c r="DP27" s="64">
        <v>169864.46099689463</v>
      </c>
      <c r="DQ27" s="64">
        <v>188081.14549208444</v>
      </c>
      <c r="DR27" s="64">
        <v>194700.33714496859</v>
      </c>
      <c r="DS27" s="64">
        <v>202026.62614800001</v>
      </c>
      <c r="DT27" s="64">
        <v>192801.30382503694</v>
      </c>
      <c r="DU27" s="64">
        <v>203445.52790083163</v>
      </c>
      <c r="DV27" s="64">
        <v>211048.93237200001</v>
      </c>
      <c r="DW27" s="64">
        <v>208171.2175030511</v>
      </c>
      <c r="DX27" s="64">
        <v>210754.49598154056</v>
      </c>
      <c r="DY27" s="64">
        <v>211928.59286399998</v>
      </c>
      <c r="DZ27" s="64">
        <v>214411.15609400003</v>
      </c>
      <c r="EA27" s="64">
        <v>210418.16779299997</v>
      </c>
      <c r="EB27" s="64">
        <v>200263.50023699997</v>
      </c>
      <c r="EC27" s="64">
        <v>194949.19584700002</v>
      </c>
      <c r="ED27" s="64">
        <v>190532.33465300003</v>
      </c>
      <c r="EE27" s="64">
        <v>181745.23998900002</v>
      </c>
    </row>
    <row r="28" spans="1:135" ht="13.5" x14ac:dyDescent="0.25">
      <c r="A28" s="13"/>
      <c r="B28" s="14" t="s">
        <v>54</v>
      </c>
      <c r="C28" s="60">
        <v>6213</v>
      </c>
      <c r="D28" s="60">
        <v>6405</v>
      </c>
      <c r="E28" s="60">
        <v>6502</v>
      </c>
      <c r="F28" s="60">
        <v>6506</v>
      </c>
      <c r="G28" s="60">
        <v>6592</v>
      </c>
      <c r="H28" s="60">
        <v>6589</v>
      </c>
      <c r="I28" s="60">
        <v>6613</v>
      </c>
      <c r="J28" s="60">
        <v>6649</v>
      </c>
      <c r="K28" s="60">
        <v>6660</v>
      </c>
      <c r="L28" s="60">
        <v>6760</v>
      </c>
      <c r="M28" s="60">
        <v>6825</v>
      </c>
      <c r="N28" s="60">
        <v>6803</v>
      </c>
      <c r="O28" s="60">
        <v>6724</v>
      </c>
      <c r="P28" s="60">
        <v>6849</v>
      </c>
      <c r="Q28" s="60">
        <v>6835</v>
      </c>
      <c r="R28" s="60">
        <v>6886</v>
      </c>
      <c r="S28" s="60">
        <v>6905</v>
      </c>
      <c r="T28" s="60">
        <v>6897</v>
      </c>
      <c r="U28" s="60">
        <v>6874</v>
      </c>
      <c r="V28" s="60">
        <v>6868</v>
      </c>
      <c r="W28" s="60">
        <v>6890</v>
      </c>
      <c r="X28" s="60">
        <v>6875</v>
      </c>
      <c r="Y28" s="60">
        <v>6887</v>
      </c>
      <c r="Z28" s="60">
        <v>6929</v>
      </c>
      <c r="AA28" s="60">
        <v>6958</v>
      </c>
      <c r="AB28" s="60">
        <v>7099</v>
      </c>
      <c r="AC28" s="60">
        <v>7163</v>
      </c>
      <c r="AD28" s="60">
        <v>7202</v>
      </c>
      <c r="AE28" s="60">
        <v>7221</v>
      </c>
      <c r="AF28" s="60">
        <v>7239</v>
      </c>
      <c r="AG28" s="60">
        <v>7244</v>
      </c>
      <c r="AH28" s="60">
        <v>7317</v>
      </c>
      <c r="AI28" s="60">
        <v>7389</v>
      </c>
      <c r="AJ28" s="60">
        <v>7353</v>
      </c>
      <c r="AK28" s="60">
        <v>7343</v>
      </c>
      <c r="AL28" s="60">
        <v>7367</v>
      </c>
      <c r="AM28" s="60">
        <v>7437.9591894549021</v>
      </c>
      <c r="AN28" s="60">
        <v>7511.9499325059232</v>
      </c>
      <c r="AO28" s="60">
        <v>7131.8446408851805</v>
      </c>
      <c r="AP28" s="60">
        <v>6958.6376126799914</v>
      </c>
      <c r="AQ28" s="60">
        <v>6686.1780166733106</v>
      </c>
      <c r="AR28" s="60">
        <v>6004.6384817573917</v>
      </c>
      <c r="AS28" s="60">
        <v>5963.6889376037834</v>
      </c>
      <c r="AT28" s="60">
        <v>5476.8747267299996</v>
      </c>
      <c r="AU28" s="60">
        <v>5252.6260961215276</v>
      </c>
      <c r="AV28" s="60">
        <v>5253.3134326851841</v>
      </c>
      <c r="AW28" s="60">
        <v>5292.4755853408496</v>
      </c>
      <c r="AX28" s="60">
        <v>5404.6197169447905</v>
      </c>
      <c r="AY28" s="60">
        <v>5440.7904861029419</v>
      </c>
      <c r="AZ28" s="60">
        <v>5373.7858355342296</v>
      </c>
      <c r="BA28" s="60">
        <v>5336.3061664984061</v>
      </c>
      <c r="BB28" s="60">
        <v>4992.0140930449825</v>
      </c>
      <c r="BC28" s="60">
        <v>5086.9964834693883</v>
      </c>
      <c r="BD28" s="60">
        <v>5254.8946641651701</v>
      </c>
      <c r="BE28" s="60">
        <v>5359.8949082962963</v>
      </c>
      <c r="BF28" s="60">
        <v>5490.8368469343068</v>
      </c>
      <c r="BG28" s="60">
        <v>5553.4340889928062</v>
      </c>
      <c r="BH28" s="60">
        <v>5526.898854968571</v>
      </c>
      <c r="BI28" s="60">
        <v>5545.1543173333321</v>
      </c>
      <c r="BJ28" s="60">
        <v>5639.1220916609009</v>
      </c>
      <c r="BK28" s="60">
        <v>5689.9744376450517</v>
      </c>
      <c r="BL28" s="60">
        <v>5861.1555085374148</v>
      </c>
      <c r="BM28" s="60">
        <v>6069.6712311714782</v>
      </c>
      <c r="BN28" s="60">
        <v>6111.7349769308603</v>
      </c>
      <c r="BO28" s="60">
        <v>6166.0826837373734</v>
      </c>
      <c r="BP28" s="60">
        <v>6087.1156841146703</v>
      </c>
      <c r="BQ28" s="60">
        <v>6095.204890151771</v>
      </c>
      <c r="BR28" s="60">
        <v>6184.6979281632648</v>
      </c>
      <c r="BS28" s="60">
        <v>6162.889283339131</v>
      </c>
      <c r="BT28" s="60">
        <v>6093.5924013893964</v>
      </c>
      <c r="BU28" s="60">
        <v>6046.9270901858736</v>
      </c>
      <c r="BV28" s="60">
        <v>6034.1566958801504</v>
      </c>
      <c r="BW28" s="60">
        <v>5938.1176181024657</v>
      </c>
      <c r="BX28" s="60">
        <v>6040.3711804462482</v>
      </c>
      <c r="BY28" s="60">
        <v>6072.8238541338587</v>
      </c>
      <c r="BZ28" s="60">
        <v>5930.6276432941186</v>
      </c>
      <c r="CA28" s="60">
        <v>5941.4327098602798</v>
      </c>
      <c r="CB28" s="60">
        <v>5934.2538158750003</v>
      </c>
      <c r="CC28" s="60">
        <v>5924.3096998777992</v>
      </c>
      <c r="CD28" s="60">
        <v>5937.3593111020409</v>
      </c>
      <c r="CE28" s="60">
        <v>5958.3930361570247</v>
      </c>
      <c r="CF28" s="60">
        <v>6061.4240054393304</v>
      </c>
      <c r="CG28" s="60">
        <v>6040.8099677419359</v>
      </c>
      <c r="CH28" s="60">
        <v>6061.8659637606834</v>
      </c>
      <c r="CI28" s="60">
        <v>6096.6826582572612</v>
      </c>
      <c r="CJ28" s="60">
        <v>6336.5444513363454</v>
      </c>
      <c r="CK28" s="60">
        <v>6337.9005490495874</v>
      </c>
      <c r="CL28" s="60">
        <v>6440.589161200829</v>
      </c>
      <c r="CM28" s="60">
        <v>6440.8919531380743</v>
      </c>
      <c r="CN28" s="60">
        <v>6464.6090926160332</v>
      </c>
      <c r="CO28" s="60">
        <v>6464.2021665546226</v>
      </c>
      <c r="CP28" s="60">
        <v>6459.4199624634666</v>
      </c>
      <c r="CQ28" s="60">
        <v>6482.0068686192462</v>
      </c>
      <c r="CR28" s="60">
        <v>6467.8751195387831</v>
      </c>
      <c r="CS28" s="60">
        <v>6460.6737183193272</v>
      </c>
      <c r="CT28" s="60">
        <v>6516.6256616872433</v>
      </c>
      <c r="CU28" s="60">
        <v>6534.6069144262301</v>
      </c>
      <c r="CV28" s="60">
        <v>6665.5281596694213</v>
      </c>
      <c r="CW28" s="60">
        <v>6633.5265852977418</v>
      </c>
      <c r="CX28" s="60">
        <v>6614.8414408316003</v>
      </c>
      <c r="CY28" s="60">
        <v>6701.0504479749479</v>
      </c>
      <c r="CZ28" s="60">
        <v>6741.9858562839245</v>
      </c>
      <c r="DA28" s="60">
        <v>6838.3382148117153</v>
      </c>
      <c r="DB28" s="60">
        <v>6769.4638020295988</v>
      </c>
      <c r="DC28" s="60">
        <v>6789.0474907855632</v>
      </c>
      <c r="DD28" s="60">
        <v>6821.9430320779211</v>
      </c>
      <c r="DE28" s="60">
        <v>6870.702573333333</v>
      </c>
      <c r="DF28" s="60">
        <v>7005.7360820594968</v>
      </c>
      <c r="DG28" s="60">
        <v>7009.1889626046504</v>
      </c>
      <c r="DH28" s="60">
        <v>7246.2852604870159</v>
      </c>
      <c r="DI28" s="60">
        <v>7287.107075591156</v>
      </c>
      <c r="DJ28" s="60">
        <v>7397.9711590071283</v>
      </c>
      <c r="DK28" s="60">
        <v>7486.2124444834317</v>
      </c>
      <c r="DL28" s="60">
        <v>7584.526412104331</v>
      </c>
      <c r="DM28" s="60">
        <v>7765.6374458234623</v>
      </c>
      <c r="DN28" s="60">
        <v>7787.2885138350384</v>
      </c>
      <c r="DO28" s="60">
        <v>7806.60045526261</v>
      </c>
      <c r="DP28" s="60">
        <v>7922.7826957506823</v>
      </c>
      <c r="DQ28" s="60">
        <v>8124.4555288157426</v>
      </c>
      <c r="DR28" s="60">
        <v>8129.4504027126768</v>
      </c>
      <c r="DS28" s="60">
        <v>8296.781361314168</v>
      </c>
      <c r="DT28" s="60">
        <v>8493.4495077108786</v>
      </c>
      <c r="DU28" s="60">
        <v>8566.1274905613318</v>
      </c>
      <c r="DV28" s="60">
        <v>8775.4233834511433</v>
      </c>
      <c r="DW28" s="60">
        <v>8706.8140659605633</v>
      </c>
      <c r="DX28" s="60">
        <v>9006.6023923735283</v>
      </c>
      <c r="DY28" s="60">
        <v>9056.0034554311587</v>
      </c>
      <c r="DZ28" s="60">
        <v>9221.9852083440874</v>
      </c>
      <c r="EA28" s="60">
        <v>9338.6369515799743</v>
      </c>
      <c r="EB28" s="60">
        <v>9336.2937173426562</v>
      </c>
      <c r="EC28" s="60">
        <v>9372.5574926442314</v>
      </c>
      <c r="ED28" s="60">
        <v>9482.5230006967613</v>
      </c>
      <c r="EE28" s="60">
        <v>9259.9602582666757</v>
      </c>
    </row>
    <row r="29" spans="1:135" ht="13.5" x14ac:dyDescent="0.25">
      <c r="A29" s="133"/>
      <c r="B29" s="134" t="s">
        <v>55</v>
      </c>
      <c r="C29" s="135">
        <v>92758.618588120007</v>
      </c>
      <c r="D29" s="135">
        <v>95749.98433507001</v>
      </c>
      <c r="E29" s="135">
        <v>97070.567864220007</v>
      </c>
      <c r="F29" s="135">
        <v>97132.83675865001</v>
      </c>
      <c r="G29" s="135">
        <v>98794.932473919995</v>
      </c>
      <c r="H29" s="135">
        <v>98682.89930166</v>
      </c>
      <c r="I29" s="135">
        <v>100910.07929403</v>
      </c>
      <c r="J29" s="135">
        <v>101949.53291176</v>
      </c>
      <c r="K29" s="135">
        <v>102793.61368831</v>
      </c>
      <c r="L29" s="135">
        <v>103936.53300385</v>
      </c>
      <c r="M29" s="135">
        <v>104198.30181722</v>
      </c>
      <c r="N29" s="135">
        <v>103597.64914028</v>
      </c>
      <c r="O29" s="135">
        <v>104997.74473678001</v>
      </c>
      <c r="P29" s="135">
        <v>106632.95653324999</v>
      </c>
      <c r="Q29" s="135">
        <v>106631.81325992</v>
      </c>
      <c r="R29" s="135">
        <v>107526.14023258</v>
      </c>
      <c r="S29" s="135">
        <v>108602.71311213</v>
      </c>
      <c r="T29" s="135">
        <v>108820.88589552999</v>
      </c>
      <c r="U29" s="135">
        <v>109186.46015651</v>
      </c>
      <c r="V29" s="135">
        <v>109836.89533959</v>
      </c>
      <c r="W29" s="135">
        <v>110790.63495821001</v>
      </c>
      <c r="X29" s="135">
        <v>109597.91819103</v>
      </c>
      <c r="Y29" s="135">
        <v>110684.90609691999</v>
      </c>
      <c r="Z29" s="135">
        <v>112021.38630786</v>
      </c>
      <c r="AA29" s="135">
        <v>114966.59168688001</v>
      </c>
      <c r="AB29" s="135">
        <v>116230.75093531</v>
      </c>
      <c r="AC29" s="135">
        <v>118440.52734741999</v>
      </c>
      <c r="AD29" s="135">
        <v>119842.58244047</v>
      </c>
      <c r="AE29" s="135">
        <v>120909.04134757999</v>
      </c>
      <c r="AF29" s="135">
        <v>122662.33445952</v>
      </c>
      <c r="AG29" s="135">
        <v>127430.76392869999</v>
      </c>
      <c r="AH29" s="135">
        <v>123136.32893645001</v>
      </c>
      <c r="AI29" s="135">
        <v>126282.00284641</v>
      </c>
      <c r="AJ29" s="135">
        <v>127850.4634812</v>
      </c>
      <c r="AK29" s="135">
        <v>130024.87618599</v>
      </c>
      <c r="AL29" s="135">
        <v>128805.40573802999</v>
      </c>
      <c r="AM29" s="135">
        <v>137378.83273376001</v>
      </c>
      <c r="AN29" s="135">
        <v>132739.99648477</v>
      </c>
      <c r="AO29" s="135">
        <v>132009.2004576</v>
      </c>
      <c r="AP29" s="135">
        <v>133307.85903598828</v>
      </c>
      <c r="AQ29" s="135">
        <v>135070.00389706003</v>
      </c>
      <c r="AR29" s="135">
        <v>122458.17878389999</v>
      </c>
      <c r="AS29" s="135">
        <v>132646.27917845998</v>
      </c>
      <c r="AT29" s="135">
        <v>160507.82798889998</v>
      </c>
      <c r="AU29" s="135">
        <v>174762.34547235997</v>
      </c>
      <c r="AV29" s="135">
        <v>164022.44100136997</v>
      </c>
      <c r="AW29" s="135">
        <v>165646.78618858999</v>
      </c>
      <c r="AX29" s="135">
        <v>171104.45102844003</v>
      </c>
      <c r="AY29" s="135">
        <v>172969.69535658002</v>
      </c>
      <c r="AZ29" s="135">
        <v>177580.50482674543</v>
      </c>
      <c r="BA29" s="135">
        <v>179004.99791865458</v>
      </c>
      <c r="BB29" s="135">
        <v>169425.10769113997</v>
      </c>
      <c r="BC29" s="135">
        <v>175787.80831511001</v>
      </c>
      <c r="BD29" s="135">
        <v>171807.20380518999</v>
      </c>
      <c r="BE29" s="135">
        <v>171009.81309437001</v>
      </c>
      <c r="BF29" s="135">
        <v>177253.24265602999</v>
      </c>
      <c r="BG29" s="135">
        <v>182392.99312894</v>
      </c>
      <c r="BH29" s="135">
        <v>182727.19781118998</v>
      </c>
      <c r="BI29" s="135">
        <v>187352.81654099998</v>
      </c>
      <c r="BJ29" s="135">
        <v>192374.20748700004</v>
      </c>
      <c r="BK29" s="135">
        <v>198567.97838400002</v>
      </c>
      <c r="BL29" s="135">
        <v>204019.10187842688</v>
      </c>
      <c r="BM29" s="135">
        <v>211088.70742946002</v>
      </c>
      <c r="BN29" s="135">
        <v>214147.05724492</v>
      </c>
      <c r="BO29" s="135">
        <v>215260.309397</v>
      </c>
      <c r="BP29" s="135">
        <v>211334.72412699996</v>
      </c>
      <c r="BQ29" s="135">
        <v>213050.25174899999</v>
      </c>
      <c r="BR29" s="135">
        <v>213411.99019699998</v>
      </c>
      <c r="BS29" s="135">
        <v>208161.850293</v>
      </c>
      <c r="BT29" s="135">
        <v>197826.86744100001</v>
      </c>
      <c r="BU29" s="136">
        <v>194244.70903099998</v>
      </c>
      <c r="BV29" s="136">
        <v>193677.90108800001</v>
      </c>
      <c r="BW29" s="136">
        <v>192554.59430599998</v>
      </c>
      <c r="BX29" s="136">
        <v>185432.89460000003</v>
      </c>
      <c r="BY29" s="136">
        <v>192019.932608</v>
      </c>
      <c r="BZ29" s="137">
        <v>188704.03866800002</v>
      </c>
      <c r="CA29" s="137">
        <v>184803.12332100002</v>
      </c>
      <c r="CB29" s="137">
        <v>178814.90292900003</v>
      </c>
      <c r="CC29" s="137">
        <v>182923.09939599998</v>
      </c>
      <c r="CD29" s="137">
        <v>182375.47599800001</v>
      </c>
      <c r="CE29" s="137">
        <v>181206.54218299998</v>
      </c>
      <c r="CF29" s="135">
        <v>183423.01754299999</v>
      </c>
      <c r="CG29" s="136">
        <v>179536.48660900001</v>
      </c>
      <c r="CH29" s="136">
        <v>182673.55339099996</v>
      </c>
      <c r="CI29" s="136">
        <v>192592.953997</v>
      </c>
      <c r="CJ29" s="136">
        <v>198930.88637277274</v>
      </c>
      <c r="CK29" s="136">
        <v>201671.55143200001</v>
      </c>
      <c r="CL29" s="136">
        <v>204128.72119900002</v>
      </c>
      <c r="CM29" s="137">
        <v>202481.21769799996</v>
      </c>
      <c r="CN29" s="137">
        <v>200232.17442499998</v>
      </c>
      <c r="CO29" s="136">
        <v>203519.56086700002</v>
      </c>
      <c r="CP29" s="137">
        <v>204060.00815900002</v>
      </c>
      <c r="CQ29" s="137">
        <v>203838.49370099997</v>
      </c>
      <c r="CR29" s="137">
        <v>203397.22792299997</v>
      </c>
      <c r="CS29" s="137">
        <v>203771.25766199996</v>
      </c>
      <c r="CT29" s="137">
        <v>209600.67255700001</v>
      </c>
      <c r="CU29" s="137">
        <v>215007.79625800002</v>
      </c>
      <c r="CV29" s="137">
        <v>216722.76442399999</v>
      </c>
      <c r="CW29" s="137">
        <v>219380.69527600004</v>
      </c>
      <c r="CX29" s="137">
        <v>220353.70934599999</v>
      </c>
      <c r="CY29" s="137">
        <v>218038.422486</v>
      </c>
      <c r="CZ29" s="137">
        <v>217742.4333341858</v>
      </c>
      <c r="DA29" s="137">
        <v>223156.60636799998</v>
      </c>
      <c r="DB29" s="137">
        <v>218908.29647200002</v>
      </c>
      <c r="DC29" s="137">
        <v>218557.70361600004</v>
      </c>
      <c r="DD29" s="135">
        <v>217263.22195499999</v>
      </c>
      <c r="DE29" s="135">
        <v>214015.67008533332</v>
      </c>
      <c r="DF29" s="135">
        <v>217554.85600900001</v>
      </c>
      <c r="DG29" s="135">
        <v>223237.19361299998</v>
      </c>
      <c r="DH29" s="135">
        <v>222327.95688299998</v>
      </c>
      <c r="DI29" s="135">
        <v>224173.81789499999</v>
      </c>
      <c r="DJ29" s="135">
        <v>225301.32486399999</v>
      </c>
      <c r="DK29" s="135">
        <v>224759.45388099999</v>
      </c>
      <c r="DL29" s="135">
        <v>223383.375688</v>
      </c>
      <c r="DM29" s="135">
        <v>228847.20713499998</v>
      </c>
      <c r="DN29" s="135">
        <v>227930.48695806356</v>
      </c>
      <c r="DO29" s="135">
        <v>229902.88676799208</v>
      </c>
      <c r="DP29" s="135">
        <v>247756.52303289462</v>
      </c>
      <c r="DQ29" s="135">
        <v>262912.13216608443</v>
      </c>
      <c r="DR29" s="135">
        <v>270001.99020296859</v>
      </c>
      <c r="DS29" s="135">
        <v>287022.73546300002</v>
      </c>
      <c r="DT29" s="135">
        <v>275897.01843603695</v>
      </c>
      <c r="DU29" s="135">
        <v>287172.06443183159</v>
      </c>
      <c r="DV29" s="135">
        <v>293757.17387599999</v>
      </c>
      <c r="DW29" s="135">
        <v>290990.00926705112</v>
      </c>
      <c r="DX29" s="135">
        <v>292183.68267054053</v>
      </c>
      <c r="DY29" s="135">
        <v>296101.03524399997</v>
      </c>
      <c r="DZ29" s="135">
        <v>297461.86979900004</v>
      </c>
      <c r="EA29" s="135">
        <v>293584.03504899994</v>
      </c>
      <c r="EB29" s="135">
        <v>284631.23843699996</v>
      </c>
      <c r="EC29" s="135">
        <v>280501.59086200001</v>
      </c>
      <c r="ED29" s="135">
        <v>277346.122997</v>
      </c>
      <c r="EE29" s="135">
        <v>279446.08147600002</v>
      </c>
    </row>
    <row r="30" spans="1:135" s="45" customFormat="1" ht="14.25" thickBot="1" x14ac:dyDescent="0.3">
      <c r="A30" s="43"/>
      <c r="B30" s="44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2"/>
      <c r="BV30" s="72"/>
      <c r="BW30" s="72"/>
      <c r="BX30" s="72"/>
      <c r="BY30" s="72"/>
      <c r="BZ30" s="70"/>
      <c r="CA30" s="70"/>
      <c r="CB30" s="70"/>
      <c r="CC30" s="70"/>
      <c r="CD30" s="70"/>
      <c r="CE30" s="70"/>
      <c r="CF30" s="71"/>
      <c r="CG30" s="72"/>
      <c r="CH30" s="72"/>
      <c r="CI30" s="72"/>
      <c r="CJ30" s="72"/>
      <c r="CK30" s="72"/>
      <c r="CL30" s="72"/>
      <c r="CM30" s="70"/>
      <c r="CN30" s="70"/>
      <c r="CO30" s="72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</row>
    <row r="31" spans="1:135" s="45" customFormat="1" ht="14.25" thickTop="1" x14ac:dyDescent="0.25">
      <c r="A31" s="122"/>
      <c r="B31" s="147" t="s">
        <v>56</v>
      </c>
      <c r="C31" s="143">
        <v>10.817</v>
      </c>
      <c r="D31" s="143">
        <v>10.97</v>
      </c>
      <c r="E31" s="143">
        <v>10.984999999999999</v>
      </c>
      <c r="F31" s="143">
        <v>11.095000000000001</v>
      </c>
      <c r="G31" s="143">
        <v>11.143000000000001</v>
      </c>
      <c r="H31" s="143">
        <v>11.193</v>
      </c>
      <c r="I31" s="143">
        <v>11.371</v>
      </c>
      <c r="J31" s="143">
        <v>11.5</v>
      </c>
      <c r="K31" s="143">
        <v>11.664999999999999</v>
      </c>
      <c r="L31" s="143">
        <v>11.66</v>
      </c>
      <c r="M31" s="143">
        <v>11.57</v>
      </c>
      <c r="N31" s="143">
        <v>11.548999999999999</v>
      </c>
      <c r="O31" s="143">
        <v>11.615</v>
      </c>
      <c r="P31" s="143">
        <v>11.686999999999999</v>
      </c>
      <c r="Q31" s="143">
        <v>11.76</v>
      </c>
      <c r="R31" s="143">
        <v>11.842000000000001</v>
      </c>
      <c r="S31" s="143">
        <v>11.894</v>
      </c>
      <c r="T31" s="143">
        <v>12.01</v>
      </c>
      <c r="U31" s="143">
        <v>12.105</v>
      </c>
      <c r="V31" s="143">
        <v>12.23</v>
      </c>
      <c r="W31" s="143">
        <v>12.35</v>
      </c>
      <c r="X31" s="143">
        <v>12.257999999999999</v>
      </c>
      <c r="Y31" s="143">
        <v>12.385</v>
      </c>
      <c r="Z31" s="143">
        <v>12.407999999999999</v>
      </c>
      <c r="AA31" s="143">
        <v>12.515000000000001</v>
      </c>
      <c r="AB31" s="143">
        <v>12.557</v>
      </c>
      <c r="AC31" s="143">
        <v>12.632</v>
      </c>
      <c r="AD31" s="143">
        <v>12.824999999999999</v>
      </c>
      <c r="AE31" s="143">
        <v>12.94</v>
      </c>
      <c r="AF31" s="143">
        <v>13.154999999999999</v>
      </c>
      <c r="AG31" s="143">
        <v>13.74</v>
      </c>
      <c r="AH31" s="143">
        <v>13.17</v>
      </c>
      <c r="AI31" s="143">
        <v>13.535</v>
      </c>
      <c r="AJ31" s="143">
        <v>13.705</v>
      </c>
      <c r="AK31" s="143">
        <v>14.065</v>
      </c>
      <c r="AL31" s="143">
        <v>13.824999999999999</v>
      </c>
      <c r="AM31" s="143">
        <v>14.768000000000001</v>
      </c>
      <c r="AN31" s="143">
        <v>14.35</v>
      </c>
      <c r="AO31" s="143">
        <v>14.98</v>
      </c>
      <c r="AP31" s="143">
        <v>15.63</v>
      </c>
      <c r="AQ31" s="143">
        <v>16.559999999999999</v>
      </c>
      <c r="AR31" s="143">
        <v>16.57</v>
      </c>
      <c r="AS31" s="143">
        <v>18.5</v>
      </c>
      <c r="AT31" s="143">
        <v>25</v>
      </c>
      <c r="AU31" s="143">
        <v>28.8</v>
      </c>
      <c r="AV31" s="143">
        <v>27</v>
      </c>
      <c r="AW31" s="143">
        <v>27.05</v>
      </c>
      <c r="AX31" s="143">
        <v>27.35</v>
      </c>
      <c r="AY31" s="143">
        <v>27.2</v>
      </c>
      <c r="AZ31" s="143">
        <v>28.35</v>
      </c>
      <c r="BA31" s="143">
        <v>28.5</v>
      </c>
      <c r="BB31" s="143">
        <v>28.9</v>
      </c>
      <c r="BC31" s="143">
        <v>29.4</v>
      </c>
      <c r="BD31" s="143">
        <v>27.85</v>
      </c>
      <c r="BE31" s="143">
        <v>27</v>
      </c>
      <c r="BF31" s="143">
        <v>27.4</v>
      </c>
      <c r="BG31" s="143">
        <v>27.8</v>
      </c>
      <c r="BH31" s="143">
        <v>28</v>
      </c>
      <c r="BI31" s="143">
        <v>28.5</v>
      </c>
      <c r="BJ31" s="143">
        <v>28.9</v>
      </c>
      <c r="BK31" s="143">
        <v>29.3</v>
      </c>
      <c r="BL31" s="143">
        <v>29.45</v>
      </c>
      <c r="BM31" s="143">
        <v>29.45</v>
      </c>
      <c r="BN31" s="143">
        <v>29.65</v>
      </c>
      <c r="BO31" s="143">
        <v>29.7</v>
      </c>
      <c r="BP31" s="143">
        <v>29.65</v>
      </c>
      <c r="BQ31" s="143">
        <v>29.65</v>
      </c>
      <c r="BR31" s="143">
        <v>29.4</v>
      </c>
      <c r="BS31" s="143">
        <v>28.75</v>
      </c>
      <c r="BT31" s="143">
        <v>27.35</v>
      </c>
      <c r="BU31" s="143">
        <v>26.9</v>
      </c>
      <c r="BV31" s="143">
        <v>26.7</v>
      </c>
      <c r="BW31" s="143">
        <v>26.35</v>
      </c>
      <c r="BX31" s="143">
        <v>24.65</v>
      </c>
      <c r="BY31" s="143">
        <v>25.4</v>
      </c>
      <c r="BZ31" s="143">
        <v>25.5</v>
      </c>
      <c r="CA31" s="143">
        <v>25.05</v>
      </c>
      <c r="CB31" s="143">
        <v>24</v>
      </c>
      <c r="CC31" s="143">
        <v>24.55</v>
      </c>
      <c r="CD31" s="143">
        <v>24.5</v>
      </c>
      <c r="CE31" s="143">
        <v>24.2</v>
      </c>
      <c r="CF31" s="143">
        <v>23.9</v>
      </c>
      <c r="CG31" s="143">
        <v>23.25</v>
      </c>
      <c r="CH31" s="143">
        <v>23.4</v>
      </c>
      <c r="CI31" s="143">
        <v>24.1</v>
      </c>
      <c r="CJ31" s="143">
        <v>24.15</v>
      </c>
      <c r="CK31" s="143">
        <v>24.2</v>
      </c>
      <c r="CL31" s="143">
        <v>24.15</v>
      </c>
      <c r="CM31" s="143">
        <v>23.9</v>
      </c>
      <c r="CN31" s="143">
        <v>23.7</v>
      </c>
      <c r="CO31" s="143">
        <v>23.8</v>
      </c>
      <c r="CP31" s="143">
        <v>23.95</v>
      </c>
      <c r="CQ31" s="143">
        <v>23.9</v>
      </c>
      <c r="CR31" s="143">
        <v>23.85</v>
      </c>
      <c r="CS31" s="143">
        <v>23.8</v>
      </c>
      <c r="CT31" s="143">
        <v>24.3</v>
      </c>
      <c r="CU31" s="143">
        <v>24.4</v>
      </c>
      <c r="CV31" s="143">
        <v>24.2</v>
      </c>
      <c r="CW31" s="143">
        <v>24.35</v>
      </c>
      <c r="CX31" s="143">
        <v>24.05</v>
      </c>
      <c r="CY31" s="143">
        <v>23.95</v>
      </c>
      <c r="CZ31" s="143">
        <v>23.9</v>
      </c>
      <c r="DA31" s="143">
        <v>23.9</v>
      </c>
      <c r="DB31" s="143">
        <v>23.65</v>
      </c>
      <c r="DC31" s="143">
        <v>23.55</v>
      </c>
      <c r="DD31" s="143">
        <v>23.1</v>
      </c>
      <c r="DE31" s="143">
        <v>22</v>
      </c>
      <c r="DF31" s="143">
        <v>21.85</v>
      </c>
      <c r="DG31" s="143">
        <v>21.5</v>
      </c>
      <c r="DH31" s="143">
        <v>21.026</v>
      </c>
      <c r="DI31" s="143">
        <v>20.849</v>
      </c>
      <c r="DJ31" s="143">
        <v>20.344999999999999</v>
      </c>
      <c r="DK31" s="143">
        <v>19.949000000000002</v>
      </c>
      <c r="DL31" s="143">
        <v>19.745000000000001</v>
      </c>
      <c r="DM31" s="143">
        <v>19.417999999999999</v>
      </c>
      <c r="DN31" s="143">
        <v>19.195</v>
      </c>
      <c r="DO31" s="143">
        <v>19.257000000000001</v>
      </c>
      <c r="DP31" s="143">
        <v>21.44</v>
      </c>
      <c r="DQ31" s="143">
        <v>23.15</v>
      </c>
      <c r="DR31" s="143">
        <v>23.95</v>
      </c>
      <c r="DS31" s="143">
        <v>24.35</v>
      </c>
      <c r="DT31" s="143">
        <v>22.7</v>
      </c>
      <c r="DU31" s="143">
        <v>23.75</v>
      </c>
      <c r="DV31" s="143">
        <v>24.05</v>
      </c>
      <c r="DW31" s="143">
        <v>23.908999999999999</v>
      </c>
      <c r="DX31" s="143">
        <v>23.4</v>
      </c>
      <c r="DY31" s="143">
        <v>23.402000000000001</v>
      </c>
      <c r="DZ31" s="143">
        <v>23.25</v>
      </c>
      <c r="EA31" s="143">
        <v>22.532</v>
      </c>
      <c r="EB31" s="143">
        <v>21.45</v>
      </c>
      <c r="EC31" s="143">
        <v>20.8</v>
      </c>
      <c r="ED31" s="143">
        <v>20.093</v>
      </c>
      <c r="EE31" s="143">
        <v>19.626999999999999</v>
      </c>
    </row>
    <row r="32" spans="1:135" s="45" customFormat="1" ht="13.5" x14ac:dyDescent="0.25">
      <c r="A32" s="122"/>
      <c r="B32" s="12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</row>
    <row r="33" spans="1:135" ht="13.5" x14ac:dyDescent="0.25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</row>
    <row r="34" spans="1:135" ht="13.5" x14ac:dyDescent="0.25">
      <c r="A34" s="22"/>
      <c r="B34" s="22" t="s">
        <v>35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</row>
    <row r="35" spans="1:135" ht="13.5" x14ac:dyDescent="0.25">
      <c r="A35" s="22"/>
      <c r="B35" s="22" t="s">
        <v>10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</row>
    <row r="36" spans="1:135" ht="13.5" x14ac:dyDescent="0.25">
      <c r="A36" s="22"/>
      <c r="B36" s="23" t="s">
        <v>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</row>
    <row r="37" spans="1:135" ht="13.5" x14ac:dyDescent="0.25">
      <c r="A37" s="22"/>
      <c r="B37" s="24" t="s">
        <v>58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</row>
    <row r="38" spans="1:135" ht="13.5" x14ac:dyDescent="0.25">
      <c r="A38" s="22"/>
      <c r="B38" s="24" t="s">
        <v>59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</row>
    <row r="39" spans="1:135" ht="13.5" x14ac:dyDescent="0.25">
      <c r="A39" s="23"/>
      <c r="B39" s="23" t="s">
        <v>38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</row>
    <row r="40" spans="1:135" ht="13.5" x14ac:dyDescent="0.25">
      <c r="A40" s="23"/>
      <c r="B40" s="23" t="s">
        <v>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</row>
    <row r="41" spans="1:135" s="7" customFormat="1" ht="17.25" customHeight="1" x14ac:dyDescent="0.25">
      <c r="A41" s="23"/>
      <c r="B41" s="15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</row>
    <row r="42" spans="1:135" x14ac:dyDescent="0.2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8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</row>
    <row r="44" spans="1:135" x14ac:dyDescent="0.2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AA44" s="10"/>
      <c r="AB44" s="10"/>
    </row>
    <row r="45" spans="1:135" x14ac:dyDescent="0.2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AA45" s="10"/>
      <c r="AB45" s="10"/>
    </row>
    <row r="46" spans="1:135" x14ac:dyDescent="0.2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AA46" s="10"/>
      <c r="AB46" s="10"/>
      <c r="CL46"/>
      <c r="CO46"/>
    </row>
    <row r="47" spans="1:135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AA47" s="10"/>
      <c r="AB47" s="10"/>
    </row>
    <row r="48" spans="1:135" x14ac:dyDescent="0.2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AA48" s="10"/>
      <c r="AB48" s="10"/>
      <c r="CL48"/>
      <c r="CO48"/>
    </row>
    <row r="49" spans="3:28" x14ac:dyDescent="0.2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AA49" s="10"/>
      <c r="AB49" s="10"/>
    </row>
    <row r="50" spans="3:28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AA50" s="10"/>
      <c r="AB50" s="10"/>
    </row>
    <row r="51" spans="3:28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AA51" s="10"/>
      <c r="AB51" s="10"/>
    </row>
    <row r="52" spans="3:28" x14ac:dyDescent="0.2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AA52" s="10"/>
      <c r="AB52" s="10"/>
    </row>
    <row r="53" spans="3:28" x14ac:dyDescent="0.2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AA53" s="10"/>
      <c r="AB53" s="10"/>
    </row>
    <row r="54" spans="3:28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AA54" s="10"/>
      <c r="AB54" s="10"/>
    </row>
    <row r="55" spans="3:28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AA55" s="10"/>
      <c r="AB55" s="10"/>
    </row>
    <row r="56" spans="3:28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AA56" s="10"/>
      <c r="AB56" s="10"/>
    </row>
    <row r="57" spans="3:28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AA57" s="10"/>
      <c r="AB57" s="10"/>
    </row>
    <row r="58" spans="3:28" x14ac:dyDescent="0.2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AA58" s="10"/>
      <c r="AB58" s="10"/>
    </row>
    <row r="59" spans="3:28" x14ac:dyDescent="0.2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AA59" s="10"/>
      <c r="AB59" s="10"/>
    </row>
    <row r="60" spans="3:28" x14ac:dyDescent="0.2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AA60" s="10"/>
      <c r="AB60" s="10"/>
    </row>
    <row r="61" spans="3:28" x14ac:dyDescent="0.2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AA61" s="10"/>
      <c r="AB61" s="10"/>
    </row>
    <row r="62" spans="3:28" x14ac:dyDescent="0.2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AA62" s="10"/>
      <c r="AB62" s="10"/>
    </row>
    <row r="63" spans="3:28" x14ac:dyDescent="0.2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AA63" s="10"/>
      <c r="AB63" s="10"/>
    </row>
    <row r="64" spans="3:28" x14ac:dyDescent="0.2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AA64" s="10"/>
      <c r="AB64" s="10"/>
    </row>
    <row r="65" spans="3:28" x14ac:dyDescent="0.2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AA65" s="10"/>
      <c r="AB65" s="10"/>
    </row>
    <row r="66" spans="3:28" x14ac:dyDescent="0.2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AA66" s="10"/>
      <c r="AB66" s="10"/>
    </row>
    <row r="67" spans="3:28" x14ac:dyDescent="0.2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AA67" s="10"/>
      <c r="AB67" s="10"/>
    </row>
    <row r="68" spans="3:28" x14ac:dyDescent="0.2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AA68" s="10"/>
      <c r="AB68" s="10"/>
    </row>
    <row r="69" spans="3:2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AA69" s="10"/>
      <c r="AB69" s="10"/>
    </row>
    <row r="70" spans="3:2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AA70" s="10"/>
      <c r="AB70" s="10"/>
    </row>
    <row r="71" spans="3:2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AA71" s="10"/>
      <c r="AB71" s="10"/>
    </row>
    <row r="72" spans="3:2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AA72" s="10"/>
      <c r="AB72" s="10"/>
    </row>
    <row r="73" spans="3:2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AA73" s="10"/>
      <c r="AB73" s="10"/>
    </row>
    <row r="74" spans="3:2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AA74" s="10"/>
      <c r="AB74" s="10"/>
    </row>
    <row r="75" spans="3:28" x14ac:dyDescent="0.2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AA75" s="10"/>
      <c r="AB75" s="10"/>
    </row>
    <row r="76" spans="3:28" x14ac:dyDescent="0.2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AA76" s="10"/>
      <c r="AB76" s="10"/>
    </row>
    <row r="77" spans="3:28" x14ac:dyDescent="0.2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AA77" s="10"/>
      <c r="AB77" s="10"/>
    </row>
    <row r="78" spans="3:28" x14ac:dyDescent="0.2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AA78" s="10"/>
      <c r="AB78" s="10"/>
    </row>
    <row r="79" spans="3:28" x14ac:dyDescent="0.2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AA79" s="10"/>
      <c r="AB79" s="10"/>
    </row>
    <row r="80" spans="3:28" x14ac:dyDescent="0.2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AA80" s="10"/>
      <c r="AB80" s="10"/>
    </row>
    <row r="81" spans="3:28" x14ac:dyDescent="0.2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AA81" s="10"/>
      <c r="AB81" s="10"/>
    </row>
    <row r="82" spans="3:28" x14ac:dyDescent="0.2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AA82" s="10"/>
      <c r="AB82" s="10"/>
    </row>
    <row r="83" spans="3:28" x14ac:dyDescent="0.2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AA83" s="10"/>
      <c r="AB83" s="10"/>
    </row>
    <row r="84" spans="3:28" x14ac:dyDescent="0.2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AA84" s="10"/>
      <c r="AB84" s="10"/>
    </row>
    <row r="85" spans="3:28" x14ac:dyDescent="0.2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AA85" s="10"/>
      <c r="AB85" s="10"/>
    </row>
    <row r="86" spans="3:28" x14ac:dyDescent="0.2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AA86" s="10"/>
      <c r="AB86" s="10"/>
    </row>
    <row r="87" spans="3:28" x14ac:dyDescent="0.2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AA87" s="10"/>
      <c r="AB87" s="10"/>
    </row>
    <row r="88" spans="3:28" x14ac:dyDescent="0.2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AA88" s="10"/>
      <c r="AB88" s="10"/>
    </row>
    <row r="89" spans="3:28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AA89" s="10"/>
      <c r="AB89" s="10"/>
    </row>
    <row r="90" spans="3:28" x14ac:dyDescent="0.2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AA90" s="10"/>
      <c r="AB90" s="10"/>
    </row>
    <row r="91" spans="3:28" x14ac:dyDescent="0.2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AA91" s="10"/>
      <c r="AB91" s="10"/>
    </row>
    <row r="92" spans="3:28" x14ac:dyDescent="0.2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AA92" s="10"/>
      <c r="AB92" s="10"/>
    </row>
    <row r="93" spans="3:28" x14ac:dyDescent="0.2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AA93" s="10"/>
      <c r="AB93" s="10"/>
    </row>
    <row r="94" spans="3:28" x14ac:dyDescent="0.2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AA94" s="10"/>
      <c r="AB94" s="10"/>
    </row>
    <row r="95" spans="3:28" x14ac:dyDescent="0.2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AA95" s="10"/>
      <c r="AB95" s="10"/>
    </row>
    <row r="96" spans="3:28" x14ac:dyDescent="0.2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AA96" s="10"/>
      <c r="AB96" s="10"/>
    </row>
    <row r="97" spans="3:28" x14ac:dyDescent="0.2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AA97" s="10"/>
      <c r="AB97" s="10"/>
    </row>
    <row r="98" spans="3:28" x14ac:dyDescent="0.2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AA98" s="10"/>
      <c r="AB98" s="10"/>
    </row>
    <row r="99" spans="3:28" x14ac:dyDescent="0.2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AA99" s="10"/>
      <c r="AB99" s="10"/>
    </row>
    <row r="100" spans="3:28" x14ac:dyDescent="0.2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AA100" s="10"/>
      <c r="AB100" s="10"/>
    </row>
    <row r="101" spans="3:28" x14ac:dyDescent="0.2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AA101" s="10"/>
      <c r="AB101" s="10"/>
    </row>
    <row r="102" spans="3:28" x14ac:dyDescent="0.2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AA102" s="10"/>
      <c r="AB102" s="10"/>
    </row>
    <row r="103" spans="3:28" x14ac:dyDescent="0.2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AA103" s="10"/>
      <c r="AB103" s="10"/>
    </row>
    <row r="104" spans="3:28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AA104" s="10"/>
      <c r="AB104" s="10"/>
    </row>
    <row r="105" spans="3:28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AA105" s="10"/>
      <c r="AB105" s="10"/>
    </row>
    <row r="106" spans="3:28" x14ac:dyDescent="0.2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AA106" s="10"/>
      <c r="AB106" s="10"/>
    </row>
    <row r="107" spans="3:28" x14ac:dyDescent="0.2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AA107" s="10"/>
      <c r="AB107" s="10"/>
    </row>
    <row r="108" spans="3:28" x14ac:dyDescent="0.2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AA108" s="10"/>
      <c r="AB108" s="10"/>
    </row>
    <row r="109" spans="3:28" x14ac:dyDescent="0.2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AA109" s="10"/>
      <c r="AB109" s="10"/>
    </row>
    <row r="110" spans="3:28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AA110" s="10"/>
      <c r="AB110" s="10"/>
    </row>
    <row r="111" spans="3:28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AA111" s="10"/>
      <c r="AB111" s="10"/>
    </row>
    <row r="112" spans="3:28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AA112" s="10"/>
      <c r="AB112" s="10"/>
    </row>
    <row r="113" spans="3:28" x14ac:dyDescent="0.2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AA113" s="10"/>
      <c r="AB113" s="10"/>
    </row>
    <row r="114" spans="3:28" x14ac:dyDescent="0.2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AA114" s="10"/>
      <c r="AB114" s="10"/>
    </row>
    <row r="115" spans="3:28" x14ac:dyDescent="0.2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AA115" s="10"/>
      <c r="AB115" s="10"/>
    </row>
    <row r="116" spans="3:28" x14ac:dyDescent="0.2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AA116" s="10"/>
      <c r="AB116" s="10"/>
    </row>
    <row r="117" spans="3:28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AA117" s="10"/>
      <c r="AB117" s="10"/>
    </row>
    <row r="118" spans="3:28" x14ac:dyDescent="0.2">
      <c r="AA118" s="10"/>
      <c r="AB118" s="10"/>
    </row>
    <row r="119" spans="3:28" x14ac:dyDescent="0.2">
      <c r="AA119" s="10"/>
      <c r="AB119" s="10"/>
    </row>
    <row r="120" spans="3:28" x14ac:dyDescent="0.2">
      <c r="AA120" s="10"/>
      <c r="AB120" s="10"/>
    </row>
    <row r="121" spans="3:28" x14ac:dyDescent="0.2">
      <c r="AA121" s="10"/>
      <c r="AB121" s="10"/>
    </row>
    <row r="122" spans="3:28" x14ac:dyDescent="0.2">
      <c r="AA122" s="10"/>
      <c r="AB122" s="10"/>
    </row>
    <row r="123" spans="3:28" x14ac:dyDescent="0.2">
      <c r="AA123" s="10"/>
      <c r="AB123" s="10"/>
    </row>
    <row r="124" spans="3:28" x14ac:dyDescent="0.2">
      <c r="AA124" s="10"/>
      <c r="AB124" s="10"/>
    </row>
    <row r="125" spans="3:28" x14ac:dyDescent="0.2">
      <c r="AA125" s="10"/>
      <c r="AB125" s="10"/>
    </row>
    <row r="126" spans="3:28" x14ac:dyDescent="0.2">
      <c r="AA126" s="10"/>
      <c r="AB126" s="10"/>
    </row>
    <row r="127" spans="3:28" x14ac:dyDescent="0.2">
      <c r="AA127" s="10"/>
      <c r="AB127" s="10"/>
    </row>
    <row r="128" spans="3:28" x14ac:dyDescent="0.2">
      <c r="AA128" s="10"/>
      <c r="AB128" s="10"/>
    </row>
    <row r="129" spans="27:28" x14ac:dyDescent="0.2">
      <c r="AA129" s="10"/>
      <c r="AB129" s="10"/>
    </row>
    <row r="130" spans="27:28" x14ac:dyDescent="0.2">
      <c r="AA130" s="10"/>
      <c r="AB130" s="10"/>
    </row>
    <row r="131" spans="27:28" x14ac:dyDescent="0.2">
      <c r="AA131" s="10"/>
      <c r="AB131" s="10"/>
    </row>
  </sheetData>
  <mergeCells count="134"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Z4:BZ5"/>
    <mergeCell ref="CA4:CA5"/>
    <mergeCell ref="CB4:CB5"/>
    <mergeCell ref="CC4:CC5"/>
    <mergeCell ref="CD4:CD5"/>
    <mergeCell ref="CE4:CE5"/>
    <mergeCell ref="CF4:CF5"/>
    <mergeCell ref="CG4:CG5"/>
    <mergeCell ref="CH4:CH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DA4:DA5"/>
    <mergeCell ref="DB4:DB5"/>
    <mergeCell ref="DC4:DC5"/>
    <mergeCell ref="DD4:DD5"/>
    <mergeCell ref="DE4:DE5"/>
    <mergeCell ref="DF4:DF5"/>
    <mergeCell ref="DG4:DG5"/>
    <mergeCell ref="DH4:DH5"/>
    <mergeCell ref="DI4:DI5"/>
    <mergeCell ref="DJ4:DJ5"/>
    <mergeCell ref="DK4:DK5"/>
    <mergeCell ref="DL4:DL5"/>
    <mergeCell ref="DU4:DU5"/>
    <mergeCell ref="DV4:DV5"/>
    <mergeCell ref="DW4:DW5"/>
    <mergeCell ref="DX4:DX5"/>
    <mergeCell ref="DM4:DM5"/>
    <mergeCell ref="DN4:DN5"/>
    <mergeCell ref="DO4:DO5"/>
    <mergeCell ref="DP4:DP5"/>
    <mergeCell ref="DQ4:DQ5"/>
    <mergeCell ref="DR4:DR5"/>
    <mergeCell ref="CU2:EE2"/>
    <mergeCell ref="EE4:EE5"/>
    <mergeCell ref="DY4:DY5"/>
    <mergeCell ref="DZ4:DZ5"/>
    <mergeCell ref="EA4:EA5"/>
    <mergeCell ref="EB4:EB5"/>
    <mergeCell ref="EC4:EC5"/>
    <mergeCell ref="ED4:ED5"/>
    <mergeCell ref="DS4:DS5"/>
    <mergeCell ref="DT4:DT5"/>
  </mergeCells>
  <hyperlinks>
    <hyperlink ref="AZ3" location="Notas!A4" display="Ir a nota"/>
    <hyperlink ref="BA3" location="Notas!A5" display="Ir a nota"/>
    <hyperlink ref="BQ3" location="Notas!A6" display="Ir a nota"/>
    <hyperlink ref="B3" location="INDICE!A1" display="Volver al índice"/>
    <hyperlink ref="BB3" location="Notas!A5" display="Ir a nota"/>
  </hyperlink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16" zoomScaleNormal="116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I6" sqref="I6"/>
    </sheetView>
  </sheetViews>
  <sheetFormatPr baseColWidth="10" defaultRowHeight="12.75" x14ac:dyDescent="0.2"/>
  <cols>
    <col min="1" max="1" width="1.85546875" customWidth="1"/>
    <col min="2" max="2" width="40.140625" customWidth="1"/>
    <col min="3" max="4" width="10.85546875" customWidth="1"/>
    <col min="5" max="6" width="14.7109375" style="222" customWidth="1"/>
    <col min="7" max="7" width="49.85546875" customWidth="1"/>
    <col min="8" max="8" width="1.7109375" customWidth="1"/>
  </cols>
  <sheetData>
    <row r="1" spans="1:10" ht="12.75" customHeight="1" x14ac:dyDescent="0.2"/>
    <row r="2" spans="1:10" ht="53.25" customHeight="1" x14ac:dyDescent="0.2">
      <c r="C2" s="264" t="s">
        <v>63</v>
      </c>
      <c r="D2" s="264"/>
      <c r="E2" s="264"/>
      <c r="F2" s="264"/>
      <c r="G2" s="264"/>
      <c r="H2" s="264"/>
    </row>
    <row r="3" spans="1:10" x14ac:dyDescent="0.2">
      <c r="A3" s="6"/>
      <c r="B3" s="98" t="s">
        <v>33</v>
      </c>
      <c r="C3" s="205"/>
      <c r="D3" s="205"/>
      <c r="E3" s="223"/>
      <c r="F3" s="223"/>
      <c r="G3" s="5"/>
      <c r="H3" s="9"/>
    </row>
    <row r="4" spans="1:10" ht="25.5" customHeight="1" x14ac:dyDescent="0.2">
      <c r="A4" s="26"/>
      <c r="B4" s="220" t="s">
        <v>15</v>
      </c>
      <c r="C4" s="248">
        <v>43434</v>
      </c>
      <c r="D4" s="248">
        <v>43465</v>
      </c>
      <c r="E4" s="269" t="s">
        <v>68</v>
      </c>
      <c r="F4" s="269" t="s">
        <v>69</v>
      </c>
      <c r="G4" s="279" t="s">
        <v>64</v>
      </c>
      <c r="H4" s="99"/>
      <c r="I4" s="3"/>
      <c r="J4" s="3"/>
    </row>
    <row r="5" spans="1:10" ht="23.25" customHeight="1" thickBot="1" x14ac:dyDescent="0.25">
      <c r="A5" s="28"/>
      <c r="B5" s="97" t="s">
        <v>31</v>
      </c>
      <c r="C5" s="249"/>
      <c r="D5" s="249"/>
      <c r="E5" s="270"/>
      <c r="F5" s="270"/>
      <c r="G5" s="280"/>
      <c r="H5" s="31"/>
      <c r="I5" s="3"/>
      <c r="J5" s="3"/>
    </row>
    <row r="6" spans="1:10" ht="14.25" thickTop="1" x14ac:dyDescent="0.25">
      <c r="A6" s="49"/>
      <c r="B6" s="50" t="s">
        <v>0</v>
      </c>
      <c r="C6" s="159">
        <v>70544.996440000003</v>
      </c>
      <c r="D6" s="206">
        <v>80080.192510000008</v>
      </c>
      <c r="E6" s="224">
        <f>+C6-'Fin de Mes'!DE6</f>
        <v>0</v>
      </c>
      <c r="F6" s="224">
        <f>+D6-'Fin de Mes'!DF6</f>
        <v>0</v>
      </c>
      <c r="G6" s="214"/>
      <c r="H6" s="93"/>
      <c r="I6" s="198"/>
      <c r="J6" s="212"/>
    </row>
    <row r="7" spans="1:10" ht="13.5" x14ac:dyDescent="0.25">
      <c r="A7" s="11"/>
      <c r="B7" s="12" t="s">
        <v>1</v>
      </c>
      <c r="C7" s="57">
        <v>17841.335346</v>
      </c>
      <c r="D7" s="59">
        <v>19773.407807270003</v>
      </c>
      <c r="E7" s="225">
        <f>+C7-'Fin de Mes'!DE7</f>
        <v>0</v>
      </c>
      <c r="F7" s="225">
        <f>+D7-'Fin de Mes'!DF7</f>
        <v>-3.7299942050594836E-6</v>
      </c>
      <c r="G7" s="215"/>
      <c r="H7" s="89"/>
      <c r="I7" s="198"/>
      <c r="J7" s="212"/>
    </row>
    <row r="8" spans="1:10" ht="13.5" x14ac:dyDescent="0.25">
      <c r="A8" s="49"/>
      <c r="B8" s="50" t="s">
        <v>2</v>
      </c>
      <c r="C8" s="52">
        <v>52703.661094000003</v>
      </c>
      <c r="D8" s="56">
        <v>60306.784702730001</v>
      </c>
      <c r="E8" s="226">
        <f>+C8-'Fin de Mes'!DE8</f>
        <v>0</v>
      </c>
      <c r="F8" s="226">
        <f>+D8-'Fin de Mes'!DF8</f>
        <v>3.7299905670806766E-6</v>
      </c>
      <c r="G8" s="216"/>
      <c r="H8" s="94"/>
      <c r="I8" s="198"/>
      <c r="J8" s="212"/>
    </row>
    <row r="9" spans="1:10" ht="13.5" x14ac:dyDescent="0.25">
      <c r="A9" s="11"/>
      <c r="B9" s="12" t="s">
        <v>36</v>
      </c>
      <c r="C9" s="57">
        <v>87687.822059600003</v>
      </c>
      <c r="D9" s="59">
        <v>94998.560098959992</v>
      </c>
      <c r="E9" s="225">
        <f>+C9-'Fin de Mes'!DE9</f>
        <v>0</v>
      </c>
      <c r="F9" s="225">
        <f>+D9-'Fin de Mes'!DF9</f>
        <v>-4.0017766878008842E-8</v>
      </c>
      <c r="G9" s="215"/>
      <c r="H9" s="89"/>
      <c r="I9" s="198"/>
      <c r="J9" s="212"/>
    </row>
    <row r="10" spans="1:10" ht="13.5" x14ac:dyDescent="0.25">
      <c r="A10" s="13"/>
      <c r="B10" s="14"/>
      <c r="C10" s="60"/>
      <c r="D10" s="62"/>
      <c r="E10" s="227"/>
      <c r="F10" s="227"/>
      <c r="G10" s="217"/>
      <c r="H10" s="88"/>
      <c r="I10" s="198"/>
      <c r="J10" s="212"/>
    </row>
    <row r="11" spans="1:10" ht="13.5" x14ac:dyDescent="0.25">
      <c r="A11" s="15"/>
      <c r="B11" s="16" t="s">
        <v>3</v>
      </c>
      <c r="C11" s="64">
        <v>140391.48315360001</v>
      </c>
      <c r="D11" s="66">
        <v>155305.34480168999</v>
      </c>
      <c r="E11" s="228">
        <f>+C11-'Fin de Mes'!DE11</f>
        <v>0</v>
      </c>
      <c r="F11" s="228">
        <f>+D11-'Fin de Mes'!DF11</f>
        <v>3.6899873521178961E-6</v>
      </c>
      <c r="G11" s="218"/>
      <c r="H11" s="87"/>
      <c r="I11" s="198"/>
      <c r="J11" s="212"/>
    </row>
    <row r="12" spans="1:10" ht="13.5" x14ac:dyDescent="0.25">
      <c r="A12" s="13"/>
      <c r="B12" s="14"/>
      <c r="C12" s="68"/>
      <c r="D12" s="63"/>
      <c r="E12" s="227"/>
      <c r="F12" s="227"/>
      <c r="G12" s="217"/>
      <c r="H12" s="88"/>
      <c r="I12" s="198"/>
      <c r="J12" s="212"/>
    </row>
    <row r="13" spans="1:10" ht="13.5" x14ac:dyDescent="0.25">
      <c r="A13" s="11"/>
      <c r="B13" s="12" t="s">
        <v>49</v>
      </c>
      <c r="C13" s="57">
        <v>73356.291601000004</v>
      </c>
      <c r="D13" s="59">
        <v>83451.045720089998</v>
      </c>
      <c r="E13" s="225">
        <f>+C13-'Fin de Mes'!DE13</f>
        <v>0</v>
      </c>
      <c r="F13" s="225">
        <f>+D13-'Fin de Mes'!DF13</f>
        <v>-4.3910011299885809E-5</v>
      </c>
      <c r="G13" s="215"/>
      <c r="H13" s="89"/>
      <c r="I13" s="198"/>
      <c r="J13" s="212"/>
    </row>
    <row r="14" spans="1:10" ht="13.5" x14ac:dyDescent="0.25">
      <c r="A14" s="13"/>
      <c r="B14" s="14"/>
      <c r="C14" s="68"/>
      <c r="D14" s="63"/>
      <c r="E14" s="227"/>
      <c r="F14" s="227"/>
      <c r="G14" s="217"/>
      <c r="H14" s="88"/>
      <c r="I14" s="198"/>
      <c r="J14" s="212"/>
    </row>
    <row r="15" spans="1:10" ht="13.5" x14ac:dyDescent="0.25">
      <c r="A15" s="15"/>
      <c r="B15" s="16" t="s">
        <v>4</v>
      </c>
      <c r="C15" s="64">
        <v>213747.77475460002</v>
      </c>
      <c r="D15" s="66">
        <v>238756.39052178001</v>
      </c>
      <c r="E15" s="228">
        <f>+C15-'Fin de Mes'!DE15</f>
        <v>0</v>
      </c>
      <c r="F15" s="228">
        <f>+D15-'Fin de Mes'!DF15</f>
        <v>-4.0220009395852685E-5</v>
      </c>
      <c r="G15" s="218"/>
      <c r="H15" s="87"/>
      <c r="I15" s="198"/>
      <c r="J15" s="212"/>
    </row>
    <row r="16" spans="1:10" ht="13.5" x14ac:dyDescent="0.25">
      <c r="A16" s="13"/>
      <c r="B16" s="14"/>
      <c r="C16" s="68"/>
      <c r="D16" s="63"/>
      <c r="E16" s="227"/>
      <c r="F16" s="227"/>
      <c r="G16" s="217"/>
      <c r="H16" s="88"/>
      <c r="I16" s="198"/>
      <c r="J16" s="212"/>
    </row>
    <row r="17" spans="1:10" ht="20.25" customHeight="1" x14ac:dyDescent="0.25">
      <c r="A17" s="11"/>
      <c r="B17" s="12" t="s">
        <v>5</v>
      </c>
      <c r="C17" s="57">
        <v>82528.247594879998</v>
      </c>
      <c r="D17" s="59">
        <v>78250.390247250005</v>
      </c>
      <c r="E17" s="225">
        <f>+C17-'Fin de Mes'!DE17</f>
        <v>-1.1200027074664831E-6</v>
      </c>
      <c r="F17" s="225">
        <f>+D17-'Fin de Mes'!DF17</f>
        <v>2.5000190362334251E-7</v>
      </c>
      <c r="G17" s="273" t="s">
        <v>66</v>
      </c>
      <c r="H17" s="274"/>
      <c r="I17" s="198"/>
      <c r="J17" s="212"/>
    </row>
    <row r="18" spans="1:10" ht="14.25" customHeight="1" x14ac:dyDescent="0.25">
      <c r="A18" s="13"/>
      <c r="B18" s="14" t="s">
        <v>37</v>
      </c>
      <c r="C18" s="60">
        <v>39162.934047620001</v>
      </c>
      <c r="D18" s="62">
        <v>37194.947878039995</v>
      </c>
      <c r="E18" s="227">
        <f>+C18-'Fin de Mes'!DE18</f>
        <v>-7342.3431723799949</v>
      </c>
      <c r="F18" s="227">
        <f>+D18-'Fin de Mes'!DF18</f>
        <v>-5326.0225479600049</v>
      </c>
      <c r="G18" s="275"/>
      <c r="H18" s="276"/>
      <c r="I18" s="198"/>
      <c r="J18" s="212"/>
    </row>
    <row r="19" spans="1:10" ht="14.25" customHeight="1" x14ac:dyDescent="0.25">
      <c r="A19" s="11"/>
      <c r="B19" s="12" t="s">
        <v>6</v>
      </c>
      <c r="C19" s="57">
        <v>43365.313547260004</v>
      </c>
      <c r="D19" s="59">
        <v>41055.442369210003</v>
      </c>
      <c r="E19" s="225">
        <f>+C19-'Fin de Mes'!DE19</f>
        <v>7342.3431712600068</v>
      </c>
      <c r="F19" s="225">
        <f>+D19-'Fin de Mes'!DF19</f>
        <v>5326.0225482099995</v>
      </c>
      <c r="G19" s="277"/>
      <c r="H19" s="278"/>
      <c r="I19" s="198"/>
      <c r="J19" s="212"/>
    </row>
    <row r="20" spans="1:10" ht="13.5" x14ac:dyDescent="0.25">
      <c r="A20" s="13"/>
      <c r="B20" s="14"/>
      <c r="C20" s="68"/>
      <c r="D20" s="63"/>
      <c r="E20" s="227"/>
      <c r="F20" s="227"/>
      <c r="G20" s="217"/>
      <c r="H20" s="88"/>
      <c r="I20" s="198"/>
      <c r="J20" s="212"/>
    </row>
    <row r="21" spans="1:10" ht="13.5" x14ac:dyDescent="0.25">
      <c r="A21" s="15"/>
      <c r="B21" s="16" t="s">
        <v>7</v>
      </c>
      <c r="C21" s="64">
        <v>296276.02235059999</v>
      </c>
      <c r="D21" s="66">
        <v>317006.78076902998</v>
      </c>
      <c r="E21" s="228">
        <f>+C21-'Fin de Mes'!DE21</f>
        <v>0</v>
      </c>
      <c r="F21" s="228">
        <f>+D21-'Fin de Mes'!DF21</f>
        <v>-3.9970036596059799E-5</v>
      </c>
      <c r="G21" s="218"/>
      <c r="H21" s="87"/>
      <c r="I21" s="198"/>
      <c r="J21" s="212"/>
    </row>
    <row r="22" spans="1:10" ht="13.5" x14ac:dyDescent="0.25">
      <c r="A22" s="13"/>
      <c r="B22" s="14"/>
      <c r="C22" s="68"/>
      <c r="D22" s="63"/>
      <c r="E22" s="227"/>
      <c r="F22" s="227"/>
      <c r="G22" s="217"/>
      <c r="H22" s="88"/>
      <c r="I22" s="198"/>
      <c r="J22" s="212"/>
    </row>
    <row r="23" spans="1:10" ht="13.5" x14ac:dyDescent="0.25">
      <c r="A23" s="11"/>
      <c r="B23" s="12" t="s">
        <v>8</v>
      </c>
      <c r="C23" s="57">
        <v>8613.7996803999995</v>
      </c>
      <c r="D23" s="59">
        <v>8643.9968399999998</v>
      </c>
      <c r="E23" s="225">
        <f>+C23-'Fin de Mes'!DE23</f>
        <v>0</v>
      </c>
      <c r="F23" s="225">
        <f>+D23-'Fin de Mes'!DF23</f>
        <v>0</v>
      </c>
      <c r="G23" s="215"/>
      <c r="H23" s="89"/>
      <c r="I23" s="198"/>
      <c r="J23" s="212"/>
    </row>
    <row r="24" spans="1:10" ht="13.5" x14ac:dyDescent="0.25">
      <c r="A24" s="13"/>
      <c r="B24" s="14"/>
      <c r="C24" s="68"/>
      <c r="D24" s="63"/>
      <c r="E24" s="227"/>
      <c r="F24" s="227"/>
      <c r="G24" s="217"/>
      <c r="H24" s="88"/>
      <c r="I24" s="198"/>
      <c r="J24" s="212"/>
    </row>
    <row r="25" spans="1:10" ht="13.5" x14ac:dyDescent="0.25">
      <c r="A25" s="15"/>
      <c r="B25" s="16" t="s">
        <v>9</v>
      </c>
      <c r="C25" s="64">
        <v>304889.82203099999</v>
      </c>
      <c r="D25" s="66">
        <v>325650.77760902996</v>
      </c>
      <c r="E25" s="228">
        <f>+C25-'Fin de Mes'!DE25</f>
        <v>0</v>
      </c>
      <c r="F25" s="228">
        <f>+D25-'Fin de Mes'!DF25</f>
        <v>-3.9970036596059799E-5</v>
      </c>
      <c r="G25" s="218"/>
      <c r="H25" s="87"/>
      <c r="I25" s="198"/>
      <c r="J25" s="212"/>
    </row>
    <row r="26" spans="1:10" ht="13.5" x14ac:dyDescent="0.25">
      <c r="A26" s="13"/>
      <c r="B26" s="14"/>
      <c r="C26" s="68"/>
      <c r="D26" s="63"/>
      <c r="E26" s="227"/>
      <c r="F26" s="227"/>
      <c r="G26" s="217"/>
      <c r="H26" s="88"/>
      <c r="I26" s="198"/>
      <c r="J26" s="212"/>
    </row>
    <row r="27" spans="1:10" ht="13.5" x14ac:dyDescent="0.25">
      <c r="A27" s="15"/>
      <c r="B27" s="16" t="s">
        <v>53</v>
      </c>
      <c r="C27" s="64">
        <v>613304.53686899983</v>
      </c>
      <c r="D27" s="66">
        <v>599297.70499787701</v>
      </c>
      <c r="E27" s="228">
        <f>+C27-'Fin de Mes'!DE27</f>
        <v>0</v>
      </c>
      <c r="F27" s="228">
        <f>+D27-'Fin de Mes'!DF27</f>
        <v>1.1275268769823015</v>
      </c>
      <c r="G27" s="218"/>
      <c r="H27" s="87"/>
      <c r="I27" s="198"/>
      <c r="J27" s="212"/>
    </row>
    <row r="28" spans="1:10" ht="13.5" x14ac:dyDescent="0.25">
      <c r="A28" s="13"/>
      <c r="B28" s="14" t="s">
        <v>54</v>
      </c>
      <c r="C28" s="60">
        <v>19057.97013358814</v>
      </c>
      <c r="D28" s="62">
        <v>18502.553411481229</v>
      </c>
      <c r="E28" s="227">
        <f>+C28-'Fin de Mes'!DE28</f>
        <v>0</v>
      </c>
      <c r="F28" s="227">
        <f>+D28-'Fin de Mes'!DF28</f>
        <v>3.4810956374712987E-2</v>
      </c>
      <c r="G28" s="217"/>
      <c r="H28" s="88"/>
      <c r="I28" s="211"/>
      <c r="J28" s="212"/>
    </row>
    <row r="29" spans="1:10" ht="13.5" x14ac:dyDescent="0.25">
      <c r="A29" s="133"/>
      <c r="B29" s="134" t="s">
        <v>55</v>
      </c>
      <c r="C29" s="137">
        <v>918194.35889999988</v>
      </c>
      <c r="D29" s="138">
        <v>924948.48260690691</v>
      </c>
      <c r="E29" s="228">
        <f>+C29-'Fin de Mes'!DE29</f>
        <v>0</v>
      </c>
      <c r="F29" s="228">
        <f>+D29-'Fin de Mes'!DF29</f>
        <v>1.1274869069457054</v>
      </c>
      <c r="G29" s="219"/>
      <c r="H29" s="142"/>
      <c r="I29" s="198"/>
      <c r="J29" s="212"/>
    </row>
    <row r="30" spans="1:10" ht="14.25" thickBot="1" x14ac:dyDescent="0.3">
      <c r="A30" s="43"/>
      <c r="B30" s="44"/>
      <c r="C30" s="70"/>
      <c r="D30" s="233"/>
      <c r="E30" s="233"/>
      <c r="F30" s="233"/>
      <c r="G30" s="73"/>
      <c r="H30" s="91"/>
      <c r="I30" s="198"/>
      <c r="J30" s="45"/>
    </row>
    <row r="31" spans="1:10" ht="15.75" thickTop="1" x14ac:dyDescent="0.25">
      <c r="A31" s="122"/>
      <c r="B31" s="147" t="s">
        <v>56</v>
      </c>
      <c r="C31" s="146">
        <v>32.180999999999997</v>
      </c>
      <c r="D31" s="146">
        <v>32.39</v>
      </c>
      <c r="E31" s="221"/>
      <c r="F31" s="221"/>
      <c r="G31" s="123"/>
      <c r="H31" s="123"/>
      <c r="I31" s="161"/>
      <c r="J31" s="45"/>
    </row>
    <row r="32" spans="1:10" ht="15" x14ac:dyDescent="0.25">
      <c r="A32" s="122"/>
      <c r="B32" s="124"/>
      <c r="C32" s="155"/>
      <c r="D32" s="155"/>
      <c r="E32" s="221"/>
      <c r="F32" s="221"/>
      <c r="G32" s="123"/>
      <c r="H32" s="123"/>
      <c r="I32" s="161"/>
      <c r="J32" s="45"/>
    </row>
    <row r="33" spans="1:10" ht="15" x14ac:dyDescent="0.25">
      <c r="A33" s="20"/>
      <c r="B33" s="20"/>
      <c r="C33" s="21"/>
      <c r="D33" s="21"/>
      <c r="E33" s="229"/>
      <c r="F33" s="229"/>
      <c r="G33" s="21"/>
      <c r="H33" s="21"/>
      <c r="I33" s="161"/>
    </row>
    <row r="34" spans="1:10" ht="72.75" customHeight="1" x14ac:dyDescent="0.25">
      <c r="A34" s="22"/>
      <c r="B34" s="271" t="s">
        <v>67</v>
      </c>
      <c r="C34" s="272"/>
      <c r="D34" s="272"/>
      <c r="E34" s="272"/>
      <c r="F34" s="272"/>
      <c r="G34" s="272"/>
      <c r="H34" s="21"/>
      <c r="I34" s="162"/>
    </row>
    <row r="35" spans="1:10" ht="23.25" customHeight="1" x14ac:dyDescent="0.25">
      <c r="A35" s="23"/>
      <c r="B35" s="232" t="s">
        <v>38</v>
      </c>
      <c r="C35" s="21"/>
      <c r="D35" s="21"/>
      <c r="E35" s="229"/>
      <c r="F35" s="229"/>
      <c r="G35" s="21"/>
      <c r="H35" s="21"/>
    </row>
    <row r="36" spans="1:10" ht="18.75" customHeight="1" x14ac:dyDescent="0.25">
      <c r="A36" s="23"/>
      <c r="B36" s="232" t="s">
        <v>39</v>
      </c>
      <c r="C36" s="21"/>
      <c r="D36" s="21"/>
      <c r="E36" s="229"/>
      <c r="F36" s="229"/>
      <c r="G36" s="21"/>
      <c r="H36" s="21"/>
    </row>
    <row r="37" spans="1:10" ht="13.5" x14ac:dyDescent="0.25">
      <c r="A37" s="23"/>
      <c r="B37" s="158"/>
      <c r="C37" s="25"/>
      <c r="D37" s="25"/>
      <c r="E37" s="230"/>
      <c r="F37" s="230"/>
      <c r="G37" s="25"/>
      <c r="H37" s="25"/>
      <c r="I37" s="7"/>
      <c r="J37" s="7"/>
    </row>
    <row r="38" spans="1:10" x14ac:dyDescent="0.2">
      <c r="B38" s="2"/>
      <c r="C38" s="1"/>
      <c r="D38" s="1"/>
      <c r="E38" s="231"/>
      <c r="F38" s="231"/>
      <c r="G38" s="1"/>
      <c r="H38" s="1"/>
    </row>
  </sheetData>
  <mergeCells count="8">
    <mergeCell ref="C4:C5"/>
    <mergeCell ref="E4:E5"/>
    <mergeCell ref="B34:G34"/>
    <mergeCell ref="G17:H19"/>
    <mergeCell ref="G4:G5"/>
    <mergeCell ref="C2:H2"/>
    <mergeCell ref="D4:D5"/>
    <mergeCell ref="F4:F5"/>
  </mergeCells>
  <hyperlinks>
    <hyperlink ref="B3" location="INDICE!A1" display="Volver al índice"/>
  </hyperlinks>
  <pageMargins left="0.70866141732283472" right="0.70866141732283472" top="0.74803149606299213" bottom="0.74803149606299213" header="0.31496062992125984" footer="0.31496062992125984"/>
  <pageSetup paperSize="9" scale="75" orientation="landscape" horizontalDpi="1200" verticalDpi="1200" r:id="rId1"/>
  <headerFooter>
    <oddFooter>&amp;R&amp;F - Anexo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505B0A6AEA2A43AF030E5C541A151F" ma:contentTypeVersion="3" ma:contentTypeDescription="Crear nuevo documento." ma:contentTypeScope="" ma:versionID="df6a6f9fbae6ad10969b732d73e57d4e">
  <xsd:schema xmlns:xsd="http://www.w3.org/2001/XMLSchema" xmlns:xs="http://www.w3.org/2001/XMLSchema" xmlns:p="http://schemas.microsoft.com/office/2006/metadata/properties" xmlns:ns2="a920c358-e860-40bc-800a-c71437c68475" xmlns:ns3="1dfed3b6-2442-4fca-a1e0-3538be75833d" targetNamespace="http://schemas.microsoft.com/office/2006/metadata/properties" ma:root="true" ma:fieldsID="8bd1ad5e0a492d14a01fa04a6561f359" ns2:_="" ns3:_="">
    <xsd:import namespace="a920c358-e860-40bc-800a-c71437c68475"/>
    <xsd:import namespace="1dfed3b6-2442-4fca-a1e0-3538be75833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_x00f1_o"/>
                <xsd:element ref="ns3:Mes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ed3b6-2442-4fca-a1e0-3538be75833d" elementFormDefault="qualified">
    <xsd:import namespace="http://schemas.microsoft.com/office/2006/documentManagement/types"/>
    <xsd:import namespace="http://schemas.microsoft.com/office/infopath/2007/PartnerControls"/>
    <xsd:element name="A_x00f1_o" ma:index="11" ma:displayName="Año" ma:decimals="0" ma:internalName="A_x00f1_o">
      <xsd:simpleType>
        <xsd:restriction base="dms:Number">
          <xsd:minInclusive value="2014"/>
        </xsd:restriction>
      </xsd:simpleType>
    </xsd:element>
    <xsd:element name="Mes" ma:index="12" ma:displayName="Mes" ma:decimals="0" ma:internalName="Mes">
      <xsd:simpleType>
        <xsd:restriction base="dms:Number">
          <xsd:maxInclusive value="12"/>
          <xsd:minInclusive value="1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f1_o xmlns="1dfed3b6-2442-4fca-a1e0-3538be75833d">2020</A_x00f1_o>
    <Mes xmlns="1dfed3b6-2442-4fca-a1e0-3538be75833d">9</Mes>
  </documentManagement>
</p:properties>
</file>

<file path=customXml/itemProps1.xml><?xml version="1.0" encoding="utf-8"?>
<ds:datastoreItem xmlns:ds="http://schemas.openxmlformats.org/officeDocument/2006/customXml" ds:itemID="{4C523E1D-5AE5-42E8-A7BF-3E0D508EA6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831AB4C-46C9-4489-B825-D4D8BD52487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DC26966-49C6-40E4-A777-C0171FBDA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1dfed3b6-2442-4fca-a1e0-3538be758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097158E-2E1D-4FE6-B2DF-5C07D0E11F73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B601FF2-57C3-44EB-8675-99105A33F4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INDICE</vt:lpstr>
      <vt:lpstr>Fin de Mes</vt:lpstr>
      <vt:lpstr>Promedios</vt:lpstr>
      <vt:lpstr>Notas</vt:lpstr>
      <vt:lpstr>Fin de Mes dic98-dic09</vt:lpstr>
      <vt:lpstr>Anexo</vt:lpstr>
      <vt:lpstr>'Fin de Mes'!Área_de_impresión</vt:lpstr>
      <vt:lpstr>INDICE!Área_de_impresión</vt:lpstr>
      <vt:lpstr>Notas!Área_de_impresión</vt:lpstr>
      <vt:lpstr>Promedios!Área_de_impresión</vt:lpstr>
      <vt:lpstr>'Fin de Mes'!Títulos_a_imprimir</vt:lpstr>
    </vt:vector>
  </TitlesOfParts>
  <Company>Banco Central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principales agregados monetarios</dc:title>
  <dc:creator>Departamento de Análisis Monetario</dc:creator>
  <cp:lastModifiedBy>alvaro fuentes</cp:lastModifiedBy>
  <cp:lastPrinted>2020-10-20T19:06:55Z</cp:lastPrinted>
  <dcterms:created xsi:type="dcterms:W3CDTF">2003-12-30T18:34:03Z</dcterms:created>
  <dcterms:modified xsi:type="dcterms:W3CDTF">2020-11-14T23:13:04Z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ZVC2WEHRZH33-254-15</vt:lpwstr>
  </property>
  <property fmtid="{D5CDD505-2E9C-101B-9397-08002B2CF9AE}" pid="3" name="_dlc_DocIdItemGuid">
    <vt:lpwstr>94604f76-7d24-4319-9adb-65fda2ec7119</vt:lpwstr>
  </property>
  <property fmtid="{D5CDD505-2E9C-101B-9397-08002B2CF9AE}" pid="4" name="_dlc_DocIdUrl">
    <vt:lpwstr>https://www.bcu.gub.uy/Estadisticas-e-Indicadores/_layouts/15/DocIdRedir.aspx?ID=ZVC2WEHRZH33-254-15, ZVC2WEHRZH33-254-15</vt:lpwstr>
  </property>
  <property fmtid="{D5CDD505-2E9C-101B-9397-08002B2CF9AE}" pid="5" name="display_urn:schemas-microsoft-com:office:office#Editor">
    <vt:lpwstr>Cuenta del sistema</vt:lpwstr>
  </property>
  <property fmtid="{D5CDD505-2E9C-101B-9397-08002B2CF9AE}" pid="6" name="xd_Signature">
    <vt:lpwstr/>
  </property>
  <property fmtid="{D5CDD505-2E9C-101B-9397-08002B2CF9AE}" pid="7" name="Order">
    <vt:lpwstr>1500.00000000000</vt:lpwstr>
  </property>
  <property fmtid="{D5CDD505-2E9C-101B-9397-08002B2CF9AE}" pid="8" name="TemplateUrl">
    <vt:lpwstr/>
  </property>
  <property fmtid="{D5CDD505-2E9C-101B-9397-08002B2CF9AE}" pid="9" name="xd_ProgID">
    <vt:lpwstr/>
  </property>
  <property fmtid="{D5CDD505-2E9C-101B-9397-08002B2CF9AE}" pid="10" name="_dlc_DocIdPersistId">
    <vt:lpwstr>1</vt:lpwstr>
  </property>
  <property fmtid="{D5CDD505-2E9C-101B-9397-08002B2CF9AE}" pid="11" name="SharedWithUsers">
    <vt:lpwstr/>
  </property>
  <property fmtid="{D5CDD505-2E9C-101B-9397-08002B2CF9AE}" pid="12" name="display_urn:schemas-microsoft-com:office:office#Author">
    <vt:lpwstr>Cuenta del sistema</vt:lpwstr>
  </property>
  <property fmtid="{D5CDD505-2E9C-101B-9397-08002B2CF9AE}" pid="13" name="_SourceUrl">
    <vt:lpwstr/>
  </property>
  <property fmtid="{D5CDD505-2E9C-101B-9397-08002B2CF9AE}" pid="14" name="_SharedFileIndex">
    <vt:lpwstr/>
  </property>
</Properties>
</file>