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80C35E36-505F-451E-BC62-05F06125442A}" xr6:coauthVersionLast="47" xr6:coauthVersionMax="47" xr10:uidLastSave="{00000000-0000-0000-0000-000000000000}"/>
  <bookViews>
    <workbookView minimized="1" xWindow="1260" yWindow="650" windowWidth="14680" windowHeight="15050" xr2:uid="{4C227CCD-B74B-444E-AC50-17A8D3C37BA8}"/>
  </bookViews>
  <sheets>
    <sheet name="Q1" sheetId="1" r:id="rId1"/>
  </sheets>
  <definedNames>
    <definedName name="_Hlk137963974" localSheetId="0">'Q1'!$D$2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E7" i="1"/>
  <c r="F7" i="1"/>
  <c r="E8" i="1"/>
  <c r="E10" i="1"/>
  <c r="F10" i="1" s="1"/>
  <c r="H10" i="1" s="1"/>
  <c r="E9" i="1"/>
  <c r="F9" i="1" s="1"/>
  <c r="H9" i="1" s="1"/>
  <c r="G10" i="1"/>
  <c r="G9" i="1"/>
  <c r="D9" i="1"/>
  <c r="D10" i="1"/>
  <c r="D8" i="1"/>
  <c r="G11" i="1"/>
  <c r="E11" i="1"/>
  <c r="D11" i="1"/>
  <c r="G7" i="1"/>
  <c r="G6" i="1"/>
  <c r="G5" i="1"/>
  <c r="G4" i="1"/>
  <c r="E6" i="1"/>
  <c r="F6" i="1" s="1"/>
  <c r="E5" i="1"/>
  <c r="F5" i="1"/>
  <c r="E4" i="1"/>
  <c r="D4" i="1"/>
  <c r="D5" i="1"/>
  <c r="D6" i="1"/>
  <c r="D7" i="1"/>
  <c r="G3" i="1"/>
  <c r="E3" i="1"/>
  <c r="D3" i="1"/>
  <c r="F8" i="1" l="1"/>
  <c r="H8" i="1" s="1"/>
  <c r="F3" i="1"/>
  <c r="H3" i="1" s="1"/>
  <c r="F11" i="1"/>
  <c r="H11" i="1" s="1"/>
  <c r="F4" i="1"/>
  <c r="H5" i="1"/>
  <c r="H4" i="1"/>
  <c r="H7" i="1"/>
  <c r="H6" i="1"/>
</calcChain>
</file>

<file path=xl/sharedStrings.xml><?xml version="1.0" encoding="utf-8"?>
<sst xmlns="http://schemas.openxmlformats.org/spreadsheetml/2006/main" count="9" uniqueCount="9">
  <si>
    <t>∆x =</t>
  </si>
  <si>
    <t xml:space="preserve">           ∆t= </t>
  </si>
  <si>
    <t>X2</t>
  </si>
  <si>
    <t>X1</t>
  </si>
  <si>
    <t xml:space="preserve">∆V (m/s)= </t>
  </si>
  <si>
    <t>t = 1</t>
  </si>
  <si>
    <t>t=1</t>
  </si>
  <si>
    <t xml:space="preserve"> instantaneous velocity 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</si>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</sst>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Velcocity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8628833757405"/>
          <c:y val="0.14504516877250809"/>
          <c:w val="0.681691983579506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 ≠1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2B-4581-B352-89366D091ECC}"/>
              </c:ext>
            </c:extLst>
          </c:dPt>
          <c:xVal>
            <c:numRef>
              <c:f>'Q1'!$C$3:$C$10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1.1000000000000001</c:v>
                </c:pt>
                <c:pt idx="3">
                  <c:v>1.01</c:v>
                </c:pt>
                <c:pt idx="4">
                  <c:v>1.0009999999999999</c:v>
                </c:pt>
                <c:pt idx="5">
                  <c:v>1.0001</c:v>
                </c:pt>
                <c:pt idx="6">
                  <c:v>1.0000100000000001</c:v>
                </c:pt>
                <c:pt idx="7">
                  <c:v>1.0000009999999999</c:v>
                </c:pt>
              </c:numCache>
            </c:numRef>
          </c:xVal>
          <c:yVal>
            <c:numRef>
              <c:f>'Q1'!$H$3:$H$10</c:f>
              <c:numCache>
                <c:formatCode>General</c:formatCode>
                <c:ptCount val="8"/>
                <c:pt idx="0">
                  <c:v>4.4199999999999982</c:v>
                </c:pt>
                <c:pt idx="1">
                  <c:v>5.3499999999999979</c:v>
                </c:pt>
                <c:pt idx="2">
                  <c:v>6.0939999999999852</c:v>
                </c:pt>
                <c:pt idx="3">
                  <c:v>6.2613999999999894</c:v>
                </c:pt>
                <c:pt idx="4">
                  <c:v>6.2781399999980696</c:v>
                </c:pt>
                <c:pt idx="5">
                  <c:v>6.279813999992693</c:v>
                </c:pt>
                <c:pt idx="6">
                  <c:v>6.2799813999291834</c:v>
                </c:pt>
                <c:pt idx="7">
                  <c:v>6.2799981398079998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B-4581-B352-89366D091ECC}"/>
            </c:ext>
          </c:extLst>
        </c:ser>
        <c:ser>
          <c:idx val="1"/>
          <c:order val="1"/>
          <c:tx>
            <c:v>t=1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'Q1'!$D$14</c:f>
              <c:numCache>
                <c:formatCode>General</c:formatCode>
                <c:ptCount val="1"/>
                <c:pt idx="0">
                  <c:v>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B-4581-B352-89366D09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42559"/>
        <c:axId val="686046879"/>
      </c:scatterChart>
      <c:valAx>
        <c:axId val="6860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46879"/>
        <c:crosses val="autoZero"/>
        <c:crossBetween val="midCat"/>
      </c:valAx>
      <c:valAx>
        <c:axId val="6860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velcocity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4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21247034038437"/>
          <c:y val="0.36887535860343029"/>
          <c:w val="7.0011900734024468E-2"/>
          <c:h val="0.13081486907159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831850</xdr:colOff>
      <xdr:row>1</xdr:row>
      <xdr:rowOff>107950</xdr:rowOff>
    </xdr:from>
    <xdr:to>
      <xdr:col>7</xdr:col>
      <xdr:colOff>1270000</xdr:colOff>
      <xdr:row>1</xdr:row>
      <xdr:rowOff>425450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46132A-3BC4-D45A-E38B-5EA262E3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3150" y="603250"/>
          <a:ext cx="43815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996950</xdr:colOff>
      <xdr:row>1</xdr:row>
      <xdr:rowOff>158750</xdr:rowOff>
    </xdr:from>
    <xdr:to>
      <xdr:col>5</xdr:col>
      <xdr:colOff>1435100</xdr:colOff>
      <xdr:row>1</xdr:row>
      <xdr:rowOff>323850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EF91B3-1C0E-A35F-F0E1-29F42DDDE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6750" y="654050"/>
          <a:ext cx="4381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615950</xdr:colOff>
      <xdr:row>1</xdr:row>
      <xdr:rowOff>158750</xdr:rowOff>
    </xdr:from>
    <xdr:to>
      <xdr:col>6</xdr:col>
      <xdr:colOff>1016000</xdr:colOff>
      <xdr:row>1</xdr:row>
      <xdr:rowOff>323850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CCDE132-A76F-6CBA-64D3-32510F093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4050" y="654050"/>
          <a:ext cx="4000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0</xdr:row>
      <xdr:rowOff>190500</xdr:rowOff>
    </xdr:from>
    <xdr:to>
      <xdr:col>2</xdr:col>
      <xdr:colOff>1085850</xdr:colOff>
      <xdr:row>0</xdr:row>
      <xdr:rowOff>355600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2F1F4ED-7A2E-444A-2AFD-2933BFFAC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90500"/>
          <a:ext cx="1028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561974</xdr:colOff>
      <xdr:row>11</xdr:row>
      <xdr:rowOff>323850</xdr:rowOff>
    </xdr:from>
    <xdr:to>
      <xdr:col>10</xdr:col>
      <xdr:colOff>438150</xdr:colOff>
      <xdr:row>18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0D220EA-51DF-6421-136B-A58930B5F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2747-B0E2-48A3-9385-92FC7D71C366}">
  <dimension ref="C2:H14"/>
  <sheetViews>
    <sheetView tabSelected="1" topLeftCell="F10" workbookViewId="0">
      <selection activeCell="J6" sqref="J6"/>
    </sheetView>
  </sheetViews>
  <sheetFormatPr defaultColWidth="15.81640625" defaultRowHeight="39" customHeight="1" x14ac:dyDescent="0.35"/>
  <cols>
    <col min="1" max="3" width="15.81640625" style="1"/>
    <col min="4" max="5" width="20.81640625" style="1" customWidth="1"/>
    <col min="6" max="6" width="23.453125" style="1" customWidth="1"/>
    <col min="7" max="7" width="15.81640625" style="1"/>
    <col min="8" max="8" width="24.54296875" style="1" customWidth="1"/>
    <col min="9" max="16384" width="15.81640625" style="1"/>
  </cols>
  <sheetData>
    <row r="2" spans="3:8" ht="39" customHeight="1" x14ac:dyDescent="0.35">
      <c r="C2" s="2" t="s">
        <v>8</v>
      </c>
      <c r="D2" s="2" t="s">
        <v>3</v>
      </c>
      <c r="E2" s="2" t="s">
        <v>2</v>
      </c>
      <c r="F2" s="2" t="s">
        <v>0</v>
      </c>
      <c r="G2" s="3" t="s">
        <v>1</v>
      </c>
      <c r="H2" s="3" t="s">
        <v>4</v>
      </c>
    </row>
    <row r="3" spans="3:8" ht="39" customHeight="1" x14ac:dyDescent="0.35">
      <c r="C3" s="2">
        <v>2</v>
      </c>
      <c r="D3" s="2">
        <f>10*1-1.86 * 1^2</f>
        <v>8.14</v>
      </c>
      <c r="E3" s="2">
        <f>10*2-1.86*2^2</f>
        <v>12.559999999999999</v>
      </c>
      <c r="F3" s="2">
        <f>E3-D3</f>
        <v>4.4199999999999982</v>
      </c>
      <c r="G3" s="2">
        <f>2-1</f>
        <v>1</v>
      </c>
      <c r="H3" s="2">
        <f>F3/G3</f>
        <v>4.4199999999999982</v>
      </c>
    </row>
    <row r="4" spans="3:8" ht="39" customHeight="1" x14ac:dyDescent="0.35">
      <c r="C4" s="2">
        <v>1.5</v>
      </c>
      <c r="D4" s="2">
        <f t="shared" ref="D4:D11" si="0">10*1-1.86 * 1^2</f>
        <v>8.14</v>
      </c>
      <c r="E4" s="2">
        <f>10*1.5-1.86*1.5^2</f>
        <v>10.815</v>
      </c>
      <c r="F4" s="2">
        <f>E4-D4</f>
        <v>2.6749999999999989</v>
      </c>
      <c r="G4" s="2">
        <f>1.5-1</f>
        <v>0.5</v>
      </c>
      <c r="H4" s="2">
        <f>F4/G4</f>
        <v>5.3499999999999979</v>
      </c>
    </row>
    <row r="5" spans="3:8" ht="39" customHeight="1" x14ac:dyDescent="0.35">
      <c r="C5" s="2">
        <v>1.1000000000000001</v>
      </c>
      <c r="D5" s="2">
        <f t="shared" si="0"/>
        <v>8.14</v>
      </c>
      <c r="E5" s="2">
        <f>10*1.1-1.86*1.1^2</f>
        <v>8.7493999999999996</v>
      </c>
      <c r="F5" s="2">
        <f t="shared" ref="F5:F10" si="1">E5-D5</f>
        <v>0.60939999999999905</v>
      </c>
      <c r="G5" s="2">
        <f>1.1-1</f>
        <v>0.10000000000000009</v>
      </c>
      <c r="H5" s="2">
        <f t="shared" ref="H5:H10" si="2">F5/G5</f>
        <v>6.0939999999999852</v>
      </c>
    </row>
    <row r="6" spans="3:8" ht="39" customHeight="1" x14ac:dyDescent="0.35">
      <c r="C6" s="2">
        <v>1.01</v>
      </c>
      <c r="D6" s="2">
        <f t="shared" si="0"/>
        <v>8.14</v>
      </c>
      <c r="E6" s="2">
        <f>10*1.01-1.86*1.01^2</f>
        <v>8.2026140000000005</v>
      </c>
      <c r="F6" s="2">
        <f>E6-D6</f>
        <v>6.2613999999999947E-2</v>
      </c>
      <c r="G6" s="2">
        <f>1.01-1</f>
        <v>1.0000000000000009E-2</v>
      </c>
      <c r="H6" s="2">
        <f>F6/G6</f>
        <v>6.2613999999999894</v>
      </c>
    </row>
    <row r="7" spans="3:8" ht="39" customHeight="1" x14ac:dyDescent="0.35">
      <c r="C7" s="2">
        <v>1.0009999999999999</v>
      </c>
      <c r="D7" s="2">
        <f t="shared" si="0"/>
        <v>8.14</v>
      </c>
      <c r="E7" s="2">
        <f>10*1.001-1.86*1.001^2</f>
        <v>8.1462781399999979</v>
      </c>
      <c r="F7" s="2">
        <f>E7-D7</f>
        <v>6.2781399999973786E-3</v>
      </c>
      <c r="G7" s="2">
        <f>1.001-1</f>
        <v>9.9999999999988987E-4</v>
      </c>
      <c r="H7" s="2">
        <f>F7/G7</f>
        <v>6.2781399999980696</v>
      </c>
    </row>
    <row r="8" spans="3:8" ht="39" customHeight="1" x14ac:dyDescent="0.35">
      <c r="C8" s="2">
        <v>1.0001</v>
      </c>
      <c r="D8" s="2">
        <f t="shared" si="0"/>
        <v>8.14</v>
      </c>
      <c r="E8" s="2">
        <f>10*1.0001-1.86*1.0001^2</f>
        <v>8.1406279813999998</v>
      </c>
      <c r="F8" s="2">
        <f>E8-D8</f>
        <v>6.2798139999920011E-4</v>
      </c>
      <c r="G8" s="2">
        <f>1.0001-1</f>
        <v>9.9999999999988987E-5</v>
      </c>
      <c r="H8" s="2">
        <f>F8/G8</f>
        <v>6.279813999992693</v>
      </c>
    </row>
    <row r="9" spans="3:8" ht="39" customHeight="1" x14ac:dyDescent="0.35">
      <c r="C9" s="2">
        <v>1.0000100000000001</v>
      </c>
      <c r="D9" s="2">
        <f t="shared" si="0"/>
        <v>8.14</v>
      </c>
      <c r="E9" s="2">
        <f>10*1.00001-1.86*1.00001^2</f>
        <v>8.1400627998140003</v>
      </c>
      <c r="F9" s="2">
        <f t="shared" ref="F9:F10" si="3">E9-D9</f>
        <v>6.2799813999703247E-5</v>
      </c>
      <c r="G9" s="2">
        <f>1.00001-1</f>
        <v>1.0000000000065512E-5</v>
      </c>
      <c r="H9" s="2">
        <f t="shared" ref="H9:H10" si="4">F9/G9</f>
        <v>6.2799813999291834</v>
      </c>
    </row>
    <row r="10" spans="3:8" ht="39" customHeight="1" x14ac:dyDescent="0.35">
      <c r="C10" s="2">
        <v>1.0000009999999999</v>
      </c>
      <c r="D10" s="2">
        <f t="shared" si="0"/>
        <v>8.14</v>
      </c>
      <c r="E10" s="2">
        <f>10*1.000001-1.86*1.000001^2</f>
        <v>8.1400062799981399</v>
      </c>
      <c r="F10" s="2">
        <f t="shared" si="3"/>
        <v>6.2799981392913651E-6</v>
      </c>
      <c r="G10" s="2">
        <f>1.000001-1</f>
        <v>9.9999999991773336E-7</v>
      </c>
      <c r="H10" s="2">
        <f t="shared" si="4"/>
        <v>6.2799981398079998</v>
      </c>
    </row>
    <row r="11" spans="3:8" ht="39" customHeight="1" x14ac:dyDescent="0.35">
      <c r="C11" s="2" t="s">
        <v>5</v>
      </c>
      <c r="D11" s="2">
        <f t="shared" si="0"/>
        <v>8.14</v>
      </c>
      <c r="E11" s="2">
        <f>10*1-1.86*1^2</f>
        <v>8.14</v>
      </c>
      <c r="F11" s="2">
        <f t="shared" ref="F11" si="5">E11-D11</f>
        <v>0</v>
      </c>
      <c r="G11" s="2">
        <f>1.001-1</f>
        <v>9.9999999999988987E-4</v>
      </c>
      <c r="H11" s="2">
        <f t="shared" ref="H11" si="6">F11/G11</f>
        <v>0</v>
      </c>
    </row>
    <row r="13" spans="3:8" ht="39" customHeight="1" x14ac:dyDescent="0.35">
      <c r="C13" s="2" t="s">
        <v>6</v>
      </c>
      <c r="D13" s="2" t="s">
        <v>7</v>
      </c>
    </row>
    <row r="14" spans="3:8" ht="39" customHeight="1" x14ac:dyDescent="0.35">
      <c r="C14" s="2">
        <v>1</v>
      </c>
      <c r="D14" s="2">
        <v>6.28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Q1</vt:lpstr>
      <vt:lpstr>'Q1'!_Hlk137963974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2023-06-18T15:46:02Z</dcterms:created>
  <dcterms:modified xsi:type="dcterms:W3CDTF">2023-06-20T21:08:46Z</dcterms:modified>
</cp:coreProperties>
</file>