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5A15C250-2F3D-4013-9C02-F1081615DE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B16" i="1"/>
  <c r="B17" i="1"/>
  <c r="B18" i="1"/>
  <c r="B19" i="1"/>
  <c r="C19" i="1" s="1"/>
  <c r="B20" i="1"/>
  <c r="C20" i="1" s="1"/>
  <c r="B21" i="1"/>
  <c r="C21" i="1" s="1"/>
  <c r="B22" i="1"/>
  <c r="B23" i="1"/>
  <c r="B24" i="1"/>
  <c r="B25" i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B33" i="1"/>
  <c r="B34" i="1"/>
  <c r="B35" i="1"/>
  <c r="C43" i="1" s="1"/>
  <c r="B43" i="1" s="1"/>
  <c r="B12" i="1"/>
  <c r="C12" i="1" s="1"/>
  <c r="B14" i="1"/>
  <c r="C14" i="1" s="1"/>
  <c r="B15" i="1"/>
  <c r="C15" i="1" s="1"/>
  <c r="B41" i="1"/>
  <c r="C41" i="1"/>
  <c r="C42" i="1"/>
  <c r="B42" i="1" s="1"/>
  <c r="C47" i="1"/>
  <c r="B47" i="1" s="1"/>
  <c r="C48" i="1"/>
  <c r="B48" i="1" s="1"/>
  <c r="C6" i="1"/>
  <c r="C16" i="1"/>
  <c r="C17" i="1"/>
  <c r="C18" i="1"/>
  <c r="C22" i="1"/>
  <c r="C23" i="1"/>
  <c r="C24" i="1"/>
  <c r="C25" i="1"/>
  <c r="C32" i="1"/>
  <c r="C33" i="1"/>
  <c r="C34" i="1"/>
  <c r="B6" i="1"/>
  <c r="A6" i="1"/>
  <c r="C53" i="1" l="1"/>
  <c r="B53" i="1" s="1"/>
  <c r="C52" i="1"/>
  <c r="B52" i="1" s="1"/>
  <c r="C36" i="1"/>
  <c r="B36" i="1" s="1"/>
  <c r="C51" i="1"/>
  <c r="B51" i="1" s="1"/>
  <c r="C40" i="1"/>
  <c r="B40" i="1" s="1"/>
  <c r="C39" i="1"/>
  <c r="B39" i="1" s="1"/>
  <c r="C38" i="1"/>
  <c r="B38" i="1" s="1"/>
  <c r="C37" i="1"/>
  <c r="B37" i="1" s="1"/>
  <c r="C50" i="1"/>
  <c r="B50" i="1" s="1"/>
  <c r="C49" i="1"/>
  <c r="B49" i="1" s="1"/>
  <c r="C46" i="1"/>
  <c r="B46" i="1" s="1"/>
  <c r="C44" i="1"/>
  <c r="B44" i="1" s="1"/>
  <c r="C45" i="1"/>
  <c r="B45" i="1" s="1"/>
  <c r="C35" i="1"/>
</calcChain>
</file>

<file path=xl/sharedStrings.xml><?xml version="1.0" encoding="utf-8"?>
<sst xmlns="http://schemas.openxmlformats.org/spreadsheetml/2006/main" count="16" uniqueCount="16">
  <si>
    <t>Vapor Phase fugacity coefficient</t>
  </si>
  <si>
    <t>Molar volume for liquid</t>
  </si>
  <si>
    <t>Pressure (bar)</t>
  </si>
  <si>
    <t>Vapor Pressure (bar) (also Psat)</t>
  </si>
  <si>
    <t>T (K)</t>
  </si>
  <si>
    <t>Fugacity Coefficient</t>
  </si>
  <si>
    <t>Fugacity (bar)</t>
  </si>
  <si>
    <t>Tc (K)</t>
  </si>
  <si>
    <t>Pc (Bar)</t>
  </si>
  <si>
    <t>Vc (cm3/mol)</t>
  </si>
  <si>
    <t>Zc</t>
  </si>
  <si>
    <t>omega</t>
  </si>
  <si>
    <t>Tr</t>
  </si>
  <si>
    <t>Molar Volume (cm3/mol)</t>
  </si>
  <si>
    <t>Gas Constant (cm3 bar/mol K)</t>
  </si>
  <si>
    <t>Fugacity for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</si>
</sst>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Fugacity</a:t>
            </a:r>
            <a:r>
              <a:rPr lang="en-US" baseline="0"/>
              <a:t> Coefficient vs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Sheet1!$A$12:$A$53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22.27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</c:numCache>
            </c:numRef>
          </c:xVal>
          <c:yVal>
            <c:numRef>
              <c:f>Sheet1!$B$12:$B$53</c:f>
              <c:numCache>
                <c:formatCode>General</c:formatCode>
                <c:ptCount val="42"/>
                <c:pt idx="0">
                  <c:v>1</c:v>
                </c:pt>
                <c:pt idx="1">
                  <c:v>0.9903789223066477</c:v>
                </c:pt>
                <c:pt idx="2">
                  <c:v>0.98085040974927684</c:v>
                </c:pt>
                <c:pt idx="3">
                  <c:v>0.97141357175152265</c:v>
                </c:pt>
                <c:pt idx="4">
                  <c:v>0.96206752630532433</c:v>
                </c:pt>
                <c:pt idx="5">
                  <c:v>0.95281139988848951</c:v>
                </c:pt>
                <c:pt idx="6">
                  <c:v>0.9436443273830506</c:v>
                </c:pt>
                <c:pt idx="7">
                  <c:v>0.9345654519944071</c:v>
                </c:pt>
                <c:pt idx="8">
                  <c:v>0.92557392517124593</c:v>
                </c:pt>
                <c:pt idx="9">
                  <c:v>0.91666890652623234</c:v>
                </c:pt>
                <c:pt idx="10">
                  <c:v>0.90784956375746306</c:v>
                </c:pt>
                <c:pt idx="11">
                  <c:v>0.89911507257067658</c:v>
                </c:pt>
                <c:pt idx="12">
                  <c:v>0.89046461660220988</c:v>
                </c:pt>
                <c:pt idx="13">
                  <c:v>0.88189738734269896</c:v>
                </c:pt>
                <c:pt idx="14">
                  <c:v>0.87341258406151034</c:v>
                </c:pt>
                <c:pt idx="15">
                  <c:v>0.86500941373190299</c:v>
                </c:pt>
                <c:pt idx="16">
                  <c:v>0.8566870909569072</c:v>
                </c:pt>
                <c:pt idx="17">
                  <c:v>0.84844483789591874</c:v>
                </c:pt>
                <c:pt idx="18">
                  <c:v>0.84028188419199845</c:v>
                </c:pt>
                <c:pt idx="19">
                  <c:v>0.83219746689987073</c:v>
                </c:pt>
                <c:pt idx="20">
                  <c:v>0.82419083041461605</c:v>
                </c:pt>
                <c:pt idx="21">
                  <c:v>0.81626122640104848</c:v>
                </c:pt>
                <c:pt idx="22">
                  <c:v>0.80840791372377296</c:v>
                </c:pt>
                <c:pt idx="23">
                  <c:v>0.8063005040599408</c:v>
                </c:pt>
                <c:pt idx="24">
                  <c:v>0.78248934330643027</c:v>
                </c:pt>
                <c:pt idx="25">
                  <c:v>0.75222884671823442</c:v>
                </c:pt>
                <c:pt idx="26">
                  <c:v>0.72439621903573359</c:v>
                </c:pt>
                <c:pt idx="27">
                  <c:v>0.69871134265886892</c:v>
                </c:pt>
                <c:pt idx="28">
                  <c:v>0.67493559895484456</c:v>
                </c:pt>
                <c:pt idx="29">
                  <c:v>0.65286445772845114</c:v>
                </c:pt>
                <c:pt idx="30">
                  <c:v>0.63232159990542502</c:v>
                </c:pt>
                <c:pt idx="31">
                  <c:v>0.61315421567913786</c:v>
                </c:pt>
                <c:pt idx="32">
                  <c:v>0.59522921269341078</c:v>
                </c:pt>
                <c:pt idx="33">
                  <c:v>0.57843013519105091</c:v>
                </c:pt>
                <c:pt idx="34">
                  <c:v>0.56265464331720016</c:v>
                </c:pt>
                <c:pt idx="35">
                  <c:v>0.54781243725150619</c:v>
                </c:pt>
                <c:pt idx="36">
                  <c:v>0.53382353720334907</c:v>
                </c:pt>
                <c:pt idx="37">
                  <c:v>0.52061685007453118</c:v>
                </c:pt>
                <c:pt idx="38">
                  <c:v>0.50812896855504497</c:v>
                </c:pt>
                <c:pt idx="39">
                  <c:v>0.4963031598352991</c:v>
                </c:pt>
                <c:pt idx="40">
                  <c:v>0.48508850990107832</c:v>
                </c:pt>
                <c:pt idx="41">
                  <c:v>0.47443919618426156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B-4FE2-A6BB-31775D47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48671"/>
        <c:axId val="853540031"/>
      </c:scatterChart>
      <c:valAx>
        <c:axId val="85354867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40031"/>
        <c:crosses val="autoZero"/>
        <c:crossBetween val="midCat"/>
      </c:valAx>
      <c:valAx>
        <c:axId val="8535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Fugacity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4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Fugacity</a:t>
            </a:r>
            <a:r>
              <a:rPr lang="en-US" baseline="0"/>
              <a:t> vs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Sheet1!$A$12:$A$53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22.27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</c:numCache>
            </c:numRef>
          </c:xVal>
          <c:yVal>
            <c:numRef>
              <c:f>Sheet1!$C$12:$C$53</c:f>
              <c:numCache>
                <c:formatCode>General</c:formatCode>
                <c:ptCount val="42"/>
                <c:pt idx="0">
                  <c:v>0</c:v>
                </c:pt>
                <c:pt idx="1">
                  <c:v>0.9903789223066477</c:v>
                </c:pt>
                <c:pt idx="2">
                  <c:v>1.9617008194985537</c:v>
                </c:pt>
                <c:pt idx="3">
                  <c:v>2.914240715254568</c:v>
                </c:pt>
                <c:pt idx="4">
                  <c:v>3.8482701052212973</c:v>
                </c:pt>
                <c:pt idx="5">
                  <c:v>4.7640569994424471</c:v>
                </c:pt>
                <c:pt idx="6">
                  <c:v>5.661865964298304</c:v>
                </c:pt>
                <c:pt idx="7">
                  <c:v>6.5419581639608495</c:v>
                </c:pt>
                <c:pt idx="8">
                  <c:v>7.4045914013699674</c:v>
                </c:pt>
                <c:pt idx="9">
                  <c:v>8.250020158736092</c:v>
                </c:pt>
                <c:pt idx="10">
                  <c:v>9.0784956375746297</c:v>
                </c:pt>
                <c:pt idx="11">
                  <c:v>9.8902657982774418</c:v>
                </c:pt>
                <c:pt idx="12">
                  <c:v>10.685575399226519</c:v>
                </c:pt>
                <c:pt idx="13">
                  <c:v>11.464666035455087</c:v>
                </c:pt>
                <c:pt idx="14">
                  <c:v>12.227776176861145</c:v>
                </c:pt>
                <c:pt idx="15">
                  <c:v>12.975141205978545</c:v>
                </c:pt>
                <c:pt idx="16">
                  <c:v>13.706993455310515</c:v>
                </c:pt>
                <c:pt idx="17">
                  <c:v>14.423562244230618</c:v>
                </c:pt>
                <c:pt idx="18">
                  <c:v>15.125073915455973</c:v>
                </c:pt>
                <c:pt idx="19">
                  <c:v>15.811751871097544</c:v>
                </c:pt>
                <c:pt idx="20">
                  <c:v>16.483816608292322</c:v>
                </c:pt>
                <c:pt idx="21">
                  <c:v>17.141485754422018</c:v>
                </c:pt>
                <c:pt idx="22">
                  <c:v>17.784974101923005</c:v>
                </c:pt>
                <c:pt idx="23">
                  <c:v>17.95631222541488</c:v>
                </c:pt>
                <c:pt idx="24">
                  <c:v>17.997254896047895</c:v>
                </c:pt>
                <c:pt idx="25">
                  <c:v>18.053492321237627</c:v>
                </c:pt>
                <c:pt idx="26">
                  <c:v>18.109905475893338</c:v>
                </c:pt>
                <c:pt idx="27">
                  <c:v>18.166494909130591</c:v>
                </c:pt>
                <c:pt idx="28">
                  <c:v>18.223261171780802</c:v>
                </c:pt>
                <c:pt idx="29">
                  <c:v>18.280204816396633</c:v>
                </c:pt>
                <c:pt idx="30">
                  <c:v>18.337326397257325</c:v>
                </c:pt>
                <c:pt idx="31">
                  <c:v>18.394626470374135</c:v>
                </c:pt>
                <c:pt idx="32">
                  <c:v>18.452105593495734</c:v>
                </c:pt>
                <c:pt idx="33">
                  <c:v>18.509764326113629</c:v>
                </c:pt>
                <c:pt idx="34">
                  <c:v>18.567603229467604</c:v>
                </c:pt>
                <c:pt idx="35">
                  <c:v>18.625622866551211</c:v>
                </c:pt>
                <c:pt idx="36">
                  <c:v>18.683823802117217</c:v>
                </c:pt>
                <c:pt idx="37">
                  <c:v>18.742206602683122</c:v>
                </c:pt>
                <c:pt idx="38">
                  <c:v>18.800771836536665</c:v>
                </c:pt>
                <c:pt idx="39">
                  <c:v>18.859520073741365</c:v>
                </c:pt>
                <c:pt idx="40">
                  <c:v>18.918451886142055</c:v>
                </c:pt>
                <c:pt idx="41">
                  <c:v>18.977567847370462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3-47AA-AE36-A79F5C13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62479"/>
        <c:axId val="681960559"/>
      </c:scatterChart>
      <c:valAx>
        <c:axId val="68196247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60559"/>
        <c:crosses val="autoZero"/>
        <c:crossBetween val="midCat"/>
      </c:valAx>
      <c:valAx>
        <c:axId val="6819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Fugacity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2</xdr:row>
      <xdr:rowOff>152860</xdr:rowOff>
    </xdr:from>
    <xdr:to>
      <xdr:col>10</xdr:col>
      <xdr:colOff>123826</xdr:colOff>
      <xdr:row>6</xdr:row>
      <xdr:rowOff>85684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FA72D-267B-0551-4CAD-E6613232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6" y="533860"/>
          <a:ext cx="2514600" cy="694824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8</xdr:row>
      <xdr:rowOff>85725</xdr:rowOff>
    </xdr:from>
    <xdr:to>
      <xdr:col>9</xdr:col>
      <xdr:colOff>165940</xdr:colOff>
      <xdr:row>10</xdr:row>
      <xdr:rowOff>176842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14">
              <a:extLst>
                <a:ext uri="{FF2B5EF4-FFF2-40B4-BE49-F238E27FC236}">
                  <a16:creationId xmlns:a16="http://schemas.microsoft.com/office/drawing/2014/main" id="{08AAA76C-566E-E879-FD64-E667DDF9384B}"/>
                </a:ext>
              </a:extLst>
            </xdr:cNvPr>
            <xdr:cNvSpPr txBox="1"/>
          </xdr:nvSpPr>
          <xdr:spPr>
            <a:xfrm>
              <a:off x="5381625" y="1609725"/>
              <a:ext cx="1947115" cy="47211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𝑆𝑎𝑡</m:t>
                        </m:r>
                      </m:sup>
                    </m:sSup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sSubSup>
                      <m:sSubSup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sSup>
                          <m:sSup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(1−</m:t>
                            </m:r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7</m:t>
                                </m:r>
                              </m:den>
                            </m:f>
                          </m:sup>
                        </m:sSup>
                      </m:sup>
                    </m:sSubSup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3" name="TextBox 14">
              <a:extLst>
                <a:ext uri="{FF2B5EF4-FFF2-40B4-BE49-F238E27FC236}">
                  <a16:creationId xmlns:a16="http://schemas.microsoft.com/office/drawing/2014/main" id="{08AAA76C-566E-E879-FD64-E667DDF9384B}"/>
                </a:ext>
              </a:extLst>
            </xdr:cNvPr>
            <xdr:cNvSpPr txBox="1"/>
          </xdr:nvSpPr>
          <xdr:spPr>
            <a:xfrm>
              <a:off x="5381625" y="1609725"/>
              <a:ext cx="1947115" cy="47211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𝑉^𝑆𝑎𝑡=𝑉_𝑐 𝑍_𝑐^(〖(1−</a:t>
              </a:r>
              <a:r>
                <a:rPr lang="en-US" i="0">
                  <a:latin typeface="Cambria Math" panose="02040503050406030204" pitchFamily="18" charset="0"/>
                </a:rPr>
                <a:t>𝑇_𝑟</a:t>
              </a:r>
              <a:r>
                <a:rPr lang="en-US" b="0" i="0">
                  <a:latin typeface="Cambria Math" panose="02040503050406030204" pitchFamily="18" charset="0"/>
                </a:rPr>
                <a:t>)〗^(2/7) 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5</xdr:col>
      <xdr:colOff>590550</xdr:colOff>
      <xdr:row>13</xdr:row>
      <xdr:rowOff>142875</xdr:rowOff>
    </xdr:from>
    <xdr:to>
      <xdr:col>11</xdr:col>
      <xdr:colOff>299668</xdr:colOff>
      <xdr:row>18</xdr:row>
      <xdr:rowOff>28829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0F3E42-2C19-76E2-2324-D9D6CB63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4950" y="2619375"/>
          <a:ext cx="3366718" cy="838454"/>
        </a:xfrm>
        <a:prstGeom prst="rect">
          <a:avLst/>
        </a:prstGeom>
      </xdr:spPr>
    </xdr:pic>
    <xdr:clientData/>
  </xdr:twoCellAnchor>
  <xdr:twoCellAnchor>
    <xdr:from>
      <xdr:col>4</xdr:col>
      <xdr:colOff>323850</xdr:colOff>
      <xdr:row>19</xdr:row>
      <xdr:rowOff>90487</xdr:rowOff>
    </xdr:from>
    <xdr:to>
      <xdr:col>12</xdr:col>
      <xdr:colOff>19050</xdr:colOff>
      <xdr:row>33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84632-551D-8065-382C-6E3158978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319087</xdr:colOff>
      <xdr:row>34</xdr:row>
      <xdr:rowOff>4762</xdr:rowOff>
    </xdr:from>
    <xdr:to>
      <xdr:col>12</xdr:col>
      <xdr:colOff>14287</xdr:colOff>
      <xdr:row>48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EDBF9-3CFD-00A9-0C95-B1EBDA73B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3"/>
  <sheetViews>
    <sheetView tabSelected="1" topLeftCell="A21" zoomScaleNormal="100" workbookViewId="0">
      <selection activeCell="B14" sqref="B14"/>
    </sheetView>
  </sheetViews>
  <sheetFormatPr defaultRowHeight="15" x14ac:dyDescent="0.25"/>
  <cols>
    <col min="1" max="1" width="13.7109375" customWidth="1"/>
    <col min="2" max="2" width="19.28515625" customWidth="1"/>
    <col min="3" max="3" width="19.5703125" customWidth="1"/>
    <col min="4" max="4" width="9.140625" customWidth="1"/>
  </cols>
  <sheetData>
    <row r="2" spans="1:7" x14ac:dyDescent="0.25">
      <c r="A2" t="s">
        <v>3</v>
      </c>
      <c r="C2" t="s">
        <v>14</v>
      </c>
      <c r="G2" t="s">
        <v>0</v>
      </c>
    </row>
    <row r="3" spans="1:7" x14ac:dyDescent="0.25">
      <c r="A3">
        <v>22.27</v>
      </c>
      <c r="C3" s="1">
        <v>83.14</v>
      </c>
    </row>
    <row r="5" spans="1:7" x14ac:dyDescent="0.25">
      <c r="A5" t="s">
        <v>4</v>
      </c>
      <c r="B5" t="s">
        <v>12</v>
      </c>
      <c r="C5" t="s">
        <v>13</v>
      </c>
    </row>
    <row r="6" spans="1:7" x14ac:dyDescent="0.25">
      <c r="A6" s="1">
        <f>273.15+200</f>
        <v>473.15</v>
      </c>
      <c r="B6" s="2">
        <f>A6/A9</f>
        <v>0.88208426547352725</v>
      </c>
      <c r="C6" s="1">
        <f>$C$9*$D$9^((1-$B$6)^(2/7))</f>
        <v>122.72989715773357</v>
      </c>
      <c r="D6" s="1"/>
      <c r="E6" s="1"/>
    </row>
    <row r="8" spans="1:7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</row>
    <row r="9" spans="1:7" x14ac:dyDescent="0.25">
      <c r="A9" s="1">
        <v>536.4</v>
      </c>
      <c r="B9" s="1">
        <v>54.72</v>
      </c>
      <c r="C9" s="1">
        <v>239</v>
      </c>
      <c r="D9" s="1">
        <v>0.29299999999999998</v>
      </c>
      <c r="E9" s="1">
        <v>0.222</v>
      </c>
      <c r="G9" t="s">
        <v>1</v>
      </c>
    </row>
    <row r="11" spans="1:7" x14ac:dyDescent="0.25">
      <c r="A11" t="s">
        <v>2</v>
      </c>
      <c r="B11" t="s">
        <v>5</v>
      </c>
      <c r="C11" t="s">
        <v>6</v>
      </c>
    </row>
    <row r="12" spans="1:7" x14ac:dyDescent="0.25">
      <c r="A12">
        <v>0</v>
      </c>
      <c r="B12">
        <f t="shared" ref="B12:B14" si="0">EXP((A12/$B$9)/($B$6)*((0.083-0.422/$B$6^1.6)+$E$9*(0.139-0.172/$B$6^4.2)))</f>
        <v>1</v>
      </c>
      <c r="C12">
        <f>B12*A12</f>
        <v>0</v>
      </c>
    </row>
    <row r="13" spans="1:7" x14ac:dyDescent="0.25">
      <c r="A13">
        <v>1</v>
      </c>
      <c r="B13">
        <f>EXP((A13/$B$9)/($B$6)*((0.083-0.422/$B$6^1.6)+$E$9*(0.139-0.172/$B$6^4.2)))</f>
        <v>0.9903789223066477</v>
      </c>
      <c r="C13">
        <f>B13*A13</f>
        <v>0.9903789223066477</v>
      </c>
      <c r="G13" t="s">
        <v>15</v>
      </c>
    </row>
    <row r="14" spans="1:7" x14ac:dyDescent="0.25">
      <c r="A14">
        <v>2</v>
      </c>
      <c r="B14">
        <f t="shared" si="0"/>
        <v>0.98085040974927684</v>
      </c>
      <c r="C14">
        <f>B14*A14</f>
        <v>1.9617008194985537</v>
      </c>
    </row>
    <row r="15" spans="1:7" x14ac:dyDescent="0.25">
      <c r="A15">
        <v>3</v>
      </c>
      <c r="B15">
        <f>EXP((A15/$B$9)/($B$6)*((0.083-0.422/$B$6^1.6)+$E$9*(0.139-0.172/$B$6^4.2)))</f>
        <v>0.97141357175152265</v>
      </c>
      <c r="C15">
        <f>B15*A15</f>
        <v>2.914240715254568</v>
      </c>
    </row>
    <row r="16" spans="1:7" x14ac:dyDescent="0.25">
      <c r="A16">
        <v>4</v>
      </c>
      <c r="B16">
        <f t="shared" ref="B16:B35" si="1">EXP((A16/$B$9)/($B$6)*((0.083-0.422/$B$6^1.6)+$E$9*(0.139-0.172/$B$6^4.2)))</f>
        <v>0.96206752630532433</v>
      </c>
      <c r="C16">
        <f>B16*A16</f>
        <v>3.8482701052212973</v>
      </c>
    </row>
    <row r="17" spans="1:3" x14ac:dyDescent="0.25">
      <c r="A17">
        <v>5</v>
      </c>
      <c r="B17">
        <f t="shared" si="1"/>
        <v>0.95281139988848951</v>
      </c>
      <c r="C17">
        <f>B17*A17</f>
        <v>4.7640569994424471</v>
      </c>
    </row>
    <row r="18" spans="1:3" x14ac:dyDescent="0.25">
      <c r="A18">
        <v>6</v>
      </c>
      <c r="B18">
        <f t="shared" si="1"/>
        <v>0.9436443273830506</v>
      </c>
      <c r="C18">
        <f>B18*A18</f>
        <v>5.661865964298304</v>
      </c>
    </row>
    <row r="19" spans="1:3" x14ac:dyDescent="0.25">
      <c r="A19">
        <v>7</v>
      </c>
      <c r="B19">
        <f t="shared" si="1"/>
        <v>0.9345654519944071</v>
      </c>
      <c r="C19">
        <f>B19*A19</f>
        <v>6.5419581639608495</v>
      </c>
    </row>
    <row r="20" spans="1:3" x14ac:dyDescent="0.25">
      <c r="A20">
        <v>8</v>
      </c>
      <c r="B20">
        <f t="shared" si="1"/>
        <v>0.92557392517124593</v>
      </c>
      <c r="C20">
        <f>B20*A20</f>
        <v>7.4045914013699674</v>
      </c>
    </row>
    <row r="21" spans="1:3" x14ac:dyDescent="0.25">
      <c r="A21">
        <v>9</v>
      </c>
      <c r="B21">
        <f t="shared" si="1"/>
        <v>0.91666890652623234</v>
      </c>
      <c r="C21">
        <f>B21*A21</f>
        <v>8.250020158736092</v>
      </c>
    </row>
    <row r="22" spans="1:3" x14ac:dyDescent="0.25">
      <c r="A22">
        <v>10</v>
      </c>
      <c r="B22">
        <f t="shared" si="1"/>
        <v>0.90784956375746306</v>
      </c>
      <c r="C22">
        <f>B22*A22</f>
        <v>9.0784956375746297</v>
      </c>
    </row>
    <row r="23" spans="1:3" x14ac:dyDescent="0.25">
      <c r="A23">
        <v>11</v>
      </c>
      <c r="B23">
        <f t="shared" si="1"/>
        <v>0.89911507257067658</v>
      </c>
      <c r="C23">
        <f>B23*A23</f>
        <v>9.8902657982774418</v>
      </c>
    </row>
    <row r="24" spans="1:3" x14ac:dyDescent="0.25">
      <c r="A24">
        <v>12</v>
      </c>
      <c r="B24">
        <f t="shared" si="1"/>
        <v>0.89046461660220988</v>
      </c>
      <c r="C24">
        <f>B24*A24</f>
        <v>10.685575399226519</v>
      </c>
    </row>
    <row r="25" spans="1:3" x14ac:dyDescent="0.25">
      <c r="A25">
        <v>13</v>
      </c>
      <c r="B25">
        <f t="shared" si="1"/>
        <v>0.88189738734269896</v>
      </c>
      <c r="C25">
        <f>B25*A25</f>
        <v>11.464666035455087</v>
      </c>
    </row>
    <row r="26" spans="1:3" x14ac:dyDescent="0.25">
      <c r="A26">
        <v>14</v>
      </c>
      <c r="B26">
        <f t="shared" si="1"/>
        <v>0.87341258406151034</v>
      </c>
      <c r="C26">
        <f>B26*A26</f>
        <v>12.227776176861145</v>
      </c>
    </row>
    <row r="27" spans="1:3" x14ac:dyDescent="0.25">
      <c r="A27">
        <v>15</v>
      </c>
      <c r="B27">
        <f t="shared" si="1"/>
        <v>0.86500941373190299</v>
      </c>
      <c r="C27">
        <f>B27*A27</f>
        <v>12.975141205978545</v>
      </c>
    </row>
    <row r="28" spans="1:3" x14ac:dyDescent="0.25">
      <c r="A28">
        <v>16</v>
      </c>
      <c r="B28">
        <f t="shared" si="1"/>
        <v>0.8566870909569072</v>
      </c>
      <c r="C28">
        <f>B28*A28</f>
        <v>13.706993455310515</v>
      </c>
    </row>
    <row r="29" spans="1:3" x14ac:dyDescent="0.25">
      <c r="A29">
        <v>17</v>
      </c>
      <c r="B29">
        <f t="shared" si="1"/>
        <v>0.84844483789591874</v>
      </c>
      <c r="C29">
        <f>B29*A29</f>
        <v>14.423562244230618</v>
      </c>
    </row>
    <row r="30" spans="1:3" x14ac:dyDescent="0.25">
      <c r="A30">
        <v>18</v>
      </c>
      <c r="B30">
        <f t="shared" si="1"/>
        <v>0.84028188419199845</v>
      </c>
      <c r="C30">
        <f>B30*A30</f>
        <v>15.125073915455973</v>
      </c>
    </row>
    <row r="31" spans="1:3" x14ac:dyDescent="0.25">
      <c r="A31">
        <v>19</v>
      </c>
      <c r="B31">
        <f t="shared" si="1"/>
        <v>0.83219746689987073</v>
      </c>
      <c r="C31">
        <f>B31*A31</f>
        <v>15.811751871097544</v>
      </c>
    </row>
    <row r="32" spans="1:3" x14ac:dyDescent="0.25">
      <c r="A32">
        <v>20</v>
      </c>
      <c r="B32">
        <f t="shared" si="1"/>
        <v>0.82419083041461605</v>
      </c>
      <c r="C32">
        <f>B32*A32</f>
        <v>16.483816608292322</v>
      </c>
    </row>
    <row r="33" spans="1:3" x14ac:dyDescent="0.25">
      <c r="A33">
        <v>21</v>
      </c>
      <c r="B33">
        <f t="shared" si="1"/>
        <v>0.81626122640104848</v>
      </c>
      <c r="C33">
        <f>B33*A33</f>
        <v>17.141485754422018</v>
      </c>
    </row>
    <row r="34" spans="1:3" x14ac:dyDescent="0.25">
      <c r="A34">
        <v>22</v>
      </c>
      <c r="B34">
        <f t="shared" si="1"/>
        <v>0.80840791372377296</v>
      </c>
      <c r="C34">
        <f>B34*A34</f>
        <v>17.784974101923005</v>
      </c>
    </row>
    <row r="35" spans="1:3" x14ac:dyDescent="0.25">
      <c r="A35">
        <v>22.27</v>
      </c>
      <c r="B35">
        <f t="shared" si="1"/>
        <v>0.8063005040599408</v>
      </c>
      <c r="C35">
        <f>B35*A35</f>
        <v>17.95631222541488</v>
      </c>
    </row>
    <row r="36" spans="1:3" x14ac:dyDescent="0.25">
      <c r="A36">
        <v>23</v>
      </c>
      <c r="B36">
        <f>C36/A36</f>
        <v>0.78248934330643027</v>
      </c>
      <c r="C36">
        <f>$B$35*$A$3*EXP($C$6*(A36-$A$3)/$C$3/$A$6)</f>
        <v>17.997254896047895</v>
      </c>
    </row>
    <row r="37" spans="1:3" x14ac:dyDescent="0.25">
      <c r="A37">
        <v>24</v>
      </c>
      <c r="B37">
        <f t="shared" ref="B37:B53" si="2">C37/A37</f>
        <v>0.75222884671823442</v>
      </c>
      <c r="C37">
        <f t="shared" ref="C37:C53" si="3">$B$35*$A$3*EXP($C$6*(A37-$A$3)/$C$3/$A$6)</f>
        <v>18.053492321237627</v>
      </c>
    </row>
    <row r="38" spans="1:3" x14ac:dyDescent="0.25">
      <c r="A38">
        <v>25</v>
      </c>
      <c r="B38">
        <f t="shared" si="2"/>
        <v>0.72439621903573359</v>
      </c>
      <c r="C38">
        <f t="shared" si="3"/>
        <v>18.109905475893338</v>
      </c>
    </row>
    <row r="39" spans="1:3" x14ac:dyDescent="0.25">
      <c r="A39">
        <v>26</v>
      </c>
      <c r="B39">
        <f t="shared" si="2"/>
        <v>0.69871134265886892</v>
      </c>
      <c r="C39">
        <f t="shared" si="3"/>
        <v>18.166494909130591</v>
      </c>
    </row>
    <row r="40" spans="1:3" x14ac:dyDescent="0.25">
      <c r="A40">
        <v>27</v>
      </c>
      <c r="B40">
        <f t="shared" si="2"/>
        <v>0.67493559895484456</v>
      </c>
      <c r="C40">
        <f t="shared" si="3"/>
        <v>18.223261171780802</v>
      </c>
    </row>
    <row r="41" spans="1:3" x14ac:dyDescent="0.25">
      <c r="A41">
        <v>28</v>
      </c>
      <c r="B41">
        <f t="shared" si="2"/>
        <v>0.65286445772845114</v>
      </c>
      <c r="C41">
        <f t="shared" si="3"/>
        <v>18.280204816396633</v>
      </c>
    </row>
    <row r="42" spans="1:3" x14ac:dyDescent="0.25">
      <c r="A42">
        <v>29</v>
      </c>
      <c r="B42">
        <f t="shared" si="2"/>
        <v>0.63232159990542502</v>
      </c>
      <c r="C42">
        <f t="shared" si="3"/>
        <v>18.337326397257325</v>
      </c>
    </row>
    <row r="43" spans="1:3" x14ac:dyDescent="0.25">
      <c r="A43">
        <v>30</v>
      </c>
      <c r="B43">
        <f t="shared" si="2"/>
        <v>0.61315421567913786</v>
      </c>
      <c r="C43">
        <f t="shared" si="3"/>
        <v>18.394626470374135</v>
      </c>
    </row>
    <row r="44" spans="1:3" x14ac:dyDescent="0.25">
      <c r="A44">
        <v>31</v>
      </c>
      <c r="B44">
        <f t="shared" si="2"/>
        <v>0.59522921269341078</v>
      </c>
      <c r="C44">
        <f t="shared" si="3"/>
        <v>18.452105593495734</v>
      </c>
    </row>
    <row r="45" spans="1:3" x14ac:dyDescent="0.25">
      <c r="A45">
        <v>32</v>
      </c>
      <c r="B45">
        <f t="shared" si="2"/>
        <v>0.57843013519105091</v>
      </c>
      <c r="C45">
        <f t="shared" si="3"/>
        <v>18.509764326113629</v>
      </c>
    </row>
    <row r="46" spans="1:3" x14ac:dyDescent="0.25">
      <c r="A46">
        <v>33</v>
      </c>
      <c r="B46">
        <f t="shared" si="2"/>
        <v>0.56265464331720016</v>
      </c>
      <c r="C46">
        <f t="shared" si="3"/>
        <v>18.567603229467604</v>
      </c>
    </row>
    <row r="47" spans="1:3" x14ac:dyDescent="0.25">
      <c r="A47">
        <v>34</v>
      </c>
      <c r="B47">
        <f t="shared" si="2"/>
        <v>0.54781243725150619</v>
      </c>
      <c r="C47">
        <f t="shared" si="3"/>
        <v>18.625622866551211</v>
      </c>
    </row>
    <row r="48" spans="1:3" x14ac:dyDescent="0.25">
      <c r="A48">
        <v>35</v>
      </c>
      <c r="B48">
        <f t="shared" si="2"/>
        <v>0.53382353720334907</v>
      </c>
      <c r="C48">
        <f t="shared" si="3"/>
        <v>18.683823802117217</v>
      </c>
    </row>
    <row r="49" spans="1:3" x14ac:dyDescent="0.25">
      <c r="A49">
        <v>36</v>
      </c>
      <c r="B49">
        <f t="shared" si="2"/>
        <v>0.52061685007453118</v>
      </c>
      <c r="C49">
        <f t="shared" si="3"/>
        <v>18.742206602683122</v>
      </c>
    </row>
    <row r="50" spans="1:3" x14ac:dyDescent="0.25">
      <c r="A50">
        <v>37</v>
      </c>
      <c r="B50">
        <f t="shared" si="2"/>
        <v>0.50812896855504497</v>
      </c>
      <c r="C50">
        <f t="shared" si="3"/>
        <v>18.800771836536665</v>
      </c>
    </row>
    <row r="51" spans="1:3" x14ac:dyDescent="0.25">
      <c r="A51">
        <v>38</v>
      </c>
      <c r="B51">
        <f t="shared" si="2"/>
        <v>0.4963031598352991</v>
      </c>
      <c r="C51">
        <f t="shared" si="3"/>
        <v>18.859520073741365</v>
      </c>
    </row>
    <row r="52" spans="1:3" x14ac:dyDescent="0.25">
      <c r="A52">
        <v>39</v>
      </c>
      <c r="B52">
        <f t="shared" si="2"/>
        <v>0.48508850990107832</v>
      </c>
      <c r="C52">
        <f t="shared" si="3"/>
        <v>18.918451886142055</v>
      </c>
    </row>
    <row r="53" spans="1:3" x14ac:dyDescent="0.25">
      <c r="A53">
        <v>40</v>
      </c>
      <c r="B53">
        <f t="shared" si="2"/>
        <v>0.47443919618426156</v>
      </c>
      <c r="C53">
        <f t="shared" si="3"/>
        <v>18.977567847370462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2024-09-18T01:10:21Z</dcterms:modified>
</cp:coreProperties>
</file>