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Homework/"/>
    </mc:Choice>
  </mc:AlternateContent>
  <xr:revisionPtr revIDLastSave="192" documentId="11_F25DC773A252ABDACC10489A691F551C5ADE58EE" xr6:coauthVersionLast="47" xr6:coauthVersionMax="47" xr10:uidLastSave="{CB371162-C671-41E2-BBD8-38A85F748395}"/>
  <bookViews>
    <workbookView xWindow="-108" yWindow="-108" windowWidth="23256" windowHeight="14616" xr2:uid="{00000000-000D-0000-FFFF-FFFF00000000}"/>
  </bookViews>
  <sheets>
    <sheet name="Sheet1" sheetId="1" r:id="rId1"/>
  </sheets>
  <definedNames>
    <definedName name="solver_adj" localSheetId="0" hidden="1">Sheet1!$I$10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Sheet1!$I$14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I13" i="1"/>
  <c r="I11" i="1"/>
  <c r="I12" i="1" s="1"/>
  <c r="F15" i="1"/>
  <c r="F13" i="1"/>
  <c r="F14" i="1" s="1"/>
  <c r="F16" i="1" s="1"/>
  <c r="F11" i="1"/>
  <c r="C16" i="1"/>
  <c r="C15" i="1"/>
  <c r="C14" i="1"/>
  <c r="C13" i="1"/>
  <c r="C12" i="1"/>
  <c r="C11" i="1"/>
  <c r="I14" i="1" l="1"/>
  <c r="F17" i="1"/>
</calcChain>
</file>

<file path=xl/sharedStrings.xml><?xml version="1.0" encoding="utf-8"?>
<sst xmlns="http://schemas.openxmlformats.org/spreadsheetml/2006/main" count="29" uniqueCount="17">
  <si>
    <t>T</t>
  </si>
  <si>
    <t>K</t>
  </si>
  <si>
    <t>P1sat</t>
  </si>
  <si>
    <t>kPa</t>
  </si>
  <si>
    <t>P2sat</t>
  </si>
  <si>
    <t>(a)</t>
  </si>
  <si>
    <t>P</t>
  </si>
  <si>
    <t>x1</t>
  </si>
  <si>
    <t>x2</t>
  </si>
  <si>
    <t>AC1</t>
  </si>
  <si>
    <t>AC2</t>
  </si>
  <si>
    <t>y1</t>
  </si>
  <si>
    <t>y2</t>
  </si>
  <si>
    <t>(b)</t>
  </si>
  <si>
    <t>Pzero</t>
  </si>
  <si>
    <t>(c)</t>
  </si>
  <si>
    <t>Azzero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</si>
</sst>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18"/>
  <sheetViews>
    <sheetView tabSelected="1" workbookViewId="0">
      <selection activeCell="C19" sqref="C19"/>
    </sheetView>
  </sheetViews>
  <sheetFormatPr defaultRowHeight="14.4" x14ac:dyDescent="0.3"/>
  <sheetData>
    <row r="5" spans="1:9" x14ac:dyDescent="0.3">
      <c r="A5" t="s">
        <v>0</v>
      </c>
      <c r="B5" t="s">
        <v>1</v>
      </c>
      <c r="C5">
        <v>343.15</v>
      </c>
    </row>
    <row r="6" spans="1:9" x14ac:dyDescent="0.3">
      <c r="A6" t="s">
        <v>2</v>
      </c>
      <c r="B6" t="s">
        <v>3</v>
      </c>
      <c r="C6">
        <v>79.8</v>
      </c>
    </row>
    <row r="7" spans="1:9" x14ac:dyDescent="0.3">
      <c r="A7" t="s">
        <v>4</v>
      </c>
      <c r="B7" t="s">
        <v>3</v>
      </c>
      <c r="C7">
        <v>40.5</v>
      </c>
    </row>
    <row r="9" spans="1:9" x14ac:dyDescent="0.3">
      <c r="A9" t="s">
        <v>5</v>
      </c>
      <c r="E9" t="s">
        <v>13</v>
      </c>
      <c r="H9" t="s">
        <v>15</v>
      </c>
    </row>
    <row r="10" spans="1:9" x14ac:dyDescent="0.3">
      <c r="A10" t="s">
        <v>7</v>
      </c>
      <c r="C10">
        <v>0.05</v>
      </c>
      <c r="E10" t="s">
        <v>11</v>
      </c>
      <c r="F10">
        <v>0.05</v>
      </c>
      <c r="H10" t="s">
        <v>7</v>
      </c>
      <c r="I10">
        <v>0.85695862667555533</v>
      </c>
    </row>
    <row r="11" spans="1:9" x14ac:dyDescent="0.3">
      <c r="A11" t="s">
        <v>8</v>
      </c>
      <c r="C11">
        <f>1-C10</f>
        <v>0.95</v>
      </c>
      <c r="E11" t="s">
        <v>12</v>
      </c>
      <c r="F11">
        <f>1-F10</f>
        <v>0.95</v>
      </c>
      <c r="H11" t="s">
        <v>8</v>
      </c>
      <c r="I11">
        <f>1-I10</f>
        <v>0.14304137332444467</v>
      </c>
    </row>
    <row r="12" spans="1:9" x14ac:dyDescent="0.3">
      <c r="A12" t="s">
        <v>9</v>
      </c>
      <c r="C12">
        <f>EXP(0.95*C11^2)</f>
        <v>2.3569655315924685</v>
      </c>
      <c r="E12" t="s">
        <v>7</v>
      </c>
      <c r="F12">
        <v>1.042727091535414E-2</v>
      </c>
      <c r="H12" t="s">
        <v>9</v>
      </c>
      <c r="I12">
        <f>EXP(0.95*I11^2)</f>
        <v>1.0196279366463887</v>
      </c>
    </row>
    <row r="13" spans="1:9" x14ac:dyDescent="0.3">
      <c r="A13" t="s">
        <v>10</v>
      </c>
      <c r="C13">
        <f>EXP(0.95*C10^2)</f>
        <v>1.0023778225465738</v>
      </c>
      <c r="E13" t="s">
        <v>8</v>
      </c>
      <c r="F13">
        <f>1-F12</f>
        <v>0.98957272908464589</v>
      </c>
      <c r="H13" t="s">
        <v>10</v>
      </c>
      <c r="I13">
        <f>EXP(0.95*I10^2)</f>
        <v>2.0090443945873355</v>
      </c>
    </row>
    <row r="14" spans="1:9" x14ac:dyDescent="0.3">
      <c r="A14" t="s">
        <v>6</v>
      </c>
      <c r="C14">
        <f>C10*C12*C6+C11*C13*C7</f>
        <v>47.970779193533374</v>
      </c>
      <c r="E14" t="s">
        <v>9</v>
      </c>
      <c r="F14">
        <f>EXP(0.95*F13^2)</f>
        <v>2.5352480360203256</v>
      </c>
      <c r="H14" t="s">
        <v>16</v>
      </c>
      <c r="I14">
        <f>C7*I13-C6*I12</f>
        <v>-1.1363594722979542E-5</v>
      </c>
    </row>
    <row r="15" spans="1:9" x14ac:dyDescent="0.3">
      <c r="A15" t="s">
        <v>11</v>
      </c>
      <c r="C15">
        <f>C10*C12*C6/C14</f>
        <v>0.19604210373805395</v>
      </c>
      <c r="E15" t="s">
        <v>10</v>
      </c>
      <c r="F15">
        <f>EXP(0.95*F12^2)</f>
        <v>1.000103296914564</v>
      </c>
    </row>
    <row r="16" spans="1:9" x14ac:dyDescent="0.3">
      <c r="A16" t="s">
        <v>12</v>
      </c>
      <c r="C16">
        <f>1-C15</f>
        <v>0.80395789626194603</v>
      </c>
      <c r="E16" t="s">
        <v>6</v>
      </c>
      <c r="F16">
        <f>F12*F14*C6/F10</f>
        <v>42.191406102288695</v>
      </c>
    </row>
    <row r="17" spans="3:6" x14ac:dyDescent="0.3">
      <c r="E17" t="s">
        <v>14</v>
      </c>
      <c r="F17">
        <f>F16-1/(F10/F14/C6+F11/F15/C7)</f>
        <v>3.8224093401595383E-7</v>
      </c>
    </row>
    <row r="18" spans="3:6" x14ac:dyDescent="0.3">
      <c r="C18">
        <f>C15/C6</f>
        <v>2.4566679666422802E-3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2024-10-11T18:35:34Z</dcterms:modified>
</cp:coreProperties>
</file>