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17c6545b7781650/Desktop/Fall24Classes/Homework/"/>
    </mc:Choice>
  </mc:AlternateContent>
  <xr:revisionPtr revIDLastSave="2578" documentId="11_F25DC773A252ABDACC10489A691F551C5ADE58EE" xr6:coauthVersionLast="47" xr6:coauthVersionMax="47" xr10:uidLastSave="{B7BBE239-673D-46C3-AA11-26C16A93A880}"/>
  <bookViews>
    <workbookView xWindow="-108" yWindow="-108" windowWidth="23256" windowHeight="14616" xr2:uid="{00000000-000D-0000-FFFF-FFFF00000000}"/>
  </bookViews>
  <sheets>
    <sheet name="Sheet1" sheetId="1" r:id="rId1"/>
  </sheets>
  <definedNames>
    <definedName name="solver_adj" localSheetId="0" hidden="1">Sheet1!$C$65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Sheet1!$G$65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40" i="1"/>
  <c r="D42" i="1"/>
  <c r="D43" i="1"/>
  <c r="E44" i="1"/>
  <c r="E45" i="1"/>
  <c r="E46" i="1"/>
  <c r="E47" i="1"/>
  <c r="E48" i="1"/>
  <c r="E49" i="1"/>
  <c r="D58" i="1"/>
  <c r="D59" i="1"/>
  <c r="D60" i="1"/>
  <c r="D61" i="1"/>
  <c r="D62" i="1"/>
  <c r="D63" i="1"/>
  <c r="E64" i="1"/>
  <c r="E65" i="1"/>
  <c r="D41" i="1"/>
  <c r="E41" i="1"/>
  <c r="E42" i="1"/>
  <c r="E43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40" i="1"/>
  <c r="D50" i="1"/>
  <c r="D51" i="1"/>
  <c r="D52" i="1"/>
  <c r="D53" i="1"/>
  <c r="D54" i="1"/>
  <c r="D55" i="1"/>
  <c r="D56" i="1"/>
  <c r="D57" i="1"/>
  <c r="D40" i="1"/>
  <c r="C9" i="1"/>
  <c r="C8" i="1"/>
  <c r="A42" i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40" i="1"/>
  <c r="D14" i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12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14" i="1"/>
  <c r="A12" i="1"/>
  <c r="E23" i="1" l="1"/>
  <c r="D49" i="1"/>
  <c r="D48" i="1"/>
  <c r="D47" i="1"/>
  <c r="D46" i="1"/>
  <c r="D45" i="1"/>
  <c r="D64" i="1"/>
  <c r="D44" i="1"/>
  <c r="D65" i="1"/>
  <c r="E15" i="1"/>
  <c r="E14" i="1"/>
  <c r="B14" i="1"/>
  <c r="B13" i="1"/>
  <c r="E12" i="1"/>
  <c r="B29" i="1"/>
  <c r="E37" i="1"/>
  <c r="E17" i="1"/>
  <c r="B28" i="1"/>
  <c r="E36" i="1"/>
  <c r="E16" i="1"/>
  <c r="B27" i="1"/>
  <c r="E35" i="1"/>
  <c r="B26" i="1"/>
  <c r="E34" i="1"/>
  <c r="B25" i="1"/>
  <c r="E33" i="1"/>
  <c r="E13" i="1"/>
  <c r="E21" i="1"/>
  <c r="E27" i="1"/>
  <c r="E22" i="1"/>
  <c r="E19" i="1"/>
  <c r="B30" i="1"/>
  <c r="B24" i="1"/>
  <c r="B22" i="1"/>
  <c r="B21" i="1"/>
  <c r="B20" i="1"/>
  <c r="B19" i="1"/>
  <c r="B18" i="1"/>
  <c r="B37" i="1"/>
  <c r="B17" i="1"/>
  <c r="E25" i="1"/>
  <c r="B34" i="1"/>
  <c r="B33" i="1"/>
  <c r="B32" i="1"/>
  <c r="B31" i="1"/>
  <c r="E18" i="1"/>
  <c r="B23" i="1"/>
  <c r="E29" i="1"/>
  <c r="B36" i="1"/>
  <c r="B16" i="1"/>
  <c r="E24" i="1"/>
  <c r="E20" i="1"/>
  <c r="E32" i="1"/>
  <c r="E31" i="1"/>
  <c r="E30" i="1"/>
  <c r="E28" i="1"/>
  <c r="B12" i="1"/>
  <c r="E26" i="1"/>
  <c r="B35" i="1"/>
  <c r="B15" i="1"/>
</calcChain>
</file>

<file path=xl/sharedStrings.xml><?xml version="1.0" encoding="utf-8"?>
<sst xmlns="http://schemas.openxmlformats.org/spreadsheetml/2006/main" count="22" uniqueCount="15">
  <si>
    <t>Antoine Coefficients</t>
  </si>
  <si>
    <t>A</t>
  </si>
  <si>
    <t>B</t>
  </si>
  <si>
    <t>C</t>
  </si>
  <si>
    <t>Benzene</t>
  </si>
  <si>
    <t>Ethylbenzene</t>
  </si>
  <si>
    <t>Pxy diagram</t>
  </si>
  <si>
    <t>T</t>
  </si>
  <si>
    <t>P1sat</t>
  </si>
  <si>
    <t>kPa</t>
  </si>
  <si>
    <t>P2sat</t>
  </si>
  <si>
    <t>x1</t>
  </si>
  <si>
    <t>P (kPa)</t>
  </si>
  <si>
    <t>y1</t>
  </si>
  <si>
    <t>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</si>
</sst>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T=90</a:t>
            </a:r>
            <a:r>
              <a:rPr lang="en-US" baseline="0"/>
              <a:t> 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Bubble Line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Sheet1!$A$12:$A$37</c:f>
              <c:numCache>
                <c:formatCode>General</c:formatCode>
                <c:ptCount val="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</c:numCache>
            </c:numRef>
          </c:cat>
          <c:val>
            <c:numRef>
              <c:f>Sheet1!$B$12:$B$37</c:f>
              <c:numCache>
                <c:formatCode>General</c:formatCode>
                <c:ptCount val="26"/>
                <c:pt idx="0">
                  <c:v>24.260321205741608</c:v>
                </c:pt>
                <c:pt idx="1">
                  <c:v>28.749779700602531</c:v>
                </c:pt>
                <c:pt idx="2">
                  <c:v>33.239238195463457</c:v>
                </c:pt>
                <c:pt idx="3">
                  <c:v>37.728696690324377</c:v>
                </c:pt>
                <c:pt idx="4">
                  <c:v>42.218155185185296</c:v>
                </c:pt>
                <c:pt idx="5">
                  <c:v>46.707613680046222</c:v>
                </c:pt>
                <c:pt idx="6">
                  <c:v>51.197072174907149</c:v>
                </c:pt>
                <c:pt idx="7">
                  <c:v>55.686530669768068</c:v>
                </c:pt>
                <c:pt idx="8">
                  <c:v>60.175989164628987</c:v>
                </c:pt>
                <c:pt idx="9">
                  <c:v>64.665447659489914</c:v>
                </c:pt>
                <c:pt idx="10">
                  <c:v>69.154906154350826</c:v>
                </c:pt>
                <c:pt idx="11">
                  <c:v>73.644364649211752</c:v>
                </c:pt>
                <c:pt idx="12">
                  <c:v>78.133823144072664</c:v>
                </c:pt>
                <c:pt idx="13">
                  <c:v>82.623281638933591</c:v>
                </c:pt>
                <c:pt idx="14">
                  <c:v>87.112740133794517</c:v>
                </c:pt>
                <c:pt idx="15">
                  <c:v>91.602198628655444</c:v>
                </c:pt>
                <c:pt idx="16">
                  <c:v>96.09165712351637</c:v>
                </c:pt>
                <c:pt idx="17">
                  <c:v>100.5811156183773</c:v>
                </c:pt>
                <c:pt idx="18">
                  <c:v>105.07057411323822</c:v>
                </c:pt>
                <c:pt idx="19">
                  <c:v>109.56003260809915</c:v>
                </c:pt>
                <c:pt idx="20">
                  <c:v>114.04949110296008</c:v>
                </c:pt>
                <c:pt idx="21">
                  <c:v>118.538949597821</c:v>
                </c:pt>
                <c:pt idx="22">
                  <c:v>123.02840809268193</c:v>
                </c:pt>
                <c:pt idx="23">
                  <c:v>127.51786658754285</c:v>
                </c:pt>
                <c:pt idx="24">
                  <c:v>132.00732508240378</c:v>
                </c:pt>
                <c:pt idx="25">
                  <c:v>136.49678357726469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B-4466-B493-E8BB311574FA}"/>
            </c:ext>
          </c:extLst>
        </c:ser>
        <c:ser>
          <c:idx val="1"/>
          <c:order val="1"/>
          <c:tx>
            <c:v>Dew Line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Sheet1!$A$12:$A$37</c:f>
              <c:numCache>
                <c:formatCode>General</c:formatCode>
                <c:ptCount val="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</c:numCache>
            </c:numRef>
          </c:cat>
          <c:val>
            <c:numRef>
              <c:f>Sheet1!$E$12:$E$37</c:f>
              <c:numCache>
                <c:formatCode>General</c:formatCode>
                <c:ptCount val="26"/>
                <c:pt idx="0">
                  <c:v>24.260321205741608</c:v>
                </c:pt>
                <c:pt idx="1">
                  <c:v>25.085394398135914</c:v>
                </c:pt>
                <c:pt idx="2">
                  <c:v>25.968563478606153</c:v>
                </c:pt>
                <c:pt idx="3">
                  <c:v>26.916188419185215</c:v>
                </c:pt>
                <c:pt idx="4">
                  <c:v>27.935592683840596</c:v>
                </c:pt>
                <c:pt idx="5">
                  <c:v>29.035252863562235</c:v>
                </c:pt>
                <c:pt idx="6">
                  <c:v>30.225034935689131</c:v>
                </c:pt>
                <c:pt idx="7">
                  <c:v>31.516491092607584</c:v>
                </c:pt>
                <c:pt idx="8">
                  <c:v>32.923236064504316</c:v>
                </c:pt>
                <c:pt idx="9">
                  <c:v>34.461428934236054</c:v>
                </c:pt>
                <c:pt idx="10">
                  <c:v>36.150396635776062</c:v>
                </c:pt>
                <c:pt idx="11">
                  <c:v>38.013450249057087</c:v>
                </c:pt>
                <c:pt idx="12">
                  <c:v>40.078967422356875</c:v>
                </c:pt>
                <c:pt idx="13">
                  <c:v>42.381847961400403</c:v>
                </c:pt>
                <c:pt idx="14">
                  <c:v>44.965501826357055</c:v>
                </c:pt>
                <c:pt idx="15">
                  <c:v>47.884611479972328</c:v>
                </c:pt>
                <c:pt idx="16">
                  <c:v>51.209044907138555</c:v>
                </c:pt>
                <c:pt idx="17">
                  <c:v>55.029520230661824</c:v>
                </c:pt>
                <c:pt idx="18">
                  <c:v>59.466010421310187</c:v>
                </c:pt>
                <c:pt idx="19">
                  <c:v>64.68057004943455</c:v>
                </c:pt>
                <c:pt idx="20">
                  <c:v>70.897559353363249</c:v>
                </c:pt>
                <c:pt idx="21">
                  <c:v>78.436772014544488</c:v>
                </c:pt>
                <c:pt idx="22">
                  <c:v>87.770214813284838</c:v>
                </c:pt>
                <c:pt idx="23">
                  <c:v>99.624900957778053</c:v>
                </c:pt>
                <c:pt idx="24">
                  <c:v>115.18195435304989</c:v>
                </c:pt>
                <c:pt idx="25">
                  <c:v>136.49678357726481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B-4466-B493-E8BB31157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2867520"/>
        <c:axId val="1522854560"/>
      </c:lineChart>
      <c:catAx>
        <c:axId val="152286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x1/y1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854560"/>
        <c:crosses val="autoZero"/>
        <c:auto val="1"/>
        <c:lblAlgn val="ctr"/>
        <c:lblOffset val="100"/>
        <c:noMultiLvlLbl val="0"/>
      </c:catAx>
      <c:valAx>
        <c:axId val="152285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r>
                  <a:rPr lang="en-US" baseline="0"/>
                  <a:t> (kPa)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86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Sheet1!$A$40:$A$65</c:f>
              <c:numCache>
                <c:formatCode>General</c:formatCode>
                <c:ptCount val="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</c:numCache>
            </c:numRef>
          </c:cat>
          <c:val>
            <c:numRef>
              <c:f>Sheet1!$C$40:$C$65</c:f>
              <c:numCache>
                <c:formatCode>General</c:formatCode>
                <c:ptCount val="26"/>
                <c:pt idx="0">
                  <c:v>131.83619655832211</c:v>
                </c:pt>
                <c:pt idx="1">
                  <c:v>127.14868908603081</c:v>
                </c:pt>
                <c:pt idx="2">
                  <c:v>122.88339593292164</c:v>
                </c:pt>
                <c:pt idx="3">
                  <c:v>118.98794542322381</c:v>
                </c:pt>
                <c:pt idx="4">
                  <c:v>115.41700306757957</c:v>
                </c:pt>
                <c:pt idx="5">
                  <c:v>112.13112290943023</c:v>
                </c:pt>
                <c:pt idx="6">
                  <c:v>109.09667365413441</c:v>
                </c:pt>
                <c:pt idx="7">
                  <c:v>106.28455944146472</c:v>
                </c:pt>
                <c:pt idx="8">
                  <c:v>103.66978577626075</c:v>
                </c:pt>
                <c:pt idx="9">
                  <c:v>101.23084658358766</c:v>
                </c:pt>
                <c:pt idx="10">
                  <c:v>98.949180800298947</c:v>
                </c:pt>
                <c:pt idx="11">
                  <c:v>96.808676127743709</c:v>
                </c:pt>
                <c:pt idx="12">
                  <c:v>94.795353973273464</c:v>
                </c:pt>
                <c:pt idx="13">
                  <c:v>92.897060810496853</c:v>
                </c:pt>
                <c:pt idx="14">
                  <c:v>91.10306404042251</c:v>
                </c:pt>
                <c:pt idx="15">
                  <c:v>89.40398206490724</c:v>
                </c:pt>
                <c:pt idx="16">
                  <c:v>87.791578128514416</c:v>
                </c:pt>
                <c:pt idx="17">
                  <c:v>86.258509719701692</c:v>
                </c:pt>
                <c:pt idx="18">
                  <c:v>84.798292089354703</c:v>
                </c:pt>
                <c:pt idx="19">
                  <c:v>83.405137087675797</c:v>
                </c:pt>
                <c:pt idx="20">
                  <c:v>82.073873183165759</c:v>
                </c:pt>
                <c:pt idx="21">
                  <c:v>80.799884707604122</c:v>
                </c:pt>
                <c:pt idx="22">
                  <c:v>79.57897877673328</c:v>
                </c:pt>
                <c:pt idx="23">
                  <c:v>78.407392007084198</c:v>
                </c:pt>
                <c:pt idx="24">
                  <c:v>77.281779030076294</c:v>
                </c:pt>
                <c:pt idx="25">
                  <c:v>76.199094509049331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B6-4552-9CCC-CED256DF4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8468032"/>
        <c:axId val="1578467072"/>
      </c:lineChart>
      <c:catAx>
        <c:axId val="157846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467072"/>
        <c:crosses val="autoZero"/>
        <c:auto val="1"/>
        <c:lblAlgn val="ctr"/>
        <c:lblOffset val="100"/>
        <c:noMultiLvlLbl val="0"/>
      </c:catAx>
      <c:valAx>
        <c:axId val="15784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46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Sheet1!$B$40:$B$65</c:f>
              <c:numCache>
                <c:formatCode>General</c:formatCode>
                <c:ptCount val="26"/>
                <c:pt idx="0">
                  <c:v>0</c:v>
                </c:pt>
                <c:pt idx="1">
                  <c:v>0.15771168827313048</c:v>
                </c:pt>
                <c:pt idx="2">
                  <c:v>0.28566368998956448</c:v>
                </c:pt>
                <c:pt idx="3">
                  <c:v>0.39055864760686981</c:v>
                </c:pt>
                <c:pt idx="4">
                  <c:v>0.47740973140811305</c:v>
                </c:pt>
                <c:pt idx="5">
                  <c:v>0.54999364281946794</c:v>
                </c:pt>
                <c:pt idx="6">
                  <c:v>0.61118701138576514</c:v>
                </c:pt>
                <c:pt idx="7">
                  <c:v>0.6631970046796879</c:v>
                </c:pt>
                <c:pt idx="8">
                  <c:v>0.70773502744219241</c:v>
                </c:pt>
                <c:pt idx="9">
                  <c:v>0.74614085614563674</c:v>
                </c:pt>
                <c:pt idx="10">
                  <c:v>0.77947294294990521</c:v>
                </c:pt>
                <c:pt idx="11">
                  <c:v>0.80857396391694358</c:v>
                </c:pt>
                <c:pt idx="12">
                  <c:v>0.83412147690403737</c:v>
                </c:pt>
                <c:pt idx="13">
                  <c:v>0.85666522734200279</c:v>
                </c:pt>
                <c:pt idx="14">
                  <c:v>0.87665170999166442</c:v>
                </c:pt>
                <c:pt idx="15">
                  <c:v>0.89444890525262788</c:v>
                </c:pt>
                <c:pt idx="16">
                  <c:v>0.91036225471815801</c:v>
                </c:pt>
                <c:pt idx="17">
                  <c:v>0.92464478846154385</c:v>
                </c:pt>
                <c:pt idx="18">
                  <c:v>0.93750937902671749</c:v>
                </c:pt>
                <c:pt idx="19">
                  <c:v>0.94913512242691855</c:v>
                </c:pt>
                <c:pt idx="20">
                  <c:v>0.95967378138005244</c:v>
                </c:pt>
                <c:pt idx="21">
                  <c:v>0.96925518862491156</c:v>
                </c:pt>
                <c:pt idx="22">
                  <c:v>0.97798920330132688</c:v>
                </c:pt>
                <c:pt idx="23">
                  <c:v>0.98597070312944624</c:v>
                </c:pt>
                <c:pt idx="24">
                  <c:v>0.99328335721990579</c:v>
                </c:pt>
                <c:pt idx="25">
                  <c:v>0.99999943996868335</c:v>
                </c:pt>
              </c:numCache>
            </c:numRef>
          </c:xVal>
          <c:yVal>
            <c:numRef>
              <c:f>Sheet1!$C$40:$C$65</c:f>
              <c:numCache>
                <c:formatCode>General</c:formatCode>
                <c:ptCount val="26"/>
                <c:pt idx="0">
                  <c:v>131.83619655832211</c:v>
                </c:pt>
                <c:pt idx="1">
                  <c:v>127.14868908603081</c:v>
                </c:pt>
                <c:pt idx="2">
                  <c:v>122.88339593292164</c:v>
                </c:pt>
                <c:pt idx="3">
                  <c:v>118.98794542322381</c:v>
                </c:pt>
                <c:pt idx="4">
                  <c:v>115.41700306757957</c:v>
                </c:pt>
                <c:pt idx="5">
                  <c:v>112.13112290943023</c:v>
                </c:pt>
                <c:pt idx="6">
                  <c:v>109.09667365413441</c:v>
                </c:pt>
                <c:pt idx="7">
                  <c:v>106.28455944146472</c:v>
                </c:pt>
                <c:pt idx="8">
                  <c:v>103.66978577626075</c:v>
                </c:pt>
                <c:pt idx="9">
                  <c:v>101.23084658358766</c:v>
                </c:pt>
                <c:pt idx="10">
                  <c:v>98.949180800298947</c:v>
                </c:pt>
                <c:pt idx="11">
                  <c:v>96.808676127743709</c:v>
                </c:pt>
                <c:pt idx="12">
                  <c:v>94.795353973273464</c:v>
                </c:pt>
                <c:pt idx="13">
                  <c:v>92.897060810496853</c:v>
                </c:pt>
                <c:pt idx="14">
                  <c:v>91.10306404042251</c:v>
                </c:pt>
                <c:pt idx="15">
                  <c:v>89.40398206490724</c:v>
                </c:pt>
                <c:pt idx="16">
                  <c:v>87.791578128514416</c:v>
                </c:pt>
                <c:pt idx="17">
                  <c:v>86.258509719701692</c:v>
                </c:pt>
                <c:pt idx="18">
                  <c:v>84.798292089354703</c:v>
                </c:pt>
                <c:pt idx="19">
                  <c:v>83.405137087675797</c:v>
                </c:pt>
                <c:pt idx="20">
                  <c:v>82.073873183165759</c:v>
                </c:pt>
                <c:pt idx="21">
                  <c:v>80.799884707604122</c:v>
                </c:pt>
                <c:pt idx="22">
                  <c:v>79.57897877673328</c:v>
                </c:pt>
                <c:pt idx="23">
                  <c:v>78.407392007084198</c:v>
                </c:pt>
                <c:pt idx="24">
                  <c:v>77.281779030076294</c:v>
                </c:pt>
                <c:pt idx="25">
                  <c:v>76.199094509049331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1-4D88-8D11-77A2C7EEF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750944"/>
        <c:axId val="1442752384"/>
      </c:scatterChart>
      <c:valAx>
        <c:axId val="144275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752384"/>
        <c:crosses val="autoZero"/>
        <c:crossBetween val="midCat"/>
      </c:valAx>
      <c:valAx>
        <c:axId val="14427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75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213360</xdr:colOff>
      <xdr:row>0</xdr:row>
      <xdr:rowOff>91440</xdr:rowOff>
    </xdr:from>
    <xdr:to>
      <xdr:col>8</xdr:col>
      <xdr:colOff>480438</xdr:colOff>
      <xdr:row>3</xdr:row>
      <xdr:rowOff>133432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D4C2D7-CA18-4DE3-87EE-8CBE80688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1760" y="91440"/>
          <a:ext cx="2705478" cy="590632"/>
        </a:xfrm>
        <a:prstGeom prst="rect">
          <a:avLst/>
        </a:prstGeom>
      </xdr:spPr>
    </xdr:pic>
    <xdr:clientData/>
  </xdr:twoCellAnchor>
  <xdr:twoCellAnchor editAs="oneCell">
    <xdr:from>
      <xdr:col>3</xdr:col>
      <xdr:colOff>205740</xdr:colOff>
      <xdr:row>5</xdr:row>
      <xdr:rowOff>167640</xdr:rowOff>
    </xdr:from>
    <xdr:to>
      <xdr:col>7</xdr:col>
      <xdr:colOff>329923</xdr:colOff>
      <xdr:row>8</xdr:row>
      <xdr:rowOff>9580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C60EFF-6C3B-42C2-929E-D5011B4CC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540" y="1082040"/>
          <a:ext cx="2562583" cy="390580"/>
        </a:xfrm>
        <a:prstGeom prst="rect">
          <a:avLst/>
        </a:prstGeom>
      </xdr:spPr>
    </xdr:pic>
    <xdr:clientData/>
  </xdr:twoCellAnchor>
  <xdr:twoCellAnchor>
    <xdr:from>
      <xdr:col>5</xdr:col>
      <xdr:colOff>266700</xdr:colOff>
      <xdr:row>11</xdr:row>
      <xdr:rowOff>57150</xdr:rowOff>
    </xdr:from>
    <xdr:to>
      <xdr:col>15</xdr:col>
      <xdr:colOff>83820</xdr:colOff>
      <xdr:row>32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2EAFD3-AF99-A2BF-C802-9D3F61F04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350520</xdr:colOff>
      <xdr:row>35</xdr:row>
      <xdr:rowOff>38100</xdr:rowOff>
    </xdr:from>
    <xdr:to>
      <xdr:col>11</xdr:col>
      <xdr:colOff>55714</xdr:colOff>
      <xdr:row>37</xdr:row>
      <xdr:rowOff>129604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8D9ED0-709F-BEEB-1D38-DC6385199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98520" y="6438900"/>
          <a:ext cx="3362794" cy="457264"/>
        </a:xfrm>
        <a:prstGeom prst="rect">
          <a:avLst/>
        </a:prstGeom>
      </xdr:spPr>
    </xdr:pic>
    <xdr:clientData/>
  </xdr:twoCellAnchor>
  <xdr:twoCellAnchor>
    <xdr:from>
      <xdr:col>5</xdr:col>
      <xdr:colOff>335280</xdr:colOff>
      <xdr:row>42</xdr:row>
      <xdr:rowOff>76200</xdr:rowOff>
    </xdr:from>
    <xdr:to>
      <xdr:col>13</xdr:col>
      <xdr:colOff>30480</xdr:colOff>
      <xdr:row>57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D07E5E-8E5E-2505-A9A3-B365A86634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68580</xdr:colOff>
      <xdr:row>42</xdr:row>
      <xdr:rowOff>38100</xdr:rowOff>
    </xdr:from>
    <xdr:to>
      <xdr:col>20</xdr:col>
      <xdr:colOff>373380</xdr:colOff>
      <xdr:row>57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3C5E6C5-4C10-DECB-DC87-A3069B28C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G41" sqref="G41"/>
    </sheetView>
  </sheetViews>
  <sheetFormatPr defaultRowHeight="14.4" x14ac:dyDescent="0.3"/>
  <sheetData>
    <row r="1" spans="1:5" x14ac:dyDescent="0.3">
      <c r="A1" s="5"/>
      <c r="B1" s="1" t="s">
        <v>0</v>
      </c>
      <c r="C1" s="1"/>
      <c r="D1" s="1"/>
    </row>
    <row r="2" spans="1:5" x14ac:dyDescent="0.3">
      <c r="A2" s="5"/>
      <c r="B2" s="2" t="s">
        <v>1</v>
      </c>
      <c r="C2" s="2" t="s">
        <v>2</v>
      </c>
      <c r="D2" s="2" t="s">
        <v>3</v>
      </c>
    </row>
    <row r="3" spans="1:5" x14ac:dyDescent="0.3">
      <c r="A3" s="3" t="s">
        <v>4</v>
      </c>
      <c r="B3" s="3">
        <v>13.7819</v>
      </c>
      <c r="C3" s="3">
        <v>2726.81</v>
      </c>
      <c r="D3" s="3">
        <v>217.572</v>
      </c>
    </row>
    <row r="4" spans="1:5" x14ac:dyDescent="0.3">
      <c r="A4" s="4" t="s">
        <v>5</v>
      </c>
      <c r="B4" s="4">
        <v>13.9726</v>
      </c>
      <c r="C4" s="4">
        <v>3259.93</v>
      </c>
      <c r="D4" s="4">
        <v>212.3</v>
      </c>
    </row>
    <row r="6" spans="1:5" x14ac:dyDescent="0.3">
      <c r="A6" t="s">
        <v>6</v>
      </c>
    </row>
    <row r="7" spans="1:5" x14ac:dyDescent="0.3">
      <c r="A7" t="s">
        <v>7</v>
      </c>
      <c r="B7" t="s">
        <v>3</v>
      </c>
      <c r="C7">
        <v>90</v>
      </c>
    </row>
    <row r="8" spans="1:5" x14ac:dyDescent="0.3">
      <c r="A8" t="s">
        <v>8</v>
      </c>
      <c r="B8" t="s">
        <v>9</v>
      </c>
      <c r="C8">
        <f>EXP($B$3-$C$3/(C7+$D$3))</f>
        <v>136.49678357726467</v>
      </c>
    </row>
    <row r="9" spans="1:5" x14ac:dyDescent="0.3">
      <c r="A9" t="s">
        <v>10</v>
      </c>
      <c r="B9" t="s">
        <v>9</v>
      </c>
      <c r="C9">
        <f>EXP($B$4-$C$4/(C7+$D$4))</f>
        <v>24.260321205741608</v>
      </c>
    </row>
    <row r="11" spans="1:5" x14ac:dyDescent="0.3">
      <c r="A11" t="s">
        <v>11</v>
      </c>
      <c r="B11" t="s">
        <v>12</v>
      </c>
      <c r="D11" t="s">
        <v>13</v>
      </c>
      <c r="E11" t="s">
        <v>12</v>
      </c>
    </row>
    <row r="12" spans="1:5" x14ac:dyDescent="0.3">
      <c r="A12">
        <f>0</f>
        <v>0</v>
      </c>
      <c r="B12">
        <f>$C$9+($C$8-$C$9)*A12</f>
        <v>24.260321205741608</v>
      </c>
      <c r="D12">
        <f>0</f>
        <v>0</v>
      </c>
      <c r="E12">
        <f>1/(D12/$C$8+(1-D12)/$C$9)</f>
        <v>24.260321205741608</v>
      </c>
    </row>
    <row r="13" spans="1:5" x14ac:dyDescent="0.3">
      <c r="A13">
        <v>0.04</v>
      </c>
      <c r="B13">
        <f t="shared" ref="B13:B37" si="0">$C$9+($C$8-$C$9)*A13</f>
        <v>28.749779700602531</v>
      </c>
      <c r="D13">
        <v>0.04</v>
      </c>
      <c r="E13">
        <f t="shared" ref="E13:E37" si="1">1/(D13/$C$8+(1-D13)/$C$9)</f>
        <v>25.085394398135914</v>
      </c>
    </row>
    <row r="14" spans="1:5" x14ac:dyDescent="0.3">
      <c r="A14">
        <f>A13+0.04</f>
        <v>0.08</v>
      </c>
      <c r="B14">
        <f t="shared" si="0"/>
        <v>33.239238195463457</v>
      </c>
      <c r="D14">
        <f>D13+0.04</f>
        <v>0.08</v>
      </c>
      <c r="E14">
        <f t="shared" si="1"/>
        <v>25.968563478606153</v>
      </c>
    </row>
    <row r="15" spans="1:5" x14ac:dyDescent="0.3">
      <c r="A15">
        <f t="shared" ref="A15:A37" si="2">A14+0.04</f>
        <v>0.12</v>
      </c>
      <c r="B15">
        <f t="shared" si="0"/>
        <v>37.728696690324377</v>
      </c>
      <c r="D15">
        <f t="shared" ref="D15:D37" si="3">D14+0.04</f>
        <v>0.12</v>
      </c>
      <c r="E15">
        <f t="shared" si="1"/>
        <v>26.916188419185215</v>
      </c>
    </row>
    <row r="16" spans="1:5" x14ac:dyDescent="0.3">
      <c r="A16">
        <f t="shared" si="2"/>
        <v>0.16</v>
      </c>
      <c r="B16">
        <f t="shared" si="0"/>
        <v>42.218155185185296</v>
      </c>
      <c r="D16">
        <f t="shared" si="3"/>
        <v>0.16</v>
      </c>
      <c r="E16">
        <f t="shared" si="1"/>
        <v>27.935592683840596</v>
      </c>
    </row>
    <row r="17" spans="1:5" x14ac:dyDescent="0.3">
      <c r="A17">
        <f t="shared" si="2"/>
        <v>0.2</v>
      </c>
      <c r="B17">
        <f t="shared" si="0"/>
        <v>46.707613680046222</v>
      </c>
      <c r="D17">
        <f t="shared" si="3"/>
        <v>0.2</v>
      </c>
      <c r="E17">
        <f t="shared" si="1"/>
        <v>29.035252863562235</v>
      </c>
    </row>
    <row r="18" spans="1:5" x14ac:dyDescent="0.3">
      <c r="A18">
        <f t="shared" si="2"/>
        <v>0.24000000000000002</v>
      </c>
      <c r="B18">
        <f t="shared" si="0"/>
        <v>51.197072174907149</v>
      </c>
      <c r="D18">
        <f t="shared" si="3"/>
        <v>0.24000000000000002</v>
      </c>
      <c r="E18">
        <f t="shared" si="1"/>
        <v>30.225034935689131</v>
      </c>
    </row>
    <row r="19" spans="1:5" x14ac:dyDescent="0.3">
      <c r="A19">
        <f t="shared" si="2"/>
        <v>0.28000000000000003</v>
      </c>
      <c r="B19">
        <f t="shared" si="0"/>
        <v>55.686530669768068</v>
      </c>
      <c r="D19">
        <f t="shared" si="3"/>
        <v>0.28000000000000003</v>
      </c>
      <c r="E19">
        <f t="shared" si="1"/>
        <v>31.516491092607584</v>
      </c>
    </row>
    <row r="20" spans="1:5" x14ac:dyDescent="0.3">
      <c r="A20">
        <f t="shared" si="2"/>
        <v>0.32</v>
      </c>
      <c r="B20">
        <f t="shared" si="0"/>
        <v>60.175989164628987</v>
      </c>
      <c r="D20">
        <f t="shared" si="3"/>
        <v>0.32</v>
      </c>
      <c r="E20">
        <f t="shared" si="1"/>
        <v>32.923236064504316</v>
      </c>
    </row>
    <row r="21" spans="1:5" x14ac:dyDescent="0.3">
      <c r="A21">
        <f t="shared" si="2"/>
        <v>0.36</v>
      </c>
      <c r="B21">
        <f t="shared" si="0"/>
        <v>64.665447659489914</v>
      </c>
      <c r="D21">
        <f t="shared" si="3"/>
        <v>0.36</v>
      </c>
      <c r="E21">
        <f t="shared" si="1"/>
        <v>34.461428934236054</v>
      </c>
    </row>
    <row r="22" spans="1:5" x14ac:dyDescent="0.3">
      <c r="A22">
        <f t="shared" si="2"/>
        <v>0.39999999999999997</v>
      </c>
      <c r="B22">
        <f t="shared" si="0"/>
        <v>69.154906154350826</v>
      </c>
      <c r="D22">
        <f t="shared" si="3"/>
        <v>0.39999999999999997</v>
      </c>
      <c r="E22">
        <f t="shared" si="1"/>
        <v>36.150396635776062</v>
      </c>
    </row>
    <row r="23" spans="1:5" x14ac:dyDescent="0.3">
      <c r="A23">
        <f t="shared" si="2"/>
        <v>0.43999999999999995</v>
      </c>
      <c r="B23">
        <f t="shared" si="0"/>
        <v>73.644364649211752</v>
      </c>
      <c r="D23">
        <f t="shared" si="3"/>
        <v>0.43999999999999995</v>
      </c>
      <c r="E23">
        <f t="shared" si="1"/>
        <v>38.013450249057087</v>
      </c>
    </row>
    <row r="24" spans="1:5" x14ac:dyDescent="0.3">
      <c r="A24">
        <f t="shared" si="2"/>
        <v>0.47999999999999993</v>
      </c>
      <c r="B24">
        <f t="shared" si="0"/>
        <v>78.133823144072664</v>
      </c>
      <c r="D24">
        <f t="shared" si="3"/>
        <v>0.47999999999999993</v>
      </c>
      <c r="E24">
        <f t="shared" si="1"/>
        <v>40.078967422356875</v>
      </c>
    </row>
    <row r="25" spans="1:5" x14ac:dyDescent="0.3">
      <c r="A25">
        <f t="shared" si="2"/>
        <v>0.51999999999999991</v>
      </c>
      <c r="B25">
        <f t="shared" si="0"/>
        <v>82.623281638933591</v>
      </c>
      <c r="D25">
        <f t="shared" si="3"/>
        <v>0.51999999999999991</v>
      </c>
      <c r="E25">
        <f t="shared" si="1"/>
        <v>42.381847961400403</v>
      </c>
    </row>
    <row r="26" spans="1:5" x14ac:dyDescent="0.3">
      <c r="A26">
        <f t="shared" si="2"/>
        <v>0.55999999999999994</v>
      </c>
      <c r="B26">
        <f t="shared" si="0"/>
        <v>87.112740133794517</v>
      </c>
      <c r="D26">
        <f t="shared" si="3"/>
        <v>0.55999999999999994</v>
      </c>
      <c r="E26">
        <f t="shared" si="1"/>
        <v>44.965501826357055</v>
      </c>
    </row>
    <row r="27" spans="1:5" x14ac:dyDescent="0.3">
      <c r="A27">
        <f t="shared" si="2"/>
        <v>0.6</v>
      </c>
      <c r="B27">
        <f t="shared" si="0"/>
        <v>91.602198628655444</v>
      </c>
      <c r="D27">
        <f t="shared" si="3"/>
        <v>0.6</v>
      </c>
      <c r="E27">
        <f t="shared" si="1"/>
        <v>47.884611479972328</v>
      </c>
    </row>
    <row r="28" spans="1:5" x14ac:dyDescent="0.3">
      <c r="A28">
        <f t="shared" si="2"/>
        <v>0.64</v>
      </c>
      <c r="B28">
        <f t="shared" si="0"/>
        <v>96.09165712351637</v>
      </c>
      <c r="D28">
        <f t="shared" si="3"/>
        <v>0.64</v>
      </c>
      <c r="E28">
        <f t="shared" si="1"/>
        <v>51.209044907138555</v>
      </c>
    </row>
    <row r="29" spans="1:5" x14ac:dyDescent="0.3">
      <c r="A29">
        <f t="shared" si="2"/>
        <v>0.68</v>
      </c>
      <c r="B29">
        <f t="shared" si="0"/>
        <v>100.5811156183773</v>
      </c>
      <c r="D29">
        <f t="shared" si="3"/>
        <v>0.68</v>
      </c>
      <c r="E29">
        <f t="shared" si="1"/>
        <v>55.029520230661824</v>
      </c>
    </row>
    <row r="30" spans="1:5" x14ac:dyDescent="0.3">
      <c r="A30">
        <f t="shared" si="2"/>
        <v>0.72000000000000008</v>
      </c>
      <c r="B30">
        <f t="shared" si="0"/>
        <v>105.07057411323822</v>
      </c>
      <c r="D30">
        <f t="shared" si="3"/>
        <v>0.72000000000000008</v>
      </c>
      <c r="E30">
        <f t="shared" si="1"/>
        <v>59.466010421310187</v>
      </c>
    </row>
    <row r="31" spans="1:5" x14ac:dyDescent="0.3">
      <c r="A31">
        <f>A30+0.04</f>
        <v>0.76000000000000012</v>
      </c>
      <c r="B31">
        <f t="shared" si="0"/>
        <v>109.56003260809915</v>
      </c>
      <c r="D31">
        <f>D30+0.04</f>
        <v>0.76000000000000012</v>
      </c>
      <c r="E31">
        <f t="shared" si="1"/>
        <v>64.68057004943455</v>
      </c>
    </row>
    <row r="32" spans="1:5" x14ac:dyDescent="0.3">
      <c r="A32">
        <f t="shared" si="2"/>
        <v>0.80000000000000016</v>
      </c>
      <c r="B32">
        <f t="shared" si="0"/>
        <v>114.04949110296008</v>
      </c>
      <c r="D32">
        <f t="shared" si="3"/>
        <v>0.80000000000000016</v>
      </c>
      <c r="E32">
        <f t="shared" si="1"/>
        <v>70.897559353363249</v>
      </c>
    </row>
    <row r="33" spans="1:5" x14ac:dyDescent="0.3">
      <c r="A33">
        <f t="shared" si="2"/>
        <v>0.84000000000000019</v>
      </c>
      <c r="B33">
        <f t="shared" si="0"/>
        <v>118.538949597821</v>
      </c>
      <c r="D33">
        <f t="shared" si="3"/>
        <v>0.84000000000000019</v>
      </c>
      <c r="E33">
        <f t="shared" si="1"/>
        <v>78.436772014544488</v>
      </c>
    </row>
    <row r="34" spans="1:5" x14ac:dyDescent="0.3">
      <c r="A34">
        <f t="shared" si="2"/>
        <v>0.88000000000000023</v>
      </c>
      <c r="B34">
        <f t="shared" si="0"/>
        <v>123.02840809268193</v>
      </c>
      <c r="D34">
        <f t="shared" si="3"/>
        <v>0.88000000000000023</v>
      </c>
      <c r="E34">
        <f t="shared" si="1"/>
        <v>87.770214813284838</v>
      </c>
    </row>
    <row r="35" spans="1:5" x14ac:dyDescent="0.3">
      <c r="A35">
        <f t="shared" si="2"/>
        <v>0.92000000000000026</v>
      </c>
      <c r="B35">
        <f t="shared" si="0"/>
        <v>127.51786658754285</v>
      </c>
      <c r="D35">
        <f t="shared" si="3"/>
        <v>0.92000000000000026</v>
      </c>
      <c r="E35">
        <f t="shared" si="1"/>
        <v>99.624900957778053</v>
      </c>
    </row>
    <row r="36" spans="1:5" x14ac:dyDescent="0.3">
      <c r="A36">
        <f>A35+0.04</f>
        <v>0.9600000000000003</v>
      </c>
      <c r="B36">
        <f t="shared" si="0"/>
        <v>132.00732508240378</v>
      </c>
      <c r="D36">
        <f>D35+0.04</f>
        <v>0.9600000000000003</v>
      </c>
      <c r="E36">
        <f t="shared" si="1"/>
        <v>115.18195435304989</v>
      </c>
    </row>
    <row r="37" spans="1:5" x14ac:dyDescent="0.3">
      <c r="A37">
        <f t="shared" si="2"/>
        <v>1.0000000000000002</v>
      </c>
      <c r="B37">
        <f t="shared" si="0"/>
        <v>136.49678357726469</v>
      </c>
      <c r="D37">
        <f t="shared" si="3"/>
        <v>1.0000000000000002</v>
      </c>
      <c r="E37">
        <f t="shared" si="1"/>
        <v>136.49678357726481</v>
      </c>
    </row>
    <row r="39" spans="1:5" x14ac:dyDescent="0.3">
      <c r="A39" t="s">
        <v>11</v>
      </c>
      <c r="B39" t="s">
        <v>13</v>
      </c>
      <c r="C39" t="s">
        <v>14</v>
      </c>
      <c r="D39" t="s">
        <v>8</v>
      </c>
      <c r="E39" t="s">
        <v>10</v>
      </c>
    </row>
    <row r="40" spans="1:5" x14ac:dyDescent="0.3">
      <c r="A40">
        <f>0</f>
        <v>0</v>
      </c>
      <c r="B40">
        <f>A40*D40/90</f>
        <v>0</v>
      </c>
      <c r="C40">
        <v>131.83619655832211</v>
      </c>
      <c r="D40">
        <f>EXP($B$3-$C$3/(C40+$D$3))</f>
        <v>394.57870347776725</v>
      </c>
      <c r="E40">
        <f>EXP($B$4-$C$4/(C40+$D$4))</f>
        <v>90.000009113339175</v>
      </c>
    </row>
    <row r="41" spans="1:5" x14ac:dyDescent="0.3">
      <c r="A41">
        <v>0.04</v>
      </c>
      <c r="B41">
        <f t="shared" ref="B41:B65" si="4">A41*D41/90</f>
        <v>0.15771168827313048</v>
      </c>
      <c r="C41">
        <v>127.14868908603081</v>
      </c>
      <c r="D41">
        <f t="shared" ref="D41:D65" si="5">EXP($B$3-$C$3/(C41+$D$3))</f>
        <v>354.85129861454357</v>
      </c>
      <c r="E41">
        <f t="shared" ref="E41:E65" si="6">EXP($B$4-$C$4/(C41+$D$4))</f>
        <v>78.964495097589051</v>
      </c>
    </row>
    <row r="42" spans="1:5" x14ac:dyDescent="0.3">
      <c r="A42">
        <f>A41+0.04</f>
        <v>0.08</v>
      </c>
      <c r="B42">
        <f t="shared" si="4"/>
        <v>0.28566368998956448</v>
      </c>
      <c r="C42">
        <v>122.88339593292164</v>
      </c>
      <c r="D42">
        <f t="shared" si="5"/>
        <v>321.37165123826003</v>
      </c>
      <c r="E42">
        <f t="shared" si="6"/>
        <v>69.880739776786825</v>
      </c>
    </row>
    <row r="43" spans="1:5" x14ac:dyDescent="0.3">
      <c r="A43">
        <f t="shared" ref="A43:B65" si="7">A42+0.04</f>
        <v>0.12</v>
      </c>
      <c r="B43">
        <f t="shared" si="4"/>
        <v>0.39055864760686981</v>
      </c>
      <c r="C43">
        <v>118.98794542322381</v>
      </c>
      <c r="D43">
        <f t="shared" si="5"/>
        <v>292.91898570515235</v>
      </c>
      <c r="E43">
        <f t="shared" si="6"/>
        <v>62.329142931231814</v>
      </c>
    </row>
    <row r="44" spans="1:5" x14ac:dyDescent="0.3">
      <c r="A44">
        <f t="shared" si="7"/>
        <v>0.16</v>
      </c>
      <c r="B44">
        <f t="shared" si="4"/>
        <v>0.47740973140811305</v>
      </c>
      <c r="C44">
        <v>115.41700306757957</v>
      </c>
      <c r="D44">
        <f t="shared" si="5"/>
        <v>268.54297391706359</v>
      </c>
      <c r="E44">
        <f t="shared" si="6"/>
        <v>55.99186754339037</v>
      </c>
    </row>
    <row r="45" spans="1:5" x14ac:dyDescent="0.3">
      <c r="A45">
        <f t="shared" si="7"/>
        <v>0.2</v>
      </c>
      <c r="B45">
        <f t="shared" si="4"/>
        <v>0.54999364281946794</v>
      </c>
      <c r="C45">
        <v>112.13112290943023</v>
      </c>
      <c r="D45">
        <f t="shared" si="5"/>
        <v>247.49713926876058</v>
      </c>
      <c r="E45">
        <f t="shared" si="6"/>
        <v>50.625630314158869</v>
      </c>
    </row>
    <row r="46" spans="1:5" x14ac:dyDescent="0.3">
      <c r="A46">
        <f t="shared" si="7"/>
        <v>0.24000000000000002</v>
      </c>
      <c r="B46">
        <f t="shared" si="4"/>
        <v>0.61118701138576514</v>
      </c>
      <c r="C46">
        <v>109.09667365413441</v>
      </c>
      <c r="D46">
        <f t="shared" si="5"/>
        <v>229.19512926966192</v>
      </c>
      <c r="E46">
        <f t="shared" si="6"/>
        <v>46.043609881883491</v>
      </c>
    </row>
    <row r="47" spans="1:5" x14ac:dyDescent="0.3">
      <c r="A47">
        <f t="shared" si="7"/>
        <v>0.28000000000000003</v>
      </c>
      <c r="B47">
        <f t="shared" si="4"/>
        <v>0.6631970046796879</v>
      </c>
      <c r="C47">
        <v>106.28455944146472</v>
      </c>
      <c r="D47">
        <f t="shared" si="5"/>
        <v>213.17046578989968</v>
      </c>
      <c r="E47">
        <f t="shared" si="6"/>
        <v>42.100416726971233</v>
      </c>
    </row>
    <row r="48" spans="1:5" x14ac:dyDescent="0.3">
      <c r="A48">
        <f t="shared" si="7"/>
        <v>0.32</v>
      </c>
      <c r="B48">
        <f t="shared" si="4"/>
        <v>0.70773502744219241</v>
      </c>
      <c r="C48">
        <v>103.66978577626075</v>
      </c>
      <c r="D48">
        <f t="shared" si="5"/>
        <v>199.05047646811661</v>
      </c>
      <c r="E48">
        <f t="shared" si="6"/>
        <v>38.682192248905402</v>
      </c>
    </row>
    <row r="49" spans="1:5" x14ac:dyDescent="0.3">
      <c r="A49">
        <f t="shared" si="7"/>
        <v>0.36</v>
      </c>
      <c r="B49">
        <f t="shared" si="4"/>
        <v>0.74614085614563674</v>
      </c>
      <c r="C49">
        <v>101.23084658358766</v>
      </c>
      <c r="D49">
        <f t="shared" si="5"/>
        <v>186.5352140364092</v>
      </c>
      <c r="E49">
        <f t="shared" si="6"/>
        <v>35.698984896844195</v>
      </c>
    </row>
    <row r="50" spans="1:5" x14ac:dyDescent="0.3">
      <c r="A50">
        <f t="shared" si="7"/>
        <v>0.39999999999999997</v>
      </c>
      <c r="B50">
        <f t="shared" si="4"/>
        <v>0.77947294294990521</v>
      </c>
      <c r="C50">
        <v>98.949180800298947</v>
      </c>
      <c r="D50">
        <f t="shared" si="5"/>
        <v>175.3814121637287</v>
      </c>
      <c r="E50">
        <f t="shared" si="6"/>
        <v>33.079102905269096</v>
      </c>
    </row>
    <row r="51" spans="1:5" x14ac:dyDescent="0.3">
      <c r="A51">
        <f t="shared" si="7"/>
        <v>0.43999999999999995</v>
      </c>
      <c r="B51">
        <f t="shared" si="4"/>
        <v>0.80857396391694358</v>
      </c>
      <c r="C51">
        <v>96.808676127743709</v>
      </c>
      <c r="D51">
        <f t="shared" si="5"/>
        <v>165.39012898301121</v>
      </c>
      <c r="E51">
        <f t="shared" si="6"/>
        <v>30.764882499792279</v>
      </c>
    </row>
    <row r="52" spans="1:5" x14ac:dyDescent="0.3">
      <c r="A52">
        <f t="shared" si="7"/>
        <v>0.47999999999999993</v>
      </c>
      <c r="B52">
        <f t="shared" si="4"/>
        <v>0.83412147690403737</v>
      </c>
      <c r="C52">
        <v>94.795353973273464</v>
      </c>
      <c r="D52">
        <f t="shared" si="5"/>
        <v>156.39777691950704</v>
      </c>
      <c r="E52">
        <f t="shared" si="6"/>
        <v>28.709630677463853</v>
      </c>
    </row>
    <row r="53" spans="1:5" x14ac:dyDescent="0.3">
      <c r="A53">
        <f t="shared" si="7"/>
        <v>0.51999999999999991</v>
      </c>
      <c r="B53">
        <f t="shared" si="4"/>
        <v>0.85666522734200279</v>
      </c>
      <c r="C53">
        <v>92.897060810496853</v>
      </c>
      <c r="D53">
        <f t="shared" si="5"/>
        <v>148.26898165534666</v>
      </c>
      <c r="E53">
        <f t="shared" si="6"/>
        <v>26.875260447091396</v>
      </c>
    </row>
    <row r="54" spans="1:5" x14ac:dyDescent="0.3">
      <c r="A54">
        <f t="shared" si="7"/>
        <v>0.55999999999999994</v>
      </c>
      <c r="B54">
        <f t="shared" si="4"/>
        <v>0.87665170999166442</v>
      </c>
      <c r="C54">
        <v>91.10306404042251</v>
      </c>
      <c r="D54">
        <f t="shared" si="5"/>
        <v>140.8904533915175</v>
      </c>
      <c r="E54">
        <f t="shared" si="6"/>
        <v>25.230359089549431</v>
      </c>
    </row>
    <row r="55" spans="1:5" x14ac:dyDescent="0.3">
      <c r="A55">
        <f t="shared" si="7"/>
        <v>0.6</v>
      </c>
      <c r="B55">
        <f t="shared" si="4"/>
        <v>0.89444890525262788</v>
      </c>
      <c r="C55">
        <v>89.40398206490724</v>
      </c>
      <c r="D55">
        <f t="shared" si="5"/>
        <v>134.16733578789419</v>
      </c>
      <c r="E55">
        <f t="shared" si="6"/>
        <v>23.748960675598866</v>
      </c>
    </row>
    <row r="56" spans="1:5" x14ac:dyDescent="0.3">
      <c r="A56">
        <f t="shared" si="7"/>
        <v>0.64</v>
      </c>
      <c r="B56">
        <f t="shared" si="4"/>
        <v>0.91036225471815801</v>
      </c>
      <c r="C56">
        <v>87.791578128514416</v>
      </c>
      <c r="D56">
        <f t="shared" si="5"/>
        <v>128.01969206974098</v>
      </c>
      <c r="E56">
        <f t="shared" si="6"/>
        <v>22.409450035771584</v>
      </c>
    </row>
    <row r="57" spans="1:5" x14ac:dyDescent="0.3">
      <c r="A57">
        <f t="shared" si="7"/>
        <v>0.68</v>
      </c>
      <c r="B57">
        <f t="shared" si="4"/>
        <v>0.92464478846154385</v>
      </c>
      <c r="C57">
        <v>86.258509719701692</v>
      </c>
      <c r="D57">
        <f t="shared" si="5"/>
        <v>122.37945729638079</v>
      </c>
      <c r="E57">
        <f t="shared" si="6"/>
        <v>21.193652239239743</v>
      </c>
    </row>
    <row r="58" spans="1:5" x14ac:dyDescent="0.3">
      <c r="A58">
        <f t="shared" si="7"/>
        <v>0.72000000000000008</v>
      </c>
      <c r="B58">
        <f t="shared" si="4"/>
        <v>0.93750937902671749</v>
      </c>
      <c r="C58">
        <v>84.798292089354703</v>
      </c>
      <c r="D58">
        <f t="shared" si="5"/>
        <v>117.18867237833967</v>
      </c>
      <c r="E58">
        <f t="shared" si="6"/>
        <v>20.086261654430562</v>
      </c>
    </row>
    <row r="59" spans="1:5" x14ac:dyDescent="0.3">
      <c r="A59">
        <f>A58+0.04</f>
        <v>0.76000000000000012</v>
      </c>
      <c r="B59">
        <f t="shared" si="4"/>
        <v>0.94913512242691855</v>
      </c>
      <c r="C59">
        <v>83.405137087675797</v>
      </c>
      <c r="D59">
        <f t="shared" si="5"/>
        <v>112.39758028739824</v>
      </c>
      <c r="E59">
        <f t="shared" si="6"/>
        <v>19.074284447108006</v>
      </c>
    </row>
    <row r="60" spans="1:5" x14ac:dyDescent="0.3">
      <c r="A60">
        <f t="shared" si="7"/>
        <v>0.80000000000000016</v>
      </c>
      <c r="B60">
        <f t="shared" si="4"/>
        <v>0.95967378138005244</v>
      </c>
      <c r="C60">
        <v>82.073873183165759</v>
      </c>
      <c r="D60">
        <f t="shared" si="5"/>
        <v>107.96330040525588</v>
      </c>
      <c r="E60">
        <f t="shared" si="6"/>
        <v>18.146640068095635</v>
      </c>
    </row>
    <row r="61" spans="1:5" x14ac:dyDescent="0.3">
      <c r="A61">
        <f t="shared" si="7"/>
        <v>0.84000000000000019</v>
      </c>
      <c r="B61">
        <f t="shared" si="4"/>
        <v>0.96925518862491156</v>
      </c>
      <c r="C61">
        <v>80.799884707604122</v>
      </c>
      <c r="D61">
        <f t="shared" si="5"/>
        <v>103.84877020981193</v>
      </c>
      <c r="E61">
        <f t="shared" si="6"/>
        <v>17.293844992493881</v>
      </c>
    </row>
    <row r="62" spans="1:5" x14ac:dyDescent="0.3">
      <c r="A62">
        <f t="shared" si="7"/>
        <v>0.88000000000000023</v>
      </c>
      <c r="B62">
        <f t="shared" si="4"/>
        <v>0.97798920330132688</v>
      </c>
      <c r="C62">
        <v>79.57897877673328</v>
      </c>
      <c r="D62">
        <f t="shared" si="5"/>
        <v>100.02162306490841</v>
      </c>
      <c r="E62">
        <f t="shared" si="6"/>
        <v>16.507704259623477</v>
      </c>
    </row>
    <row r="63" spans="1:5" x14ac:dyDescent="0.3">
      <c r="A63">
        <f t="shared" si="7"/>
        <v>0.92000000000000026</v>
      </c>
      <c r="B63">
        <f t="shared" si="4"/>
        <v>0.98597070312944624</v>
      </c>
      <c r="C63">
        <v>78.407392007084198</v>
      </c>
      <c r="D63">
        <f t="shared" si="5"/>
        <v>96.453655740924063</v>
      </c>
      <c r="E63">
        <f t="shared" si="6"/>
        <v>15.781141639415903</v>
      </c>
    </row>
    <row r="64" spans="1:5" x14ac:dyDescent="0.3">
      <c r="A64">
        <f>A63+0.04</f>
        <v>0.9600000000000003</v>
      </c>
      <c r="B64">
        <f t="shared" si="4"/>
        <v>0.99328335721990579</v>
      </c>
      <c r="C64">
        <v>77.281779030076294</v>
      </c>
      <c r="D64">
        <f t="shared" si="5"/>
        <v>93.120314739366137</v>
      </c>
      <c r="E64">
        <f t="shared" si="6"/>
        <v>15.108044453208812</v>
      </c>
    </row>
    <row r="65" spans="1:5" x14ac:dyDescent="0.3">
      <c r="A65">
        <f t="shared" si="7"/>
        <v>1.0000000000000002</v>
      </c>
      <c r="B65">
        <f t="shared" si="4"/>
        <v>0.99999943996868335</v>
      </c>
      <c r="C65">
        <v>76.199094509049331</v>
      </c>
      <c r="D65">
        <f t="shared" si="5"/>
        <v>89.999949597181484</v>
      </c>
      <c r="E65">
        <f t="shared" si="6"/>
        <v>14.483071423759664</v>
      </c>
    </row>
  </sheetData>
  <mergeCells count="1"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Roosa</dc:creator>
  <cp:lastModifiedBy>William Roosa</cp:lastModifiedBy>
  <dcterms:created xsi:type="dcterms:W3CDTF">2015-06-05T18:17:20Z</dcterms:created>
  <dcterms:modified xsi:type="dcterms:W3CDTF">2024-10-11T16:43:43Z</dcterms:modified>
</cp:coreProperties>
</file>