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17c6545b7781650/Desktop/Fall24Classes/Homework/"/>
    </mc:Choice>
  </mc:AlternateContent>
  <xr:revisionPtr revIDLastSave="376" documentId="11_F25DC773A252ABDACC10489A691F551C5ADE58EE" xr6:coauthVersionLast="47" xr6:coauthVersionMax="47" xr10:uidLastSave="{6CA8E7A9-AE55-4AF8-B3D6-A30803E1953D}"/>
  <bookViews>
    <workbookView xWindow="-96" yWindow="0" windowWidth="11712" windowHeight="14496" xr2:uid="{00000000-000D-0000-FFFF-FFFF00000000}"/>
  </bookViews>
  <sheets>
    <sheet name="Sheet1" sheetId="1" r:id="rId1"/>
  </sheets>
  <definedNames>
    <definedName name="solver_adj" localSheetId="0" hidden="1">Sheet1!$U$19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Sheet1!$U$21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1" i="1" l="1"/>
  <c r="R21" i="1"/>
  <c r="O21" i="1"/>
  <c r="U20" i="1"/>
  <c r="U23" i="1" s="1"/>
  <c r="O20" i="1"/>
  <c r="L19" i="1"/>
  <c r="F19" i="1"/>
  <c r="L18" i="1" s="1"/>
  <c r="L20" i="1" s="1"/>
  <c r="L21" i="1" s="1"/>
  <c r="F4" i="1"/>
  <c r="H3" i="1"/>
  <c r="H4" i="1" s="1"/>
  <c r="L22" i="1" l="1"/>
  <c r="G10" i="1"/>
</calcChain>
</file>

<file path=xl/sharedStrings.xml><?xml version="1.0" encoding="utf-8"?>
<sst xmlns="http://schemas.openxmlformats.org/spreadsheetml/2006/main" count="54" uniqueCount="31">
  <si>
    <t>P</t>
  </si>
  <si>
    <t>bar</t>
  </si>
  <si>
    <t>H1</t>
  </si>
  <si>
    <t>P2sat</t>
  </si>
  <si>
    <t>By solving both equations for y1 and setting them equal to each other, we can solve for x2</t>
  </si>
  <si>
    <t>Given</t>
  </si>
  <si>
    <t>Found</t>
  </si>
  <si>
    <t>x1</t>
  </si>
  <si>
    <t>x2</t>
  </si>
  <si>
    <t>y1</t>
  </si>
  <si>
    <t>y2</t>
  </si>
  <si>
    <t>Zero function used for solving for x1</t>
  </si>
  <si>
    <t>No assumptions were made</t>
  </si>
  <si>
    <t>A0</t>
  </si>
  <si>
    <t>P1sat</t>
  </si>
  <si>
    <t>kPa</t>
  </si>
  <si>
    <t>(a)</t>
  </si>
  <si>
    <t>(b)</t>
  </si>
  <si>
    <t>gamma1</t>
  </si>
  <si>
    <t>gamma2</t>
  </si>
  <si>
    <t>Answer</t>
  </si>
  <si>
    <t>Anywhere from</t>
  </si>
  <si>
    <t>0.65-&gt;0.768</t>
  </si>
  <si>
    <t>(c)</t>
  </si>
  <si>
    <t>Value of alpha 12</t>
  </si>
  <si>
    <t>when x1 is 0</t>
  </si>
  <si>
    <t>alpha</t>
  </si>
  <si>
    <t>when x1 is one</t>
  </si>
  <si>
    <t>Therefore, there is an azeotrope</t>
  </si>
  <si>
    <t xml:space="preserve">Now, finding where the alpha value </t>
  </si>
  <si>
    <t>is zero to know the x1 value for the azeotrope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</si>
</sst>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2.png"/><Relationship Id="rId7" Type="http://schemas.microsoft.com/office/2007/relationships/hdphoto" Target="../media/hdphoto2.wdp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Relationship Id="rId9" Type="http://schemas.microsoft.com/office/2007/relationships/hdphoto" Target="../media/hdphoto3.wd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7</xdr:row>
      <xdr:rowOff>137160</xdr:rowOff>
    </xdr:from>
    <xdr:to>
      <xdr:col>5</xdr:col>
      <xdr:colOff>103303</xdr:colOff>
      <xdr:row>10</xdr:row>
      <xdr:rowOff>121994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2B1F3C-C87A-D80B-0236-C9B8DBCC4C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5720" y="1417320"/>
          <a:ext cx="3105583" cy="533474"/>
        </a:xfrm>
        <a:prstGeom prst="rect">
          <a:avLst/>
        </a:prstGeom>
      </xdr:spPr>
    </xdr:pic>
    <xdr:clientData/>
  </xdr:twoCellAnchor>
  <xdr:twoCellAnchor editAs="oneCell">
    <xdr:from>
      <xdr:col>0</xdr:col>
      <xdr:colOff>167641</xdr:colOff>
      <xdr:row>24</xdr:row>
      <xdr:rowOff>15240</xdr:rowOff>
    </xdr:from>
    <xdr:to>
      <xdr:col>7</xdr:col>
      <xdr:colOff>411481</xdr:colOff>
      <xdr:row>26</xdr:row>
      <xdr:rowOff>42079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FEAF7E-0A28-74D4-C9AF-D4C24D80A4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1" y="4404360"/>
          <a:ext cx="4511040" cy="392599"/>
        </a:xfrm>
        <a:prstGeom prst="rect">
          <a:avLst/>
        </a:prstGeom>
      </xdr:spPr>
    </xdr:pic>
    <xdr:clientData/>
  </xdr:twoCellAnchor>
  <xdr:twoCellAnchor editAs="oneCell">
    <xdr:from>
      <xdr:col>0</xdr:col>
      <xdr:colOff>365760</xdr:colOff>
      <xdr:row>21</xdr:row>
      <xdr:rowOff>0</xdr:rowOff>
    </xdr:from>
    <xdr:to>
      <xdr:col>6</xdr:col>
      <xdr:colOff>261481</xdr:colOff>
      <xdr:row>23</xdr:row>
      <xdr:rowOff>129609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697E32B-126D-E3E6-F7A0-8AD25566C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" y="3840480"/>
          <a:ext cx="3553321" cy="495369"/>
        </a:xfrm>
        <a:prstGeom prst="rect">
          <a:avLst/>
        </a:prstGeom>
      </xdr:spPr>
    </xdr:pic>
    <xdr:clientData/>
  </xdr:twoCellAnchor>
  <xdr:twoCellAnchor editAs="oneCell">
    <xdr:from>
      <xdr:col>8</xdr:col>
      <xdr:colOff>175260</xdr:colOff>
      <xdr:row>22</xdr:row>
      <xdr:rowOff>137160</xdr:rowOff>
    </xdr:from>
    <xdr:to>
      <xdr:col>10</xdr:col>
      <xdr:colOff>489799</xdr:colOff>
      <xdr:row>26</xdr:row>
      <xdr:rowOff>15325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8B0658-A2A3-8AC7-ED94-AC28D977EE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052060" y="4160520"/>
          <a:ext cx="1533739" cy="609685"/>
        </a:xfrm>
        <a:prstGeom prst="rect">
          <a:avLst/>
        </a:prstGeom>
      </xdr:spPr>
    </xdr:pic>
    <xdr:clientData/>
  </xdr:twoCellAnchor>
  <xdr:twoCellAnchor editAs="oneCell">
    <xdr:from>
      <xdr:col>11</xdr:col>
      <xdr:colOff>15240</xdr:colOff>
      <xdr:row>23</xdr:row>
      <xdr:rowOff>7620</xdr:rowOff>
    </xdr:from>
    <xdr:to>
      <xdr:col>13</xdr:col>
      <xdr:colOff>186884</xdr:colOff>
      <xdr:row>27</xdr:row>
      <xdr:rowOff>38206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CF203AF-C903-B771-7167-28688DF85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6720840" y="4213860"/>
          <a:ext cx="1390844" cy="762106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228601</xdr:colOff>
      <xdr:row>23</xdr:row>
      <xdr:rowOff>8390</xdr:rowOff>
    </xdr:from>
    <xdr:to>
      <xdr:col>15</xdr:col>
      <xdr:colOff>281941</xdr:colOff>
      <xdr:row>26</xdr:row>
      <xdr:rowOff>80113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644E17D-0FB2-68D0-E3FE-A189EE7EF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BEBA8EAE-BF5A-486C-A8C5-ECC9F3942E4B}">
              <a14:imgProps xmlns:a14="http://schemas.microsoft.com/office/drawing/2010/main">
                <a14:imgLayer r:embed="rId9">
                  <a14:imgEffect>
                    <a14:brightnessContrast bright="20000" contrast="-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8153401" y="4214630"/>
          <a:ext cx="1272540" cy="6203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3"/>
  <sheetViews>
    <sheetView tabSelected="1" topLeftCell="N1" workbookViewId="0">
      <selection activeCell="U24" sqref="U24"/>
    </sheetView>
  </sheetViews>
  <sheetFormatPr defaultRowHeight="14.4" x14ac:dyDescent="0.3"/>
  <sheetData>
    <row r="1" spans="1:14" x14ac:dyDescent="0.3">
      <c r="A1">
        <v>13.13</v>
      </c>
    </row>
    <row r="2" spans="1:14" x14ac:dyDescent="0.3">
      <c r="A2" t="s">
        <v>5</v>
      </c>
      <c r="E2" t="s">
        <v>6</v>
      </c>
    </row>
    <row r="3" spans="1:14" x14ac:dyDescent="0.3">
      <c r="A3" t="s">
        <v>0</v>
      </c>
      <c r="B3" t="s">
        <v>1</v>
      </c>
      <c r="C3">
        <v>1</v>
      </c>
      <c r="E3" t="s">
        <v>7</v>
      </c>
      <c r="F3">
        <v>4.5022511278139067E-3</v>
      </c>
      <c r="G3" t="s">
        <v>8</v>
      </c>
      <c r="H3">
        <f>1-F3</f>
        <v>0.99549774887218612</v>
      </c>
    </row>
    <row r="4" spans="1:14" x14ac:dyDescent="0.3">
      <c r="A4" t="s">
        <v>2</v>
      </c>
      <c r="B4" t="s">
        <v>1</v>
      </c>
      <c r="C4">
        <v>200</v>
      </c>
      <c r="E4" t="s">
        <v>9</v>
      </c>
      <c r="F4">
        <f>F3*C4/C3</f>
        <v>0.90045022556278131</v>
      </c>
      <c r="G4" t="s">
        <v>10</v>
      </c>
      <c r="H4">
        <f>H3*C5/C3</f>
        <v>9.9549774887218612E-2</v>
      </c>
    </row>
    <row r="5" spans="1:14" x14ac:dyDescent="0.3">
      <c r="A5" t="s">
        <v>3</v>
      </c>
      <c r="B5" t="s">
        <v>1</v>
      </c>
      <c r="C5">
        <v>0.1</v>
      </c>
    </row>
    <row r="7" spans="1:14" x14ac:dyDescent="0.3">
      <c r="A7" t="s">
        <v>4</v>
      </c>
    </row>
    <row r="9" spans="1:14" x14ac:dyDescent="0.3">
      <c r="G9" t="s">
        <v>11</v>
      </c>
    </row>
    <row r="10" spans="1:14" x14ac:dyDescent="0.3">
      <c r="G10">
        <f>1-H3*C5/C3-F3*C4/C3</f>
        <v>-4.4999992621086449E-10</v>
      </c>
    </row>
    <row r="13" spans="1:14" x14ac:dyDescent="0.3">
      <c r="A13" t="s">
        <v>12</v>
      </c>
    </row>
    <row r="15" spans="1:14" x14ac:dyDescent="0.3">
      <c r="A15">
        <v>13.19</v>
      </c>
    </row>
    <row r="16" spans="1:14" x14ac:dyDescent="0.3">
      <c r="A16" t="s">
        <v>5</v>
      </c>
      <c r="E16" t="s">
        <v>16</v>
      </c>
      <c r="J16" t="s">
        <v>17</v>
      </c>
      <c r="N16" t="s">
        <v>23</v>
      </c>
    </row>
    <row r="17" spans="1:21" x14ac:dyDescent="0.3">
      <c r="A17" t="s">
        <v>13</v>
      </c>
      <c r="C17">
        <v>1.8</v>
      </c>
      <c r="E17" t="s">
        <v>5</v>
      </c>
      <c r="H17" t="s">
        <v>20</v>
      </c>
      <c r="J17" t="s">
        <v>6</v>
      </c>
      <c r="N17" t="s">
        <v>24</v>
      </c>
      <c r="T17" t="s">
        <v>29</v>
      </c>
    </row>
    <row r="18" spans="1:21" x14ac:dyDescent="0.3">
      <c r="A18" t="s">
        <v>14</v>
      </c>
      <c r="B18" t="s">
        <v>1</v>
      </c>
      <c r="C18">
        <v>1.24</v>
      </c>
      <c r="E18" t="s">
        <v>7</v>
      </c>
      <c r="F18">
        <v>0.65</v>
      </c>
      <c r="H18" t="s">
        <v>21</v>
      </c>
      <c r="J18" t="s">
        <v>18</v>
      </c>
      <c r="L18">
        <f>EXP($C$17*F19^2)</f>
        <v>1.2466999247382289</v>
      </c>
      <c r="N18" t="s">
        <v>25</v>
      </c>
      <c r="Q18" t="s">
        <v>27</v>
      </c>
      <c r="T18" t="s">
        <v>30</v>
      </c>
    </row>
    <row r="19" spans="1:21" x14ac:dyDescent="0.3">
      <c r="B19" t="s">
        <v>15</v>
      </c>
      <c r="C19">
        <v>124</v>
      </c>
      <c r="E19" t="s">
        <v>8</v>
      </c>
      <c r="F19">
        <f>1-F18</f>
        <v>0.35</v>
      </c>
      <c r="H19" t="s">
        <v>22</v>
      </c>
      <c r="J19" t="s">
        <v>19</v>
      </c>
      <c r="L19">
        <f>EXP($C$17*F18^2)</f>
        <v>2.1393456259361479</v>
      </c>
      <c r="N19" t="s">
        <v>7</v>
      </c>
      <c r="O19">
        <v>0</v>
      </c>
      <c r="Q19" t="s">
        <v>7</v>
      </c>
      <c r="R19">
        <v>1</v>
      </c>
      <c r="T19" t="s">
        <v>7</v>
      </c>
      <c r="U19">
        <v>0.8108299651162888</v>
      </c>
    </row>
    <row r="20" spans="1:21" x14ac:dyDescent="0.3">
      <c r="A20" t="s">
        <v>3</v>
      </c>
      <c r="B20" t="s">
        <v>15</v>
      </c>
      <c r="C20">
        <v>40.5</v>
      </c>
      <c r="J20" t="s">
        <v>0</v>
      </c>
      <c r="K20" t="s">
        <v>15</v>
      </c>
      <c r="L20">
        <f>F18*L18*C19+F19*L19*C20</f>
        <v>130.80923818154614</v>
      </c>
      <c r="N20" t="s">
        <v>8</v>
      </c>
      <c r="O20">
        <f>1-O19</f>
        <v>1</v>
      </c>
      <c r="Q20" t="s">
        <v>8</v>
      </c>
      <c r="R20">
        <v>0</v>
      </c>
      <c r="T20" t="s">
        <v>8</v>
      </c>
      <c r="U20">
        <f>1-U19</f>
        <v>0.1891700348837112</v>
      </c>
    </row>
    <row r="21" spans="1:21" x14ac:dyDescent="0.3">
      <c r="J21" t="s">
        <v>9</v>
      </c>
      <c r="L21">
        <f>F18*L18*C19/L20</f>
        <v>0.76817215152986795</v>
      </c>
      <c r="N21" t="s">
        <v>26</v>
      </c>
      <c r="O21">
        <f>1/EXP($C$17*O19^2)*$C$19*EXP($C$17*O20^2)/$C$20</f>
        <v>18.522377421906306</v>
      </c>
      <c r="Q21" t="s">
        <v>26</v>
      </c>
      <c r="R21">
        <f>1/EXP($C$17*R19^2)*$C$19*EXP($C$17*R20^2)/$C$20</f>
        <v>0.50610029974016613</v>
      </c>
      <c r="T21" t="s">
        <v>26</v>
      </c>
      <c r="U21">
        <f>1/EXP($C$17*U19^2)*$C$19*EXP($C$17*U20^2)/$C$20</f>
        <v>0.999991717108207</v>
      </c>
    </row>
    <row r="22" spans="1:21" x14ac:dyDescent="0.3">
      <c r="J22" t="s">
        <v>10</v>
      </c>
      <c r="L22">
        <f>1-L21</f>
        <v>0.23182784847013205</v>
      </c>
    </row>
    <row r="23" spans="1:21" x14ac:dyDescent="0.3">
      <c r="O23" t="s">
        <v>28</v>
      </c>
      <c r="T23" t="s">
        <v>0</v>
      </c>
      <c r="U23">
        <f>U19*EXP(C17*U20^2)*C19+C20*EXP(C17*U19^2)*U20</f>
        <v>132.2503445817301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2024-10-15T21:57:55Z</dcterms:modified>
</cp:coreProperties>
</file>