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New folder\"/>
    </mc:Choice>
  </mc:AlternateContent>
  <xr:revisionPtr revIDLastSave="0" documentId="13_ncr:1_{6B102206-0003-42A7-8316-74716B83FE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8" i="1"/>
  <c r="C9" i="1"/>
  <c r="D9" i="1" s="1"/>
  <c r="C10" i="1"/>
  <c r="C11" i="1"/>
  <c r="D11" i="1" s="1"/>
  <c r="C12" i="1"/>
  <c r="D12" i="1" s="1"/>
  <c r="C13" i="1"/>
  <c r="C14" i="1"/>
  <c r="C15" i="1"/>
  <c r="D15" i="1" s="1"/>
  <c r="C16" i="1"/>
  <c r="D16" i="1" s="1"/>
  <c r="C7" i="1"/>
  <c r="D7" i="1" s="1"/>
  <c r="D13" i="1" l="1"/>
  <c r="D14" i="1"/>
  <c r="D8" i="1"/>
  <c r="D10" i="1"/>
  <c r="E15" i="1" s="1"/>
  <c r="F15" i="1" s="1"/>
  <c r="G15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7" i="1"/>
  <c r="F7" i="1" s="1"/>
  <c r="G7" i="1" s="1"/>
  <c r="F9" i="1"/>
  <c r="G9" i="1" s="1"/>
  <c r="E8" i="1"/>
  <c r="F8" i="1" s="1"/>
  <c r="G8" i="1" s="1"/>
  <c r="E16" i="1"/>
  <c r="F16" i="1" s="1"/>
  <c r="G16" i="1" s="1"/>
  <c r="E10" i="1" l="1"/>
  <c r="F10" i="1" s="1"/>
  <c r="G10" i="1" s="1"/>
</calcChain>
</file>

<file path=xl/sharedStrings.xml><?xml version="1.0" encoding="utf-8"?>
<sst xmlns="http://schemas.openxmlformats.org/spreadsheetml/2006/main" count="8" uniqueCount="8">
  <si>
    <t>P values</t>
  </si>
  <si>
    <t>Z</t>
  </si>
  <si>
    <t>ln(phi)=int((Z-1)/P), P, 0, P)</t>
  </si>
  <si>
    <t>fugacity coefficient</t>
  </si>
  <si>
    <t>fugacity</t>
  </si>
  <si>
    <t>(Z-1)/P</t>
  </si>
  <si>
    <t>Trapezoids</t>
  </si>
  <si>
    <t>Integrals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</si>
</sst>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-1.5E-3</c:v>
                </c:pt>
                <c:pt idx="1">
                  <c:v>-1.5000000000000013E-3</c:v>
                </c:pt>
                <c:pt idx="2">
                  <c:v>-1.5000000000000013E-3</c:v>
                </c:pt>
                <c:pt idx="3">
                  <c:v>-1.4500000000000012E-3</c:v>
                </c:pt>
                <c:pt idx="4">
                  <c:v>-1.4499999999999995E-3</c:v>
                </c:pt>
                <c:pt idx="5">
                  <c:v>-1.4375E-3</c:v>
                </c:pt>
                <c:pt idx="6">
                  <c:v>-1.31E-3</c:v>
                </c:pt>
                <c:pt idx="7">
                  <c:v>-1.1749999999999998E-3</c:v>
                </c:pt>
                <c:pt idx="8">
                  <c:v>-7.9333333333333328E-4</c:v>
                </c:pt>
                <c:pt idx="9">
                  <c:v>-4.4000000000000012E-4</c:v>
                </c:pt>
                <c:pt idx="10">
                  <c:v>-1.7999999999999993E-4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6-459D-8000-44799A6F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84992"/>
        <c:axId val="1412888832"/>
      </c:scatterChart>
      <c:valAx>
        <c:axId val="14128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88832"/>
        <c:crosses val="autoZero"/>
        <c:crossBetween val="midCat"/>
      </c:valAx>
      <c:valAx>
        <c:axId val="1412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Fugacity</a:t>
            </a:r>
            <a:r>
              <a:rPr lang="en-US" baseline="0"/>
              <a:t> Coefficient vs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Sheet1!$F$7:$F$16</c:f>
              <c:numCache>
                <c:formatCode>General</c:formatCode>
                <c:ptCount val="10"/>
                <c:pt idx="0">
                  <c:v>0.98511193960306265</c:v>
                </c:pt>
                <c:pt idx="1">
                  <c:v>0.97044553354850815</c:v>
                </c:pt>
                <c:pt idx="2">
                  <c:v>0.94223553359123002</c:v>
                </c:pt>
                <c:pt idx="3">
                  <c:v>0.91530311073599757</c:v>
                </c:pt>
                <c:pt idx="4">
                  <c:v>0.88925166125711597</c:v>
                </c:pt>
                <c:pt idx="5">
                  <c:v>0.86515205618669522</c:v>
                </c:pt>
                <c:pt idx="6">
                  <c:v>0.76406684514322298</c:v>
                </c:pt>
                <c:pt idx="7">
                  <c:v>0.6924517858493715</c:v>
                </c:pt>
                <c:pt idx="8">
                  <c:v>0.65104056080311834</c:v>
                </c:pt>
                <c:pt idx="9">
                  <c:v>0.63116792078034045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4-48D8-8E09-7083644A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50400"/>
        <c:axId val="1411851360"/>
      </c:scatterChart>
      <c:valAx>
        <c:axId val="14118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51360"/>
        <c:crosses val="autoZero"/>
        <c:crossBetween val="midCat"/>
      </c:valAx>
      <c:valAx>
        <c:axId val="14118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Fugactiy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Fugacity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Sheet1!$G$7:$G$16</c:f>
              <c:numCache>
                <c:formatCode>General</c:formatCode>
                <c:ptCount val="10"/>
                <c:pt idx="0">
                  <c:v>9.8511193960306258</c:v>
                </c:pt>
                <c:pt idx="1">
                  <c:v>19.408910670970162</c:v>
                </c:pt>
                <c:pt idx="2">
                  <c:v>37.689421343649201</c:v>
                </c:pt>
                <c:pt idx="3">
                  <c:v>54.918186644159853</c:v>
                </c:pt>
                <c:pt idx="4">
                  <c:v>71.140132900569284</c:v>
                </c:pt>
                <c:pt idx="5">
                  <c:v>86.515205618669526</c:v>
                </c:pt>
                <c:pt idx="6">
                  <c:v>152.81336902864459</c:v>
                </c:pt>
                <c:pt idx="7">
                  <c:v>207.73553575481145</c:v>
                </c:pt>
                <c:pt idx="8">
                  <c:v>260.41622432124734</c:v>
                </c:pt>
                <c:pt idx="9">
                  <c:v>315.5839603901702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1-4D6C-BC4B-5D0EFCF9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31008"/>
        <c:axId val="1416531488"/>
      </c:scatterChart>
      <c:valAx>
        <c:axId val="14165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31488"/>
        <c:crosses val="autoZero"/>
        <c:crossBetween val="midCat"/>
      </c:valAx>
      <c:valAx>
        <c:axId val="1416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Fugactiy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42862</xdr:rowOff>
    </xdr:from>
    <xdr:to>
      <xdr:col>22</xdr:col>
      <xdr:colOff>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93FD0-E9E4-3B91-C2B6-C3822558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25</xdr:row>
      <xdr:rowOff>80962</xdr:rowOff>
    </xdr:from>
    <xdr:to>
      <xdr:col>13</xdr:col>
      <xdr:colOff>266700</xdr:colOff>
      <xdr:row>39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88632-C054-65F2-F8ED-F5C38914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25</xdr:row>
      <xdr:rowOff>61912</xdr:rowOff>
    </xdr:from>
    <xdr:to>
      <xdr:col>21</xdr:col>
      <xdr:colOff>228600</xdr:colOff>
      <xdr:row>39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DD9D0-E0D0-EFF8-E29B-FCD3461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6"/>
  <sheetViews>
    <sheetView tabSelected="1" workbookViewId="0">
      <selection activeCell="E17" sqref="E17"/>
    </sheetView>
  </sheetViews>
  <sheetFormatPr defaultRowHeight="15" x14ac:dyDescent="0.25"/>
  <sheetData>
    <row r="3" spans="1:7" x14ac:dyDescent="0.25">
      <c r="A3" t="s">
        <v>2</v>
      </c>
    </row>
    <row r="5" spans="1:7" x14ac:dyDescent="0.25">
      <c r="A5" t="s">
        <v>0</v>
      </c>
      <c r="B5" t="s">
        <v>1</v>
      </c>
      <c r="C5" t="s">
        <v>5</v>
      </c>
      <c r="D5" t="s">
        <v>6</v>
      </c>
      <c r="E5" t="s">
        <v>7</v>
      </c>
      <c r="F5" t="s">
        <v>3</v>
      </c>
      <c r="G5" t="s">
        <v>4</v>
      </c>
    </row>
    <row r="6" spans="1:7" x14ac:dyDescent="0.25">
      <c r="A6">
        <v>0</v>
      </c>
      <c r="B6">
        <v>1</v>
      </c>
      <c r="C6">
        <v>-1.5E-3</v>
      </c>
    </row>
    <row r="7" spans="1:7" x14ac:dyDescent="0.25">
      <c r="A7">
        <v>10</v>
      </c>
      <c r="B7">
        <v>0.98499999999999999</v>
      </c>
      <c r="C7">
        <f>(B7-1)/A7</f>
        <v>-1.5000000000000013E-3</v>
      </c>
      <c r="D7">
        <f t="shared" ref="D7:D16" si="0">(C7+C6)/2*(A7-A6)</f>
        <v>-1.5000000000000006E-2</v>
      </c>
      <c r="E7">
        <f>SUM($D$7:D7)</f>
        <v>-1.5000000000000006E-2</v>
      </c>
      <c r="F7">
        <f>EXP(E7)</f>
        <v>0.98511193960306265</v>
      </c>
      <c r="G7">
        <f t="shared" ref="G7:G16" si="1">F7*A7</f>
        <v>9.8511193960306258</v>
      </c>
    </row>
    <row r="8" spans="1:7" x14ac:dyDescent="0.25">
      <c r="A8">
        <v>20</v>
      </c>
      <c r="B8">
        <v>0.97</v>
      </c>
      <c r="C8">
        <f t="shared" ref="C8:C16" si="2">(B8-1)/A8</f>
        <v>-1.5000000000000013E-3</v>
      </c>
      <c r="D8">
        <f t="shared" si="0"/>
        <v>-1.5000000000000013E-2</v>
      </c>
      <c r="E8">
        <f>SUM($D$7:D8)</f>
        <v>-3.000000000000002E-2</v>
      </c>
      <c r="F8">
        <f t="shared" ref="F8:F16" si="3">EXP(E8)</f>
        <v>0.97044553354850815</v>
      </c>
      <c r="G8">
        <f t="shared" si="1"/>
        <v>19.408910670970162</v>
      </c>
    </row>
    <row r="9" spans="1:7" x14ac:dyDescent="0.25">
      <c r="A9">
        <v>40</v>
      </c>
      <c r="B9">
        <v>0.94199999999999995</v>
      </c>
      <c r="C9">
        <f t="shared" si="2"/>
        <v>-1.4500000000000012E-3</v>
      </c>
      <c r="D9">
        <f t="shared" si="0"/>
        <v>-2.9500000000000026E-2</v>
      </c>
      <c r="E9">
        <f>SUM($D$7:D9)</f>
        <v>-5.9500000000000046E-2</v>
      </c>
      <c r="F9">
        <f t="shared" si="3"/>
        <v>0.94223553359123002</v>
      </c>
      <c r="G9">
        <f t="shared" si="1"/>
        <v>37.689421343649201</v>
      </c>
    </row>
    <row r="10" spans="1:7" x14ac:dyDescent="0.25">
      <c r="A10">
        <v>60</v>
      </c>
      <c r="B10">
        <v>0.91300000000000003</v>
      </c>
      <c r="C10">
        <f t="shared" si="2"/>
        <v>-1.4499999999999995E-3</v>
      </c>
      <c r="D10">
        <f t="shared" si="0"/>
        <v>-2.9000000000000005E-2</v>
      </c>
      <c r="E10">
        <f>SUM($D$7:D10)</f>
        <v>-8.8500000000000051E-2</v>
      </c>
      <c r="F10">
        <f t="shared" si="3"/>
        <v>0.91530311073599757</v>
      </c>
      <c r="G10">
        <f t="shared" si="1"/>
        <v>54.918186644159853</v>
      </c>
    </row>
    <row r="11" spans="1:7" x14ac:dyDescent="0.25">
      <c r="A11">
        <v>80</v>
      </c>
      <c r="B11">
        <v>0.88500000000000001</v>
      </c>
      <c r="C11">
        <f t="shared" si="2"/>
        <v>-1.4375E-3</v>
      </c>
      <c r="D11">
        <f t="shared" si="0"/>
        <v>-2.8874999999999994E-2</v>
      </c>
      <c r="E11">
        <f>SUM($D$7:D11)</f>
        <v>-0.11737500000000005</v>
      </c>
      <c r="F11">
        <f t="shared" si="3"/>
        <v>0.88925166125711597</v>
      </c>
      <c r="G11">
        <f t="shared" si="1"/>
        <v>71.140132900569284</v>
      </c>
    </row>
    <row r="12" spans="1:7" x14ac:dyDescent="0.25">
      <c r="A12">
        <v>100</v>
      </c>
      <c r="B12">
        <v>0.86899999999999999</v>
      </c>
      <c r="C12">
        <f t="shared" si="2"/>
        <v>-1.31E-3</v>
      </c>
      <c r="D12">
        <f t="shared" si="0"/>
        <v>-2.7474999999999999E-2</v>
      </c>
      <c r="E12">
        <f>SUM($D$7:D12)</f>
        <v>-0.14485000000000003</v>
      </c>
      <c r="F12">
        <f t="shared" si="3"/>
        <v>0.86515205618669522</v>
      </c>
      <c r="G12">
        <f t="shared" si="1"/>
        <v>86.515205618669526</v>
      </c>
    </row>
    <row r="13" spans="1:7" x14ac:dyDescent="0.25">
      <c r="A13">
        <v>200</v>
      </c>
      <c r="B13">
        <v>0.76500000000000001</v>
      </c>
      <c r="C13">
        <f t="shared" si="2"/>
        <v>-1.1749999999999998E-3</v>
      </c>
      <c r="D13">
        <f t="shared" si="0"/>
        <v>-0.12424999999999999</v>
      </c>
      <c r="E13">
        <f>SUM($D$7:D13)</f>
        <v>-0.26910000000000001</v>
      </c>
      <c r="F13">
        <f t="shared" si="3"/>
        <v>0.76406684514322298</v>
      </c>
      <c r="G13">
        <f t="shared" si="1"/>
        <v>152.81336902864459</v>
      </c>
    </row>
    <row r="14" spans="1:7" x14ac:dyDescent="0.25">
      <c r="A14">
        <v>300</v>
      </c>
      <c r="B14">
        <v>0.76200000000000001</v>
      </c>
      <c r="C14">
        <f t="shared" si="2"/>
        <v>-7.9333333333333328E-4</v>
      </c>
      <c r="D14">
        <f t="shared" si="0"/>
        <v>-9.8416666666666666E-2</v>
      </c>
      <c r="E14">
        <f>SUM($D$7:D14)</f>
        <v>-0.36751666666666666</v>
      </c>
      <c r="F14">
        <f t="shared" si="3"/>
        <v>0.6924517858493715</v>
      </c>
      <c r="G14">
        <f t="shared" si="1"/>
        <v>207.73553575481145</v>
      </c>
    </row>
    <row r="15" spans="1:7" x14ac:dyDescent="0.25">
      <c r="A15">
        <v>400</v>
      </c>
      <c r="B15">
        <v>0.82399999999999995</v>
      </c>
      <c r="C15">
        <f t="shared" si="2"/>
        <v>-4.4000000000000012E-4</v>
      </c>
      <c r="D15">
        <f t="shared" si="0"/>
        <v>-6.1666666666666675E-2</v>
      </c>
      <c r="E15">
        <f>SUM($D$7:D15)</f>
        <v>-0.42918333333333336</v>
      </c>
      <c r="F15">
        <f t="shared" si="3"/>
        <v>0.65104056080311834</v>
      </c>
      <c r="G15">
        <f t="shared" si="1"/>
        <v>260.41622432124734</v>
      </c>
    </row>
    <row r="16" spans="1:7" x14ac:dyDescent="0.25">
      <c r="A16">
        <v>500</v>
      </c>
      <c r="B16">
        <v>0.91</v>
      </c>
      <c r="C16">
        <f t="shared" si="2"/>
        <v>-1.7999999999999993E-4</v>
      </c>
      <c r="D16">
        <f t="shared" si="0"/>
        <v>-3.1000000000000007E-2</v>
      </c>
      <c r="E16">
        <f>SUM($D$7:D16)</f>
        <v>-0.46018333333333339</v>
      </c>
      <c r="F16">
        <f t="shared" si="3"/>
        <v>0.63116792078034045</v>
      </c>
      <c r="G16">
        <f t="shared" si="1"/>
        <v>315.5839603901702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2024-09-13T03:45:15Z</dcterms:modified>
</cp:coreProperties>
</file>