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730" windowHeight="11760"/>
  </bookViews>
  <sheets>
    <sheet name="Price vs. Demand" sheetId="3" r:id="rId1"/>
    <sheet name="Pivot repr" sheetId="5" r:id="rId2"/>
    <sheet name="Chart3" sheetId="7" r:id="rId3"/>
    <sheet name="Sheet1" sheetId="2" r:id="rId4"/>
  </sheets>
  <calcPr calcId="124519"/>
  <pivotCaches>
    <pivotCache cacheId="41" r:id="rId5"/>
  </pivotCaches>
</workbook>
</file>

<file path=xl/calcChain.xml><?xml version="1.0" encoding="utf-8"?>
<calcChain xmlns="http://schemas.openxmlformats.org/spreadsheetml/2006/main">
  <c r="D3" i="3"/>
  <c r="G3" s="1"/>
  <c r="C23"/>
  <c r="D23" s="1"/>
  <c r="C22"/>
  <c r="D22" s="1"/>
  <c r="C21"/>
  <c r="D21" s="1"/>
  <c r="C20"/>
  <c r="D20" s="1"/>
  <c r="C19"/>
  <c r="D19" s="1"/>
  <c r="C18"/>
  <c r="D18" s="1"/>
  <c r="C17"/>
  <c r="D17" s="1"/>
  <c r="C16"/>
  <c r="D16" s="1"/>
  <c r="C15"/>
  <c r="D15" s="1"/>
  <c r="C14"/>
  <c r="D14" s="1"/>
  <c r="C13"/>
  <c r="D13" s="1"/>
  <c r="C12"/>
  <c r="D12" s="1"/>
  <c r="C11"/>
  <c r="D11" s="1"/>
  <c r="C10"/>
  <c r="D10" s="1"/>
  <c r="C9"/>
  <c r="D9" s="1"/>
  <c r="C8"/>
  <c r="D8" s="1"/>
  <c r="C7"/>
  <c r="D7" s="1"/>
  <c r="C6"/>
  <c r="D6" s="1"/>
  <c r="C5"/>
  <c r="D5" s="1"/>
  <c r="C4"/>
  <c r="D4" s="1"/>
  <c r="C3"/>
  <c r="H5" l="1"/>
  <c r="G5"/>
  <c r="F5"/>
  <c r="E5"/>
  <c r="H7"/>
  <c r="G7"/>
  <c r="F7"/>
  <c r="E7"/>
  <c r="H9"/>
  <c r="G9"/>
  <c r="F9"/>
  <c r="E9"/>
  <c r="H11"/>
  <c r="G11"/>
  <c r="F11"/>
  <c r="E11"/>
  <c r="H13"/>
  <c r="G13"/>
  <c r="F13"/>
  <c r="E13"/>
  <c r="H15"/>
  <c r="G15"/>
  <c r="F15"/>
  <c r="E15"/>
  <c r="H17"/>
  <c r="G17"/>
  <c r="F17"/>
  <c r="E17"/>
  <c r="H19"/>
  <c r="G19"/>
  <c r="F19"/>
  <c r="E19"/>
  <c r="H21"/>
  <c r="G21"/>
  <c r="F21"/>
  <c r="E21"/>
  <c r="H23"/>
  <c r="G23"/>
  <c r="F23"/>
  <c r="E23"/>
  <c r="F4"/>
  <c r="E4"/>
  <c r="G4"/>
  <c r="H4"/>
  <c r="F6"/>
  <c r="E6"/>
  <c r="H6"/>
  <c r="G6"/>
  <c r="F8"/>
  <c r="E8"/>
  <c r="H8"/>
  <c r="G8"/>
  <c r="F10"/>
  <c r="E10"/>
  <c r="H10"/>
  <c r="G10"/>
  <c r="F12"/>
  <c r="E12"/>
  <c r="H12"/>
  <c r="G12"/>
  <c r="F14"/>
  <c r="E14"/>
  <c r="H14"/>
  <c r="G14"/>
  <c r="F16"/>
  <c r="E16"/>
  <c r="H16"/>
  <c r="G16"/>
  <c r="F18"/>
  <c r="E18"/>
  <c r="H18"/>
  <c r="G18"/>
  <c r="F20"/>
  <c r="E20"/>
  <c r="H20"/>
  <c r="G20"/>
  <c r="F22"/>
  <c r="E22"/>
  <c r="H22"/>
  <c r="G22"/>
  <c r="F3"/>
  <c r="H3"/>
  <c r="E3"/>
</calcChain>
</file>

<file path=xl/sharedStrings.xml><?xml version="1.0" encoding="utf-8"?>
<sst xmlns="http://schemas.openxmlformats.org/spreadsheetml/2006/main" count="21" uniqueCount="19">
  <si>
    <t>Predicted %</t>
  </si>
  <si>
    <t>Predicted Sales</t>
  </si>
  <si>
    <t>Revenue</t>
  </si>
  <si>
    <t>Price (X)</t>
  </si>
  <si>
    <t xml:space="preserve"> Purchased % (Y)</t>
  </si>
  <si>
    <t>Profit @ 6</t>
  </si>
  <si>
    <t>Profit @ 6.25</t>
  </si>
  <si>
    <t>Profit @ 6.5</t>
  </si>
  <si>
    <t>Sum of Predicted Sales</t>
  </si>
  <si>
    <t>Grand Total</t>
  </si>
  <si>
    <t>Values</t>
  </si>
  <si>
    <t>Sum of Profit @ 6</t>
  </si>
  <si>
    <t>Sum of Profit @ 6.25</t>
  </si>
  <si>
    <t>Sum of Profit @ 6.5</t>
  </si>
  <si>
    <t>Sum of Predicted %</t>
  </si>
  <si>
    <t>(All)</t>
  </si>
  <si>
    <t>Sum of Revenue</t>
  </si>
  <si>
    <t>Base Data</t>
  </si>
  <si>
    <t>Calculated data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</si>
</sst>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Fill="1" applyBorder="1" applyAlignment="1"/>
    <xf numFmtId="9" fontId="0" fillId="0" borderId="0" xfId="2" applyFont="1"/>
    <xf numFmtId="0" fontId="0" fillId="0" borderId="0" xfId="0"/>
    <xf numFmtId="4" fontId="0" fillId="0" borderId="0" xfId="0" applyNumberFormat="1"/>
    <xf numFmtId="0" fontId="0" fillId="0" borderId="0" xfId="0" applyBorder="1"/>
    <xf numFmtId="9" fontId="0" fillId="0" borderId="0" xfId="2" applyFont="1" applyBorder="1"/>
    <xf numFmtId="0" fontId="2" fillId="0" borderId="0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"/>
    </xf>
    <xf numFmtId="4" fontId="0" fillId="2" borderId="1" xfId="1" applyNumberFormat="1" applyFont="1" applyFill="1" applyBorder="1"/>
    <xf numFmtId="9" fontId="0" fillId="2" borderId="1" xfId="2" applyFont="1" applyFill="1" applyBorder="1"/>
    <xf numFmtId="0" fontId="3" fillId="3" borderId="1" xfId="0" applyFont="1" applyFill="1" applyBorder="1"/>
    <xf numFmtId="9" fontId="3" fillId="3" borderId="1" xfId="2" applyFont="1" applyFill="1" applyBorder="1"/>
    <xf numFmtId="9" fontId="0" fillId="4" borderId="1" xfId="2" applyFont="1" applyFill="1" applyBorder="1"/>
    <xf numFmtId="3" fontId="0" fillId="4" borderId="1" xfId="1" applyNumberFormat="1" applyFont="1" applyFill="1" applyBorder="1"/>
    <xf numFmtId="4" fontId="0" fillId="4" borderId="1" xfId="0" applyNumberFormat="1" applyFill="1" applyBorder="1"/>
    <xf numFmtId="0" fontId="3" fillId="5" borderId="1" xfId="0" applyFont="1" applyFill="1" applyBorder="1"/>
    <xf numFmtId="1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0" xfId="0" applyAlignment="1"/>
    <xf numFmtId="44" fontId="0" fillId="0" borderId="0" xfId="1" applyFont="1" applyBorder="1"/>
    <xf numFmtId="10" fontId="0" fillId="0" borderId="0" xfId="2" applyNumberFormat="1" applyFont="1" applyBorder="1"/>
    <xf numFmtId="44" fontId="0" fillId="0" borderId="0" xfId="0" applyNumberFormat="1" applyBorder="1"/>
    <xf numFmtId="0" fontId="0" fillId="0" borderId="0" xfId="0" pivotButton="1"/>
    <xf numFmtId="4" fontId="0" fillId="6" borderId="1" xfId="0" applyNumberFormat="1" applyFill="1" applyBorder="1"/>
    <xf numFmtId="0" fontId="0" fillId="0" borderId="0" xfId="0" applyAlignment="1">
      <alignment horizontal="center"/>
    </xf>
    <xf numFmtId="10" fontId="0" fillId="0" borderId="0" xfId="0" applyNumberFormat="1"/>
    <xf numFmtId="4" fontId="0" fillId="0" borderId="0" xfId="0" applyNumberFormat="1" applyFont="1"/>
    <xf numFmtId="10" fontId="0" fillId="0" borderId="0" xfId="0" applyNumberFormat="1" applyFont="1"/>
    <xf numFmtId="0" fontId="0" fillId="0" borderId="0" xfId="0" applyFont="1"/>
    <xf numFmtId="0" fontId="3" fillId="0" borderId="1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10"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/>
      </font>
    </dxf>
    <dxf>
      <font>
        <i/>
      </font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8"/>
  <c:chart>
    <c:title>
      <c:layout/>
    </c:title>
    <c:plotArea>
      <c:layout>
        <c:manualLayout>
          <c:layoutTarget val="inner"/>
          <c:xMode val="edge"/>
          <c:yMode val="edge"/>
          <c:x val="8.6668866990428611E-2"/>
          <c:y val="0.14146199116414801"/>
          <c:w val="0.79561821239410957"/>
          <c:h val="0.74474560245186772"/>
        </c:manualLayout>
      </c:layout>
      <c:scatterChart>
        <c:scatterStyle val="lineMarker"/>
        <c:ser>
          <c:idx val="0"/>
          <c:order val="0"/>
          <c:tx>
            <c:strRef>
              <c:f>'Price vs. Demand'!$B$2</c:f>
              <c:strCache>
                <c:ptCount val="1"/>
                <c:pt idx="0">
                  <c:v> Purchased % (Y)</c:v>
                </c:pt>
              </c:strCache>
            </c:strRef>
          </c:tx>
          <c:spPr>
            <a:ln w="31750">
              <a:noFill/>
            </a:ln>
          </c:spPr>
          <c:trendline>
            <c:trendlineType val="power"/>
          </c:trendline>
          <c:trendline>
            <c:trendlineType val="power"/>
            <c:dispRSqr val="1"/>
            <c:dispEq val="1"/>
            <c:trendlineLbl>
              <c:layout>
                <c:manualLayout>
                  <c:x val="-6.3304571958445327E-2"/>
                  <c:y val="-0.12006821181250649"/>
                </c:manualLayout>
              </c:layout>
              <c:numFmt formatCode="General" sourceLinked="0"/>
            </c:trendlineLbl>
          </c:trendline>
          <c:trendline>
            <c:trendlineType val="power"/>
          </c:trendline>
          <c:xVal>
            <c:numRef>
              <c:f>'Price vs. Demand'!$A$3:$A$23</c:f>
              <c:numCache>
                <c:formatCode>#,##0.00</c:formatCode>
                <c:ptCount val="2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11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16</c:v>
                </c:pt>
                <c:pt idx="12">
                  <c:v>19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23</c:v>
                </c:pt>
                <c:pt idx="17">
                  <c:v>28</c:v>
                </c:pt>
                <c:pt idx="18">
                  <c:v>30</c:v>
                </c:pt>
                <c:pt idx="19">
                  <c:v>29</c:v>
                </c:pt>
                <c:pt idx="20">
                  <c:v>20</c:v>
                </c:pt>
              </c:numCache>
            </c:numRef>
          </c:xVal>
          <c:yVal>
            <c:numRef>
              <c:f>'Price vs. Demand'!$B$3:$B$23</c:f>
              <c:numCache>
                <c:formatCode>0%</c:formatCode>
                <c:ptCount val="21"/>
                <c:pt idx="0">
                  <c:v>0.8</c:v>
                </c:pt>
                <c:pt idx="1">
                  <c:v>0.6</c:v>
                </c:pt>
                <c:pt idx="2">
                  <c:v>0.45</c:v>
                </c:pt>
                <c:pt idx="3">
                  <c:v>0.35</c:v>
                </c:pt>
                <c:pt idx="4">
                  <c:v>0.3</c:v>
                </c:pt>
                <c:pt idx="5">
                  <c:v>0.2</c:v>
                </c:pt>
                <c:pt idx="6">
                  <c:v>0.14000000000000001</c:v>
                </c:pt>
                <c:pt idx="7">
                  <c:v>0.15</c:v>
                </c:pt>
                <c:pt idx="8">
                  <c:v>0.11</c:v>
                </c:pt>
                <c:pt idx="9">
                  <c:v>9.5000000000000001E-2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6.3E-2</c:v>
                </c:pt>
                <c:pt idx="13">
                  <c:v>5.8000000000000003E-2</c:v>
                </c:pt>
                <c:pt idx="14">
                  <c:v>5.2999999999999999E-2</c:v>
                </c:pt>
                <c:pt idx="15">
                  <c:v>0.05</c:v>
                </c:pt>
                <c:pt idx="16">
                  <c:v>4.5999999999999999E-2</c:v>
                </c:pt>
                <c:pt idx="17">
                  <c:v>4.3999999999999997E-2</c:v>
                </c:pt>
                <c:pt idx="18">
                  <c:v>4.2000000000000003E-2</c:v>
                </c:pt>
                <c:pt idx="19">
                  <c:v>4.1000000000000002E-2</c:v>
                </c:pt>
                <c:pt idx="20">
                  <c:v>0.04</c:v>
                </c:pt>
              </c:numCache>
            </c:numRef>
          </c:yVal>
        </c:ser>
        <c:axId val="378874112"/>
        <c:axId val="378880000"/>
      </c:scatterChart>
      <c:valAx>
        <c:axId val="378874112"/>
        <c:scaling>
          <c:orientation val="minMax"/>
        </c:scaling>
        <c:axPos val="b"/>
        <c:numFmt formatCode="#,##0.00" sourceLinked="1"/>
        <c:tickLblPos val="nextTo"/>
        <c:crossAx val="378880000"/>
        <c:crosses val="autoZero"/>
        <c:crossBetween val="midCat"/>
      </c:valAx>
      <c:valAx>
        <c:axId val="378880000"/>
        <c:scaling>
          <c:orientation val="minMax"/>
        </c:scaling>
        <c:axPos val="l"/>
        <c:majorGridlines/>
        <c:numFmt formatCode="0%" sourceLinked="1"/>
        <c:tickLblPos val="nextTo"/>
        <c:crossAx val="378874112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2"/>
  <c:pivotSource>
    <c:name>[Books_Dataset.xlsx]Pivot repr!PivotTable1</c:name>
    <c:fmtId val="1"/>
  </c:pivotSource>
  <c:chart>
    <c:autoTitleDeleted val="1"/>
    <c:pivotFmts>
      <c:pivotFmt>
        <c:idx val="0"/>
        <c:dLbl>
          <c:idx val="0"/>
          <c:layout/>
          <c:showCatName val="1"/>
        </c:dLbl>
      </c:pivotFmt>
      <c:pivotFmt>
        <c:idx val="1"/>
        <c:dLbl>
          <c:idx val="0"/>
          <c:showCatName val="1"/>
        </c:dLbl>
      </c:pivotFmt>
      <c:pivotFmt>
        <c:idx val="2"/>
        <c:dLbl>
          <c:idx val="0"/>
          <c:showCatName val="1"/>
        </c:dLbl>
      </c:pivotFmt>
      <c:pivotFmt>
        <c:idx val="3"/>
        <c:dLbl>
          <c:idx val="0"/>
          <c:showCatName val="1"/>
        </c:dLbl>
      </c:pivotFmt>
      <c:pivotFmt>
        <c:idx val="4"/>
        <c:dLbl>
          <c:idx val="0"/>
          <c:showCatName val="1"/>
        </c:dLbl>
      </c:pivotFmt>
      <c:pivotFmt>
        <c:idx val="5"/>
        <c:dLbl>
          <c:idx val="0"/>
          <c:showCatName val="1"/>
        </c:dLbl>
      </c:pivotFmt>
    </c:pivotFmts>
    <c:view3D>
      <c:rotX val="30"/>
      <c:perspective val="30"/>
    </c:view3D>
    <c:plotArea>
      <c:layout>
        <c:manualLayout>
          <c:layoutTarget val="inner"/>
          <c:xMode val="edge"/>
          <c:yMode val="edge"/>
          <c:x val="9.6529221550322453E-2"/>
          <c:y val="9.6302806904644739E-2"/>
          <c:w val="0.80694155689935509"/>
          <c:h val="0.79237091645531288"/>
        </c:manualLayout>
      </c:layout>
      <c:pie3DChart>
        <c:varyColors val="1"/>
        <c:ser>
          <c:idx val="0"/>
          <c:order val="0"/>
          <c:tx>
            <c:strRef>
              <c:f>'Pivot repr'!$B$3:$B$4</c:f>
              <c:strCache>
                <c:ptCount val="1"/>
                <c:pt idx="0">
                  <c:v>Sum of Predicted Sales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CatName val="1"/>
            <c:showLeaderLines val="1"/>
          </c:dLbls>
          <c:cat>
            <c:strRef>
              <c:f>'Pivot repr'!$A$5:$A$23</c:f>
              <c:strCache>
                <c:ptCount val="18"/>
                <c:pt idx="0">
                  <c:v>7.00</c:v>
                </c:pt>
                <c:pt idx="1">
                  <c:v>8.00</c:v>
                </c:pt>
                <c:pt idx="2">
                  <c:v>9.00</c:v>
                </c:pt>
                <c:pt idx="3">
                  <c:v>10.00</c:v>
                </c:pt>
                <c:pt idx="4">
                  <c:v>11.00</c:v>
                </c:pt>
                <c:pt idx="5">
                  <c:v>12.00</c:v>
                </c:pt>
                <c:pt idx="6">
                  <c:v>14.00</c:v>
                </c:pt>
                <c:pt idx="7">
                  <c:v>15.00</c:v>
                </c:pt>
                <c:pt idx="8">
                  <c:v>16.00</c:v>
                </c:pt>
                <c:pt idx="9">
                  <c:v>17.00</c:v>
                </c:pt>
                <c:pt idx="10">
                  <c:v>19.00</c:v>
                </c:pt>
                <c:pt idx="11">
                  <c:v>20.00</c:v>
                </c:pt>
                <c:pt idx="12">
                  <c:v>22.00</c:v>
                </c:pt>
                <c:pt idx="13">
                  <c:v>23.00</c:v>
                </c:pt>
                <c:pt idx="14">
                  <c:v>24.00</c:v>
                </c:pt>
                <c:pt idx="15">
                  <c:v>28.00</c:v>
                </c:pt>
                <c:pt idx="16">
                  <c:v>29.00</c:v>
                </c:pt>
                <c:pt idx="17">
                  <c:v>30.00</c:v>
                </c:pt>
              </c:strCache>
            </c:strRef>
          </c:cat>
          <c:val>
            <c:numRef>
              <c:f>'Pivot repr'!$B$5:$B$23</c:f>
              <c:numCache>
                <c:formatCode>0.00%</c:formatCode>
                <c:ptCount val="18"/>
                <c:pt idx="0">
                  <c:v>0.18181278365797185</c:v>
                </c:pt>
                <c:pt idx="1">
                  <c:v>0.13662231803776453</c:v>
                </c:pt>
                <c:pt idx="2">
                  <c:v>0.10618306362867565</c:v>
                </c:pt>
                <c:pt idx="3">
                  <c:v>8.4748929625476546E-2</c:v>
                </c:pt>
                <c:pt idx="4">
                  <c:v>0.13822413194248406</c:v>
                </c:pt>
                <c:pt idx="5">
                  <c:v>5.7370198858537676E-2</c:v>
                </c:pt>
                <c:pt idx="6">
                  <c:v>4.1249645962786109E-2</c:v>
                </c:pt>
                <c:pt idx="7">
                  <c:v>3.5587618593309618E-2</c:v>
                </c:pt>
                <c:pt idx="8">
                  <c:v>6.1993685331552265E-2</c:v>
                </c:pt>
                <c:pt idx="9">
                  <c:v>2.7225353663237653E-2</c:v>
                </c:pt>
                <c:pt idx="10">
                  <c:v>2.1458606492535441E-2</c:v>
                </c:pt>
                <c:pt idx="11">
                  <c:v>3.8455638513873021E-2</c:v>
                </c:pt>
                <c:pt idx="12">
                  <c:v>1.5680130933111359E-2</c:v>
                </c:pt>
                <c:pt idx="13">
                  <c:v>1.4257279142531224E-2</c:v>
                </c:pt>
                <c:pt idx="14">
                  <c:v>1.3016138602119413E-2</c:v>
                </c:pt>
                <c:pt idx="15">
                  <c:v>9.3587109653198927E-3</c:v>
                </c:pt>
                <c:pt idx="16">
                  <c:v>8.6816546573261211E-3</c:v>
                </c:pt>
                <c:pt idx="17">
                  <c:v>8.0741113913874053E-3</c:v>
                </c:pt>
              </c:numCache>
            </c:numRef>
          </c:val>
        </c:ser>
        <c:ser>
          <c:idx val="1"/>
          <c:order val="1"/>
          <c:tx>
            <c:strRef>
              <c:f>'Pivot repr'!$C$3:$C$4</c:f>
              <c:strCache>
                <c:ptCount val="1"/>
                <c:pt idx="0">
                  <c:v>Sum of Profit @ 6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CatName val="1"/>
            <c:showLeaderLines val="1"/>
          </c:dLbls>
          <c:cat>
            <c:strRef>
              <c:f>'Pivot repr'!$A$5:$A$23</c:f>
              <c:strCache>
                <c:ptCount val="18"/>
                <c:pt idx="0">
                  <c:v>7.00</c:v>
                </c:pt>
                <c:pt idx="1">
                  <c:v>8.00</c:v>
                </c:pt>
                <c:pt idx="2">
                  <c:v>9.00</c:v>
                </c:pt>
                <c:pt idx="3">
                  <c:v>10.00</c:v>
                </c:pt>
                <c:pt idx="4">
                  <c:v>11.00</c:v>
                </c:pt>
                <c:pt idx="5">
                  <c:v>12.00</c:v>
                </c:pt>
                <c:pt idx="6">
                  <c:v>14.00</c:v>
                </c:pt>
                <c:pt idx="7">
                  <c:v>15.00</c:v>
                </c:pt>
                <c:pt idx="8">
                  <c:v>16.00</c:v>
                </c:pt>
                <c:pt idx="9">
                  <c:v>17.00</c:v>
                </c:pt>
                <c:pt idx="10">
                  <c:v>19.00</c:v>
                </c:pt>
                <c:pt idx="11">
                  <c:v>20.00</c:v>
                </c:pt>
                <c:pt idx="12">
                  <c:v>22.00</c:v>
                </c:pt>
                <c:pt idx="13">
                  <c:v>23.00</c:v>
                </c:pt>
                <c:pt idx="14">
                  <c:v>24.00</c:v>
                </c:pt>
                <c:pt idx="15">
                  <c:v>28.00</c:v>
                </c:pt>
                <c:pt idx="16">
                  <c:v>29.00</c:v>
                </c:pt>
                <c:pt idx="17">
                  <c:v>30.00</c:v>
                </c:pt>
              </c:strCache>
            </c:strRef>
          </c:cat>
          <c:val>
            <c:numRef>
              <c:f>'Pivot repr'!$C$5:$C$23</c:f>
              <c:numCache>
                <c:formatCode>0.00%</c:formatCode>
                <c:ptCount val="18"/>
                <c:pt idx="0">
                  <c:v>3.1016115429238076E-2</c:v>
                </c:pt>
                <c:pt idx="1">
                  <c:v>4.6613813409743486E-2</c:v>
                </c:pt>
                <c:pt idx="2">
                  <c:v>5.4342485031184967E-2</c:v>
                </c:pt>
                <c:pt idx="3">
                  <c:v>5.7830533824575779E-2</c:v>
                </c:pt>
                <c:pt idx="4">
                  <c:v>0.11790083032608424</c:v>
                </c:pt>
                <c:pt idx="5">
                  <c:v>5.8721966878044436E-2</c:v>
                </c:pt>
                <c:pt idx="6">
                  <c:v>5.6295437751123438E-2</c:v>
                </c:pt>
                <c:pt idx="7">
                  <c:v>5.4639211695720259E-2</c:v>
                </c:pt>
                <c:pt idx="8">
                  <c:v>0.10575732142930534</c:v>
                </c:pt>
                <c:pt idx="9">
                  <c:v>5.1089211897788464E-2</c:v>
                </c:pt>
                <c:pt idx="10">
                  <c:v>4.7589139954409498E-2</c:v>
                </c:pt>
                <c:pt idx="11">
                  <c:v>9.184405511403422E-2</c:v>
                </c:pt>
                <c:pt idx="12">
                  <c:v>4.2798904779487924E-2</c:v>
                </c:pt>
                <c:pt idx="13">
                  <c:v>4.1347433958216454E-2</c:v>
                </c:pt>
                <c:pt idx="14">
                  <c:v>3.9968482334793887E-2</c:v>
                </c:pt>
                <c:pt idx="15">
                  <c:v>3.5123816829825162E-2</c:v>
                </c:pt>
                <c:pt idx="16">
                  <c:v>3.4063818526227495E-2</c:v>
                </c:pt>
                <c:pt idx="17">
                  <c:v>3.305742083019704E-2</c:v>
                </c:pt>
              </c:numCache>
            </c:numRef>
          </c:val>
        </c:ser>
        <c:ser>
          <c:idx val="2"/>
          <c:order val="2"/>
          <c:tx>
            <c:strRef>
              <c:f>'Pivot repr'!$D$3:$D$4</c:f>
              <c:strCache>
                <c:ptCount val="1"/>
                <c:pt idx="0">
                  <c:v>Sum of Profit @ 6.25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CatName val="1"/>
            <c:showLeaderLines val="1"/>
          </c:dLbls>
          <c:cat>
            <c:strRef>
              <c:f>'Pivot repr'!$A$5:$A$23</c:f>
              <c:strCache>
                <c:ptCount val="18"/>
                <c:pt idx="0">
                  <c:v>7.00</c:v>
                </c:pt>
                <c:pt idx="1">
                  <c:v>8.00</c:v>
                </c:pt>
                <c:pt idx="2">
                  <c:v>9.00</c:v>
                </c:pt>
                <c:pt idx="3">
                  <c:v>10.00</c:v>
                </c:pt>
                <c:pt idx="4">
                  <c:v>11.00</c:v>
                </c:pt>
                <c:pt idx="5">
                  <c:v>12.00</c:v>
                </c:pt>
                <c:pt idx="6">
                  <c:v>14.00</c:v>
                </c:pt>
                <c:pt idx="7">
                  <c:v>15.00</c:v>
                </c:pt>
                <c:pt idx="8">
                  <c:v>16.00</c:v>
                </c:pt>
                <c:pt idx="9">
                  <c:v>17.00</c:v>
                </c:pt>
                <c:pt idx="10">
                  <c:v>19.00</c:v>
                </c:pt>
                <c:pt idx="11">
                  <c:v>20.00</c:v>
                </c:pt>
                <c:pt idx="12">
                  <c:v>22.00</c:v>
                </c:pt>
                <c:pt idx="13">
                  <c:v>23.00</c:v>
                </c:pt>
                <c:pt idx="14">
                  <c:v>24.00</c:v>
                </c:pt>
                <c:pt idx="15">
                  <c:v>28.00</c:v>
                </c:pt>
                <c:pt idx="16">
                  <c:v>29.00</c:v>
                </c:pt>
                <c:pt idx="17">
                  <c:v>30.00</c:v>
                </c:pt>
              </c:strCache>
            </c:strRef>
          </c:cat>
          <c:val>
            <c:numRef>
              <c:f>'Pivot repr'!$D$5:$D$23</c:f>
              <c:numCache>
                <c:formatCode>0.00%</c:formatCode>
                <c:ptCount val="18"/>
                <c:pt idx="0">
                  <c:v>2.4298373949524343E-2</c:v>
                </c:pt>
                <c:pt idx="1">
                  <c:v>4.2604083803851257E-2</c:v>
                </c:pt>
                <c:pt idx="2">
                  <c:v>5.2033073230066895E-2</c:v>
                </c:pt>
                <c:pt idx="3">
                  <c:v>5.6631363934663011E-2</c:v>
                </c:pt>
                <c:pt idx="4">
                  <c:v>0.11699546094440708</c:v>
                </c:pt>
                <c:pt idx="5">
                  <c:v>5.878218590146355E-2</c:v>
                </c:pt>
                <c:pt idx="6">
                  <c:v>5.6965702822486537E-2</c:v>
                </c:pt>
                <c:pt idx="7">
                  <c:v>5.54879285721738E-2</c:v>
                </c:pt>
                <c:pt idx="8">
                  <c:v>0.10770691883732654</c:v>
                </c:pt>
                <c:pt idx="9">
                  <c:v>5.2152307204941302E-2</c:v>
                </c:pt>
                <c:pt idx="10">
                  <c:v>4.8753211883754893E-2</c:v>
                </c:pt>
                <c:pt idx="11">
                  <c:v>9.4222420531147572E-2</c:v>
                </c:pt>
                <c:pt idx="12">
                  <c:v>4.4007001179008153E-2</c:v>
                </c:pt>
                <c:pt idx="13">
                  <c:v>4.2554255427382837E-2</c:v>
                </c:pt>
                <c:pt idx="14">
                  <c:v>4.1169164548765964E-2</c:v>
                </c:pt>
                <c:pt idx="15">
                  <c:v>3.627160956575394E-2</c:v>
                </c:pt>
                <c:pt idx="16">
                  <c:v>3.5194551831345171E-2</c:v>
                </c:pt>
                <c:pt idx="17">
                  <c:v>3.4170385831937287E-2</c:v>
                </c:pt>
              </c:numCache>
            </c:numRef>
          </c:val>
        </c:ser>
        <c:ser>
          <c:idx val="3"/>
          <c:order val="3"/>
          <c:tx>
            <c:strRef>
              <c:f>'Pivot repr'!$E$3:$E$4</c:f>
              <c:strCache>
                <c:ptCount val="1"/>
                <c:pt idx="0">
                  <c:v>Sum of Profit @ 6.5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CatName val="1"/>
            <c:showLeaderLines val="1"/>
          </c:dLbls>
          <c:cat>
            <c:strRef>
              <c:f>'Pivot repr'!$A$5:$A$23</c:f>
              <c:strCache>
                <c:ptCount val="18"/>
                <c:pt idx="0">
                  <c:v>7.00</c:v>
                </c:pt>
                <c:pt idx="1">
                  <c:v>8.00</c:v>
                </c:pt>
                <c:pt idx="2">
                  <c:v>9.00</c:v>
                </c:pt>
                <c:pt idx="3">
                  <c:v>10.00</c:v>
                </c:pt>
                <c:pt idx="4">
                  <c:v>11.00</c:v>
                </c:pt>
                <c:pt idx="5">
                  <c:v>12.00</c:v>
                </c:pt>
                <c:pt idx="6">
                  <c:v>14.00</c:v>
                </c:pt>
                <c:pt idx="7">
                  <c:v>15.00</c:v>
                </c:pt>
                <c:pt idx="8">
                  <c:v>16.00</c:v>
                </c:pt>
                <c:pt idx="9">
                  <c:v>17.00</c:v>
                </c:pt>
                <c:pt idx="10">
                  <c:v>19.00</c:v>
                </c:pt>
                <c:pt idx="11">
                  <c:v>20.00</c:v>
                </c:pt>
                <c:pt idx="12">
                  <c:v>22.00</c:v>
                </c:pt>
                <c:pt idx="13">
                  <c:v>23.00</c:v>
                </c:pt>
                <c:pt idx="14">
                  <c:v>24.00</c:v>
                </c:pt>
                <c:pt idx="15">
                  <c:v>28.00</c:v>
                </c:pt>
                <c:pt idx="16">
                  <c:v>29.00</c:v>
                </c:pt>
                <c:pt idx="17">
                  <c:v>30.00</c:v>
                </c:pt>
              </c:strCache>
            </c:strRef>
          </c:cat>
          <c:val>
            <c:numRef>
              <c:f>'Pivot repr'!$E$5:$E$23</c:f>
              <c:numCache>
                <c:formatCode>0.00%</c:formatCode>
                <c:ptCount val="18"/>
                <c:pt idx="0">
                  <c:v>1.6954197340030969E-2</c:v>
                </c:pt>
                <c:pt idx="1">
                  <c:v>3.8220443487992931E-2</c:v>
                </c:pt>
                <c:pt idx="2">
                  <c:v>4.9508306806310132E-2</c:v>
                </c:pt>
                <c:pt idx="3">
                  <c:v>5.532037042845242E-2</c:v>
                </c:pt>
                <c:pt idx="4">
                  <c:v>0.11600566509472393</c:v>
                </c:pt>
                <c:pt idx="5">
                  <c:v>5.8848020400242139E-2</c:v>
                </c:pt>
                <c:pt idx="6">
                  <c:v>5.7698470684145138E-2</c:v>
                </c:pt>
                <c:pt idx="7">
                  <c:v>5.6415789022141262E-2</c:v>
                </c:pt>
                <c:pt idx="8">
                  <c:v>0.10983831786855693</c:v>
                </c:pt>
                <c:pt idx="9">
                  <c:v>5.3314537057344999E-2</c:v>
                </c:pt>
                <c:pt idx="10">
                  <c:v>5.0025834514602303E-2</c:v>
                </c:pt>
                <c:pt idx="11">
                  <c:v>9.6822570554475976E-2</c:v>
                </c:pt>
                <c:pt idx="12">
                  <c:v>4.5327753599470097E-2</c:v>
                </c:pt>
                <c:pt idx="13">
                  <c:v>4.3873614029146676E-2</c:v>
                </c:pt>
                <c:pt idx="14">
                  <c:v>4.2481811404545856E-2</c:v>
                </c:pt>
                <c:pt idx="15">
                  <c:v>3.752643495449659E-2</c:v>
                </c:pt>
                <c:pt idx="16">
                  <c:v>3.6430726982785232E-2</c:v>
                </c:pt>
                <c:pt idx="17">
                  <c:v>3.5387135770536239E-2</c:v>
                </c:pt>
              </c:numCache>
            </c:numRef>
          </c:val>
        </c:ser>
        <c:ser>
          <c:idx val="4"/>
          <c:order val="4"/>
          <c:tx>
            <c:strRef>
              <c:f>'Pivot repr'!$F$3:$F$4</c:f>
              <c:strCache>
                <c:ptCount val="1"/>
                <c:pt idx="0">
                  <c:v>Sum of Predicted %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CatName val="1"/>
            <c:showLeaderLines val="1"/>
          </c:dLbls>
          <c:cat>
            <c:strRef>
              <c:f>'Pivot repr'!$A$5:$A$23</c:f>
              <c:strCache>
                <c:ptCount val="18"/>
                <c:pt idx="0">
                  <c:v>7.00</c:v>
                </c:pt>
                <c:pt idx="1">
                  <c:v>8.00</c:v>
                </c:pt>
                <c:pt idx="2">
                  <c:v>9.00</c:v>
                </c:pt>
                <c:pt idx="3">
                  <c:v>10.00</c:v>
                </c:pt>
                <c:pt idx="4">
                  <c:v>11.00</c:v>
                </c:pt>
                <c:pt idx="5">
                  <c:v>12.00</c:v>
                </c:pt>
                <c:pt idx="6">
                  <c:v>14.00</c:v>
                </c:pt>
                <c:pt idx="7">
                  <c:v>15.00</c:v>
                </c:pt>
                <c:pt idx="8">
                  <c:v>16.00</c:v>
                </c:pt>
                <c:pt idx="9">
                  <c:v>17.00</c:v>
                </c:pt>
                <c:pt idx="10">
                  <c:v>19.00</c:v>
                </c:pt>
                <c:pt idx="11">
                  <c:v>20.00</c:v>
                </c:pt>
                <c:pt idx="12">
                  <c:v>22.00</c:v>
                </c:pt>
                <c:pt idx="13">
                  <c:v>23.00</c:v>
                </c:pt>
                <c:pt idx="14">
                  <c:v>24.00</c:v>
                </c:pt>
                <c:pt idx="15">
                  <c:v>28.00</c:v>
                </c:pt>
                <c:pt idx="16">
                  <c:v>29.00</c:v>
                </c:pt>
                <c:pt idx="17">
                  <c:v>30.00</c:v>
                </c:pt>
              </c:strCache>
            </c:strRef>
          </c:cat>
          <c:val>
            <c:numRef>
              <c:f>'Pivot repr'!$F$5:$F$23</c:f>
              <c:numCache>
                <c:formatCode>0.00%</c:formatCode>
                <c:ptCount val="18"/>
                <c:pt idx="0">
                  <c:v>0.18181278365797188</c:v>
                </c:pt>
                <c:pt idx="1">
                  <c:v>0.13662231803776456</c:v>
                </c:pt>
                <c:pt idx="2">
                  <c:v>0.10618306362867568</c:v>
                </c:pt>
                <c:pt idx="3">
                  <c:v>8.474892962547656E-2</c:v>
                </c:pt>
                <c:pt idx="4">
                  <c:v>0.13822413194248409</c:v>
                </c:pt>
                <c:pt idx="5">
                  <c:v>5.7370198858537683E-2</c:v>
                </c:pt>
                <c:pt idx="6">
                  <c:v>4.1249645962786116E-2</c:v>
                </c:pt>
                <c:pt idx="7">
                  <c:v>3.5587618593309625E-2</c:v>
                </c:pt>
                <c:pt idx="8">
                  <c:v>6.1993685331552272E-2</c:v>
                </c:pt>
                <c:pt idx="9">
                  <c:v>2.7225353663237657E-2</c:v>
                </c:pt>
                <c:pt idx="10">
                  <c:v>2.1458606492535445E-2</c:v>
                </c:pt>
                <c:pt idx="11">
                  <c:v>3.8455638513873021E-2</c:v>
                </c:pt>
                <c:pt idx="12">
                  <c:v>1.5680130933111363E-2</c:v>
                </c:pt>
                <c:pt idx="13">
                  <c:v>1.4257279142531226E-2</c:v>
                </c:pt>
                <c:pt idx="14">
                  <c:v>1.3016138602119413E-2</c:v>
                </c:pt>
                <c:pt idx="15">
                  <c:v>9.3587109653198927E-3</c:v>
                </c:pt>
                <c:pt idx="16">
                  <c:v>8.6816546573261211E-3</c:v>
                </c:pt>
                <c:pt idx="17">
                  <c:v>8.074111391387407E-3</c:v>
                </c:pt>
              </c:numCache>
            </c:numRef>
          </c:val>
        </c:ser>
        <c:ser>
          <c:idx val="5"/>
          <c:order val="5"/>
          <c:tx>
            <c:strRef>
              <c:f>'Pivot repr'!$G$3:$G$4</c:f>
              <c:strCache>
                <c:ptCount val="1"/>
                <c:pt idx="0">
                  <c:v>Sum of Revenue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CatName val="1"/>
            <c:showLeaderLines val="1"/>
          </c:dLbls>
          <c:cat>
            <c:strRef>
              <c:f>'Pivot repr'!$A$5:$A$23</c:f>
              <c:strCache>
                <c:ptCount val="18"/>
                <c:pt idx="0">
                  <c:v>7.00</c:v>
                </c:pt>
                <c:pt idx="1">
                  <c:v>8.00</c:v>
                </c:pt>
                <c:pt idx="2">
                  <c:v>9.00</c:v>
                </c:pt>
                <c:pt idx="3">
                  <c:v>10.00</c:v>
                </c:pt>
                <c:pt idx="4">
                  <c:v>11.00</c:v>
                </c:pt>
                <c:pt idx="5">
                  <c:v>12.00</c:v>
                </c:pt>
                <c:pt idx="6">
                  <c:v>14.00</c:v>
                </c:pt>
                <c:pt idx="7">
                  <c:v>15.00</c:v>
                </c:pt>
                <c:pt idx="8">
                  <c:v>16.00</c:v>
                </c:pt>
                <c:pt idx="9">
                  <c:v>17.00</c:v>
                </c:pt>
                <c:pt idx="10">
                  <c:v>19.00</c:v>
                </c:pt>
                <c:pt idx="11">
                  <c:v>20.00</c:v>
                </c:pt>
                <c:pt idx="12">
                  <c:v>22.00</c:v>
                </c:pt>
                <c:pt idx="13">
                  <c:v>23.00</c:v>
                </c:pt>
                <c:pt idx="14">
                  <c:v>24.00</c:v>
                </c:pt>
                <c:pt idx="15">
                  <c:v>28.00</c:v>
                </c:pt>
                <c:pt idx="16">
                  <c:v>29.00</c:v>
                </c:pt>
                <c:pt idx="17">
                  <c:v>30.00</c:v>
                </c:pt>
              </c:strCache>
            </c:strRef>
          </c:cat>
          <c:val>
            <c:numRef>
              <c:f>'Pivot repr'!$G$5:$G$23</c:f>
              <c:numCache>
                <c:formatCode>0.00%</c:formatCode>
                <c:ptCount val="18"/>
                <c:pt idx="0">
                  <c:v>0.10729238179797559</c:v>
                </c:pt>
                <c:pt idx="1">
                  <c:v>9.2142091687383035E-2</c:v>
                </c:pt>
                <c:pt idx="2">
                  <c:v>8.0564588133713672E-2</c:v>
                </c:pt>
                <c:pt idx="3">
                  <c:v>7.1446449563603853E-2</c:v>
                </c:pt>
                <c:pt idx="4">
                  <c:v>0.12818080259465806</c:v>
                </c:pt>
                <c:pt idx="5">
                  <c:v>5.8038212928200925E-2</c:v>
                </c:pt>
                <c:pt idx="6">
                  <c:v>4.8684945850632606E-2</c:v>
                </c:pt>
                <c:pt idx="7">
                  <c:v>4.5002497520947947E-2</c:v>
                </c:pt>
                <c:pt idx="8">
                  <c:v>8.3620713217290199E-2</c:v>
                </c:pt>
                <c:pt idx="9">
                  <c:v>3.9018348339162796E-2</c:v>
                </c:pt>
                <c:pt idx="10">
                  <c:v>3.4371742288355961E-2</c:v>
                </c:pt>
                <c:pt idx="11">
                  <c:v>6.4839021558371956E-2</c:v>
                </c:pt>
                <c:pt idx="12">
                  <c:v>2.9081633424644936E-2</c:v>
                </c:pt>
                <c:pt idx="13">
                  <c:v>2.7644638737586963E-2</c:v>
                </c:pt>
                <c:pt idx="14">
                  <c:v>2.6335394986359211E-2</c:v>
                </c:pt>
                <c:pt idx="15">
                  <c:v>2.2091260467513901E-2</c:v>
                </c:pt>
                <c:pt idx="16">
                  <c:v>2.1224962634911738E-2</c:v>
                </c:pt>
                <c:pt idx="17">
                  <c:v>2.0420314268686644E-2</c:v>
                </c:pt>
              </c:numCache>
            </c:numRef>
          </c:val>
        </c:ser>
        <c:dLbls>
          <c:showCatName val="1"/>
        </c:dLbls>
      </c:pie3D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[Books_Dataset.xlsx]Pivot repr!PivotTable1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857749094904958E-2"/>
          <c:y val="2.3215043661773797E-2"/>
          <c:w val="0.7669380536376984"/>
          <c:h val="0.90886841603534163"/>
        </c:manualLayout>
      </c:layout>
      <c:barChart>
        <c:barDir val="col"/>
        <c:grouping val="stacked"/>
        <c:ser>
          <c:idx val="0"/>
          <c:order val="0"/>
          <c:tx>
            <c:strRef>
              <c:f>'Pivot repr'!$B$3:$B$4</c:f>
              <c:strCache>
                <c:ptCount val="1"/>
                <c:pt idx="0">
                  <c:v>Sum of Predicted Sales</c:v>
                </c:pt>
              </c:strCache>
            </c:strRef>
          </c:tx>
          <c:cat>
            <c:strRef>
              <c:f>'Pivot repr'!$A$5:$A$23</c:f>
              <c:strCache>
                <c:ptCount val="18"/>
                <c:pt idx="0">
                  <c:v>7.00</c:v>
                </c:pt>
                <c:pt idx="1">
                  <c:v>8.00</c:v>
                </c:pt>
                <c:pt idx="2">
                  <c:v>9.00</c:v>
                </c:pt>
                <c:pt idx="3">
                  <c:v>10.00</c:v>
                </c:pt>
                <c:pt idx="4">
                  <c:v>11.00</c:v>
                </c:pt>
                <c:pt idx="5">
                  <c:v>12.00</c:v>
                </c:pt>
                <c:pt idx="6">
                  <c:v>14.00</c:v>
                </c:pt>
                <c:pt idx="7">
                  <c:v>15.00</c:v>
                </c:pt>
                <c:pt idx="8">
                  <c:v>16.00</c:v>
                </c:pt>
                <c:pt idx="9">
                  <c:v>17.00</c:v>
                </c:pt>
                <c:pt idx="10">
                  <c:v>19.00</c:v>
                </c:pt>
                <c:pt idx="11">
                  <c:v>20.00</c:v>
                </c:pt>
                <c:pt idx="12">
                  <c:v>22.00</c:v>
                </c:pt>
                <c:pt idx="13">
                  <c:v>23.00</c:v>
                </c:pt>
                <c:pt idx="14">
                  <c:v>24.00</c:v>
                </c:pt>
                <c:pt idx="15">
                  <c:v>28.00</c:v>
                </c:pt>
                <c:pt idx="16">
                  <c:v>29.00</c:v>
                </c:pt>
                <c:pt idx="17">
                  <c:v>30.00</c:v>
                </c:pt>
              </c:strCache>
            </c:strRef>
          </c:cat>
          <c:val>
            <c:numRef>
              <c:f>'Pivot repr'!$B$5:$B$23</c:f>
              <c:numCache>
                <c:formatCode>0.00%</c:formatCode>
                <c:ptCount val="18"/>
                <c:pt idx="0">
                  <c:v>0.18181278365797185</c:v>
                </c:pt>
                <c:pt idx="1">
                  <c:v>0.13662231803776453</c:v>
                </c:pt>
                <c:pt idx="2">
                  <c:v>0.10618306362867565</c:v>
                </c:pt>
                <c:pt idx="3">
                  <c:v>8.4748929625476546E-2</c:v>
                </c:pt>
                <c:pt idx="4">
                  <c:v>0.13822413194248406</c:v>
                </c:pt>
                <c:pt idx="5">
                  <c:v>5.7370198858537676E-2</c:v>
                </c:pt>
                <c:pt idx="6">
                  <c:v>4.1249645962786109E-2</c:v>
                </c:pt>
                <c:pt idx="7">
                  <c:v>3.5587618593309618E-2</c:v>
                </c:pt>
                <c:pt idx="8">
                  <c:v>6.1993685331552265E-2</c:v>
                </c:pt>
                <c:pt idx="9">
                  <c:v>2.7225353663237653E-2</c:v>
                </c:pt>
                <c:pt idx="10">
                  <c:v>2.1458606492535441E-2</c:v>
                </c:pt>
                <c:pt idx="11">
                  <c:v>3.8455638513873021E-2</c:v>
                </c:pt>
                <c:pt idx="12">
                  <c:v>1.5680130933111359E-2</c:v>
                </c:pt>
                <c:pt idx="13">
                  <c:v>1.4257279142531224E-2</c:v>
                </c:pt>
                <c:pt idx="14">
                  <c:v>1.3016138602119413E-2</c:v>
                </c:pt>
                <c:pt idx="15">
                  <c:v>9.3587109653198927E-3</c:v>
                </c:pt>
                <c:pt idx="16">
                  <c:v>8.6816546573261211E-3</c:v>
                </c:pt>
                <c:pt idx="17">
                  <c:v>8.0741113913874053E-3</c:v>
                </c:pt>
              </c:numCache>
            </c:numRef>
          </c:val>
        </c:ser>
        <c:ser>
          <c:idx val="1"/>
          <c:order val="1"/>
          <c:tx>
            <c:strRef>
              <c:f>'Pivot repr'!$C$3:$C$4</c:f>
              <c:strCache>
                <c:ptCount val="1"/>
                <c:pt idx="0">
                  <c:v>Sum of Profit @ 6</c:v>
                </c:pt>
              </c:strCache>
            </c:strRef>
          </c:tx>
          <c:cat>
            <c:strRef>
              <c:f>'Pivot repr'!$A$5:$A$23</c:f>
              <c:strCache>
                <c:ptCount val="18"/>
                <c:pt idx="0">
                  <c:v>7.00</c:v>
                </c:pt>
                <c:pt idx="1">
                  <c:v>8.00</c:v>
                </c:pt>
                <c:pt idx="2">
                  <c:v>9.00</c:v>
                </c:pt>
                <c:pt idx="3">
                  <c:v>10.00</c:v>
                </c:pt>
                <c:pt idx="4">
                  <c:v>11.00</c:v>
                </c:pt>
                <c:pt idx="5">
                  <c:v>12.00</c:v>
                </c:pt>
                <c:pt idx="6">
                  <c:v>14.00</c:v>
                </c:pt>
                <c:pt idx="7">
                  <c:v>15.00</c:v>
                </c:pt>
                <c:pt idx="8">
                  <c:v>16.00</c:v>
                </c:pt>
                <c:pt idx="9">
                  <c:v>17.00</c:v>
                </c:pt>
                <c:pt idx="10">
                  <c:v>19.00</c:v>
                </c:pt>
                <c:pt idx="11">
                  <c:v>20.00</c:v>
                </c:pt>
                <c:pt idx="12">
                  <c:v>22.00</c:v>
                </c:pt>
                <c:pt idx="13">
                  <c:v>23.00</c:v>
                </c:pt>
                <c:pt idx="14">
                  <c:v>24.00</c:v>
                </c:pt>
                <c:pt idx="15">
                  <c:v>28.00</c:v>
                </c:pt>
                <c:pt idx="16">
                  <c:v>29.00</c:v>
                </c:pt>
                <c:pt idx="17">
                  <c:v>30.00</c:v>
                </c:pt>
              </c:strCache>
            </c:strRef>
          </c:cat>
          <c:val>
            <c:numRef>
              <c:f>'Pivot repr'!$C$5:$C$23</c:f>
              <c:numCache>
                <c:formatCode>0.00%</c:formatCode>
                <c:ptCount val="18"/>
                <c:pt idx="0">
                  <c:v>3.1016115429238076E-2</c:v>
                </c:pt>
                <c:pt idx="1">
                  <c:v>4.6613813409743486E-2</c:v>
                </c:pt>
                <c:pt idx="2">
                  <c:v>5.4342485031184967E-2</c:v>
                </c:pt>
                <c:pt idx="3">
                  <c:v>5.7830533824575779E-2</c:v>
                </c:pt>
                <c:pt idx="4">
                  <c:v>0.11790083032608424</c:v>
                </c:pt>
                <c:pt idx="5">
                  <c:v>5.8721966878044436E-2</c:v>
                </c:pt>
                <c:pt idx="6">
                  <c:v>5.6295437751123438E-2</c:v>
                </c:pt>
                <c:pt idx="7">
                  <c:v>5.4639211695720259E-2</c:v>
                </c:pt>
                <c:pt idx="8">
                  <c:v>0.10575732142930534</c:v>
                </c:pt>
                <c:pt idx="9">
                  <c:v>5.1089211897788464E-2</c:v>
                </c:pt>
                <c:pt idx="10">
                  <c:v>4.7589139954409498E-2</c:v>
                </c:pt>
                <c:pt idx="11">
                  <c:v>9.184405511403422E-2</c:v>
                </c:pt>
                <c:pt idx="12">
                  <c:v>4.2798904779487924E-2</c:v>
                </c:pt>
                <c:pt idx="13">
                  <c:v>4.1347433958216454E-2</c:v>
                </c:pt>
                <c:pt idx="14">
                  <c:v>3.9968482334793887E-2</c:v>
                </c:pt>
                <c:pt idx="15">
                  <c:v>3.5123816829825162E-2</c:v>
                </c:pt>
                <c:pt idx="16">
                  <c:v>3.4063818526227495E-2</c:v>
                </c:pt>
                <c:pt idx="17">
                  <c:v>3.305742083019704E-2</c:v>
                </c:pt>
              </c:numCache>
            </c:numRef>
          </c:val>
        </c:ser>
        <c:ser>
          <c:idx val="2"/>
          <c:order val="2"/>
          <c:tx>
            <c:strRef>
              <c:f>'Pivot repr'!$D$3:$D$4</c:f>
              <c:strCache>
                <c:ptCount val="1"/>
                <c:pt idx="0">
                  <c:v>Sum of Profit @ 6.25</c:v>
                </c:pt>
              </c:strCache>
            </c:strRef>
          </c:tx>
          <c:cat>
            <c:strRef>
              <c:f>'Pivot repr'!$A$5:$A$23</c:f>
              <c:strCache>
                <c:ptCount val="18"/>
                <c:pt idx="0">
                  <c:v>7.00</c:v>
                </c:pt>
                <c:pt idx="1">
                  <c:v>8.00</c:v>
                </c:pt>
                <c:pt idx="2">
                  <c:v>9.00</c:v>
                </c:pt>
                <c:pt idx="3">
                  <c:v>10.00</c:v>
                </c:pt>
                <c:pt idx="4">
                  <c:v>11.00</c:v>
                </c:pt>
                <c:pt idx="5">
                  <c:v>12.00</c:v>
                </c:pt>
                <c:pt idx="6">
                  <c:v>14.00</c:v>
                </c:pt>
                <c:pt idx="7">
                  <c:v>15.00</c:v>
                </c:pt>
                <c:pt idx="8">
                  <c:v>16.00</c:v>
                </c:pt>
                <c:pt idx="9">
                  <c:v>17.00</c:v>
                </c:pt>
                <c:pt idx="10">
                  <c:v>19.00</c:v>
                </c:pt>
                <c:pt idx="11">
                  <c:v>20.00</c:v>
                </c:pt>
                <c:pt idx="12">
                  <c:v>22.00</c:v>
                </c:pt>
                <c:pt idx="13">
                  <c:v>23.00</c:v>
                </c:pt>
                <c:pt idx="14">
                  <c:v>24.00</c:v>
                </c:pt>
                <c:pt idx="15">
                  <c:v>28.00</c:v>
                </c:pt>
                <c:pt idx="16">
                  <c:v>29.00</c:v>
                </c:pt>
                <c:pt idx="17">
                  <c:v>30.00</c:v>
                </c:pt>
              </c:strCache>
            </c:strRef>
          </c:cat>
          <c:val>
            <c:numRef>
              <c:f>'Pivot repr'!$D$5:$D$23</c:f>
              <c:numCache>
                <c:formatCode>0.00%</c:formatCode>
                <c:ptCount val="18"/>
                <c:pt idx="0">
                  <c:v>2.4298373949524343E-2</c:v>
                </c:pt>
                <c:pt idx="1">
                  <c:v>4.2604083803851257E-2</c:v>
                </c:pt>
                <c:pt idx="2">
                  <c:v>5.2033073230066895E-2</c:v>
                </c:pt>
                <c:pt idx="3">
                  <c:v>5.6631363934663011E-2</c:v>
                </c:pt>
                <c:pt idx="4">
                  <c:v>0.11699546094440708</c:v>
                </c:pt>
                <c:pt idx="5">
                  <c:v>5.878218590146355E-2</c:v>
                </c:pt>
                <c:pt idx="6">
                  <c:v>5.6965702822486537E-2</c:v>
                </c:pt>
                <c:pt idx="7">
                  <c:v>5.54879285721738E-2</c:v>
                </c:pt>
                <c:pt idx="8">
                  <c:v>0.10770691883732654</c:v>
                </c:pt>
                <c:pt idx="9">
                  <c:v>5.2152307204941302E-2</c:v>
                </c:pt>
                <c:pt idx="10">
                  <c:v>4.8753211883754893E-2</c:v>
                </c:pt>
                <c:pt idx="11">
                  <c:v>9.4222420531147572E-2</c:v>
                </c:pt>
                <c:pt idx="12">
                  <c:v>4.4007001179008153E-2</c:v>
                </c:pt>
                <c:pt idx="13">
                  <c:v>4.2554255427382837E-2</c:v>
                </c:pt>
                <c:pt idx="14">
                  <c:v>4.1169164548765964E-2</c:v>
                </c:pt>
                <c:pt idx="15">
                  <c:v>3.627160956575394E-2</c:v>
                </c:pt>
                <c:pt idx="16">
                  <c:v>3.5194551831345171E-2</c:v>
                </c:pt>
                <c:pt idx="17">
                  <c:v>3.4170385831937287E-2</c:v>
                </c:pt>
              </c:numCache>
            </c:numRef>
          </c:val>
        </c:ser>
        <c:ser>
          <c:idx val="3"/>
          <c:order val="3"/>
          <c:tx>
            <c:strRef>
              <c:f>'Pivot repr'!$E$3:$E$4</c:f>
              <c:strCache>
                <c:ptCount val="1"/>
                <c:pt idx="0">
                  <c:v>Sum of Profit @ 6.5</c:v>
                </c:pt>
              </c:strCache>
            </c:strRef>
          </c:tx>
          <c:cat>
            <c:strRef>
              <c:f>'Pivot repr'!$A$5:$A$23</c:f>
              <c:strCache>
                <c:ptCount val="18"/>
                <c:pt idx="0">
                  <c:v>7.00</c:v>
                </c:pt>
                <c:pt idx="1">
                  <c:v>8.00</c:v>
                </c:pt>
                <c:pt idx="2">
                  <c:v>9.00</c:v>
                </c:pt>
                <c:pt idx="3">
                  <c:v>10.00</c:v>
                </c:pt>
                <c:pt idx="4">
                  <c:v>11.00</c:v>
                </c:pt>
                <c:pt idx="5">
                  <c:v>12.00</c:v>
                </c:pt>
                <c:pt idx="6">
                  <c:v>14.00</c:v>
                </c:pt>
                <c:pt idx="7">
                  <c:v>15.00</c:v>
                </c:pt>
                <c:pt idx="8">
                  <c:v>16.00</c:v>
                </c:pt>
                <c:pt idx="9">
                  <c:v>17.00</c:v>
                </c:pt>
                <c:pt idx="10">
                  <c:v>19.00</c:v>
                </c:pt>
                <c:pt idx="11">
                  <c:v>20.00</c:v>
                </c:pt>
                <c:pt idx="12">
                  <c:v>22.00</c:v>
                </c:pt>
                <c:pt idx="13">
                  <c:v>23.00</c:v>
                </c:pt>
                <c:pt idx="14">
                  <c:v>24.00</c:v>
                </c:pt>
                <c:pt idx="15">
                  <c:v>28.00</c:v>
                </c:pt>
                <c:pt idx="16">
                  <c:v>29.00</c:v>
                </c:pt>
                <c:pt idx="17">
                  <c:v>30.00</c:v>
                </c:pt>
              </c:strCache>
            </c:strRef>
          </c:cat>
          <c:val>
            <c:numRef>
              <c:f>'Pivot repr'!$E$5:$E$23</c:f>
              <c:numCache>
                <c:formatCode>0.00%</c:formatCode>
                <c:ptCount val="18"/>
                <c:pt idx="0">
                  <c:v>1.6954197340030969E-2</c:v>
                </c:pt>
                <c:pt idx="1">
                  <c:v>3.8220443487992931E-2</c:v>
                </c:pt>
                <c:pt idx="2">
                  <c:v>4.9508306806310132E-2</c:v>
                </c:pt>
                <c:pt idx="3">
                  <c:v>5.532037042845242E-2</c:v>
                </c:pt>
                <c:pt idx="4">
                  <c:v>0.11600566509472393</c:v>
                </c:pt>
                <c:pt idx="5">
                  <c:v>5.8848020400242139E-2</c:v>
                </c:pt>
                <c:pt idx="6">
                  <c:v>5.7698470684145138E-2</c:v>
                </c:pt>
                <c:pt idx="7">
                  <c:v>5.6415789022141262E-2</c:v>
                </c:pt>
                <c:pt idx="8">
                  <c:v>0.10983831786855693</c:v>
                </c:pt>
                <c:pt idx="9">
                  <c:v>5.3314537057344999E-2</c:v>
                </c:pt>
                <c:pt idx="10">
                  <c:v>5.0025834514602303E-2</c:v>
                </c:pt>
                <c:pt idx="11">
                  <c:v>9.6822570554475976E-2</c:v>
                </c:pt>
                <c:pt idx="12">
                  <c:v>4.5327753599470097E-2</c:v>
                </c:pt>
                <c:pt idx="13">
                  <c:v>4.3873614029146676E-2</c:v>
                </c:pt>
                <c:pt idx="14">
                  <c:v>4.2481811404545856E-2</c:v>
                </c:pt>
                <c:pt idx="15">
                  <c:v>3.752643495449659E-2</c:v>
                </c:pt>
                <c:pt idx="16">
                  <c:v>3.6430726982785232E-2</c:v>
                </c:pt>
                <c:pt idx="17">
                  <c:v>3.5387135770536239E-2</c:v>
                </c:pt>
              </c:numCache>
            </c:numRef>
          </c:val>
        </c:ser>
        <c:ser>
          <c:idx val="4"/>
          <c:order val="4"/>
          <c:tx>
            <c:strRef>
              <c:f>'Pivot repr'!$F$3:$F$4</c:f>
              <c:strCache>
                <c:ptCount val="1"/>
                <c:pt idx="0">
                  <c:v>Sum of Predicted %</c:v>
                </c:pt>
              </c:strCache>
            </c:strRef>
          </c:tx>
          <c:cat>
            <c:strRef>
              <c:f>'Pivot repr'!$A$5:$A$23</c:f>
              <c:strCache>
                <c:ptCount val="18"/>
                <c:pt idx="0">
                  <c:v>7.00</c:v>
                </c:pt>
                <c:pt idx="1">
                  <c:v>8.00</c:v>
                </c:pt>
                <c:pt idx="2">
                  <c:v>9.00</c:v>
                </c:pt>
                <c:pt idx="3">
                  <c:v>10.00</c:v>
                </c:pt>
                <c:pt idx="4">
                  <c:v>11.00</c:v>
                </c:pt>
                <c:pt idx="5">
                  <c:v>12.00</c:v>
                </c:pt>
                <c:pt idx="6">
                  <c:v>14.00</c:v>
                </c:pt>
                <c:pt idx="7">
                  <c:v>15.00</c:v>
                </c:pt>
                <c:pt idx="8">
                  <c:v>16.00</c:v>
                </c:pt>
                <c:pt idx="9">
                  <c:v>17.00</c:v>
                </c:pt>
                <c:pt idx="10">
                  <c:v>19.00</c:v>
                </c:pt>
                <c:pt idx="11">
                  <c:v>20.00</c:v>
                </c:pt>
                <c:pt idx="12">
                  <c:v>22.00</c:v>
                </c:pt>
                <c:pt idx="13">
                  <c:v>23.00</c:v>
                </c:pt>
                <c:pt idx="14">
                  <c:v>24.00</c:v>
                </c:pt>
                <c:pt idx="15">
                  <c:v>28.00</c:v>
                </c:pt>
                <c:pt idx="16">
                  <c:v>29.00</c:v>
                </c:pt>
                <c:pt idx="17">
                  <c:v>30.00</c:v>
                </c:pt>
              </c:strCache>
            </c:strRef>
          </c:cat>
          <c:val>
            <c:numRef>
              <c:f>'Pivot repr'!$F$5:$F$23</c:f>
              <c:numCache>
                <c:formatCode>0.00%</c:formatCode>
                <c:ptCount val="18"/>
                <c:pt idx="0">
                  <c:v>0.18181278365797188</c:v>
                </c:pt>
                <c:pt idx="1">
                  <c:v>0.13662231803776456</c:v>
                </c:pt>
                <c:pt idx="2">
                  <c:v>0.10618306362867568</c:v>
                </c:pt>
                <c:pt idx="3">
                  <c:v>8.474892962547656E-2</c:v>
                </c:pt>
                <c:pt idx="4">
                  <c:v>0.13822413194248409</c:v>
                </c:pt>
                <c:pt idx="5">
                  <c:v>5.7370198858537683E-2</c:v>
                </c:pt>
                <c:pt idx="6">
                  <c:v>4.1249645962786116E-2</c:v>
                </c:pt>
                <c:pt idx="7">
                  <c:v>3.5587618593309625E-2</c:v>
                </c:pt>
                <c:pt idx="8">
                  <c:v>6.1993685331552272E-2</c:v>
                </c:pt>
                <c:pt idx="9">
                  <c:v>2.7225353663237657E-2</c:v>
                </c:pt>
                <c:pt idx="10">
                  <c:v>2.1458606492535445E-2</c:v>
                </c:pt>
                <c:pt idx="11">
                  <c:v>3.8455638513873021E-2</c:v>
                </c:pt>
                <c:pt idx="12">
                  <c:v>1.5680130933111363E-2</c:v>
                </c:pt>
                <c:pt idx="13">
                  <c:v>1.4257279142531226E-2</c:v>
                </c:pt>
                <c:pt idx="14">
                  <c:v>1.3016138602119413E-2</c:v>
                </c:pt>
                <c:pt idx="15">
                  <c:v>9.3587109653198927E-3</c:v>
                </c:pt>
                <c:pt idx="16">
                  <c:v>8.6816546573261211E-3</c:v>
                </c:pt>
                <c:pt idx="17">
                  <c:v>8.074111391387407E-3</c:v>
                </c:pt>
              </c:numCache>
            </c:numRef>
          </c:val>
        </c:ser>
        <c:ser>
          <c:idx val="5"/>
          <c:order val="5"/>
          <c:tx>
            <c:strRef>
              <c:f>'Pivot repr'!$G$3:$G$4</c:f>
              <c:strCache>
                <c:ptCount val="1"/>
                <c:pt idx="0">
                  <c:v>Sum of Revenue</c:v>
                </c:pt>
              </c:strCache>
            </c:strRef>
          </c:tx>
          <c:cat>
            <c:strRef>
              <c:f>'Pivot repr'!$A$5:$A$23</c:f>
              <c:strCache>
                <c:ptCount val="18"/>
                <c:pt idx="0">
                  <c:v>7.00</c:v>
                </c:pt>
                <c:pt idx="1">
                  <c:v>8.00</c:v>
                </c:pt>
                <c:pt idx="2">
                  <c:v>9.00</c:v>
                </c:pt>
                <c:pt idx="3">
                  <c:v>10.00</c:v>
                </c:pt>
                <c:pt idx="4">
                  <c:v>11.00</c:v>
                </c:pt>
                <c:pt idx="5">
                  <c:v>12.00</c:v>
                </c:pt>
                <c:pt idx="6">
                  <c:v>14.00</c:v>
                </c:pt>
                <c:pt idx="7">
                  <c:v>15.00</c:v>
                </c:pt>
                <c:pt idx="8">
                  <c:v>16.00</c:v>
                </c:pt>
                <c:pt idx="9">
                  <c:v>17.00</c:v>
                </c:pt>
                <c:pt idx="10">
                  <c:v>19.00</c:v>
                </c:pt>
                <c:pt idx="11">
                  <c:v>20.00</c:v>
                </c:pt>
                <c:pt idx="12">
                  <c:v>22.00</c:v>
                </c:pt>
                <c:pt idx="13">
                  <c:v>23.00</c:v>
                </c:pt>
                <c:pt idx="14">
                  <c:v>24.00</c:v>
                </c:pt>
                <c:pt idx="15">
                  <c:v>28.00</c:v>
                </c:pt>
                <c:pt idx="16">
                  <c:v>29.00</c:v>
                </c:pt>
                <c:pt idx="17">
                  <c:v>30.00</c:v>
                </c:pt>
              </c:strCache>
            </c:strRef>
          </c:cat>
          <c:val>
            <c:numRef>
              <c:f>'Pivot repr'!$G$5:$G$23</c:f>
              <c:numCache>
                <c:formatCode>0.00%</c:formatCode>
                <c:ptCount val="18"/>
                <c:pt idx="0">
                  <c:v>0.10729238179797559</c:v>
                </c:pt>
                <c:pt idx="1">
                  <c:v>9.2142091687383035E-2</c:v>
                </c:pt>
                <c:pt idx="2">
                  <c:v>8.0564588133713672E-2</c:v>
                </c:pt>
                <c:pt idx="3">
                  <c:v>7.1446449563603853E-2</c:v>
                </c:pt>
                <c:pt idx="4">
                  <c:v>0.12818080259465806</c:v>
                </c:pt>
                <c:pt idx="5">
                  <c:v>5.8038212928200925E-2</c:v>
                </c:pt>
                <c:pt idx="6">
                  <c:v>4.8684945850632606E-2</c:v>
                </c:pt>
                <c:pt idx="7">
                  <c:v>4.5002497520947947E-2</c:v>
                </c:pt>
                <c:pt idx="8">
                  <c:v>8.3620713217290199E-2</c:v>
                </c:pt>
                <c:pt idx="9">
                  <c:v>3.9018348339162796E-2</c:v>
                </c:pt>
                <c:pt idx="10">
                  <c:v>3.4371742288355961E-2</c:v>
                </c:pt>
                <c:pt idx="11">
                  <c:v>6.4839021558371956E-2</c:v>
                </c:pt>
                <c:pt idx="12">
                  <c:v>2.9081633424644936E-2</c:v>
                </c:pt>
                <c:pt idx="13">
                  <c:v>2.7644638737586963E-2</c:v>
                </c:pt>
                <c:pt idx="14">
                  <c:v>2.6335394986359211E-2</c:v>
                </c:pt>
                <c:pt idx="15">
                  <c:v>2.2091260467513901E-2</c:v>
                </c:pt>
                <c:pt idx="16">
                  <c:v>2.1224962634911738E-2</c:v>
                </c:pt>
                <c:pt idx="17">
                  <c:v>2.0420314268686644E-2</c:v>
                </c:pt>
              </c:numCache>
            </c:numRef>
          </c:val>
        </c:ser>
        <c:overlap val="100"/>
        <c:axId val="267272960"/>
        <c:axId val="267287936"/>
      </c:barChart>
      <c:catAx>
        <c:axId val="267272960"/>
        <c:scaling>
          <c:orientation val="minMax"/>
        </c:scaling>
        <c:axPos val="b"/>
        <c:tickLblPos val="nextTo"/>
        <c:crossAx val="267287936"/>
        <c:crosses val="autoZero"/>
        <c:auto val="1"/>
        <c:lblAlgn val="ctr"/>
        <c:lblOffset val="100"/>
      </c:catAx>
      <c:valAx>
        <c:axId val="267287936"/>
        <c:scaling>
          <c:orientation val="minMax"/>
        </c:scaling>
        <c:axPos val="l"/>
        <c:majorGridlines/>
        <c:numFmt formatCode="0.00%" sourceLinked="1"/>
        <c:tickLblPos val="nextTo"/>
        <c:crossAx val="267272960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371474</xdr:colOff>
      <xdr:row>2</xdr:row>
      <xdr:rowOff>104775</xdr:rowOff>
    </xdr:from>
    <xdr:to>
      <xdr:col>17</xdr:col>
      <xdr:colOff>266699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762000</xdr:colOff>
      <xdr:row>4</xdr:row>
      <xdr:rowOff>123824</xdr:rowOff>
    </xdr:from>
    <xdr:to>
      <xdr:col>12</xdr:col>
      <xdr:colOff>247650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4353.780583680556" createdVersion="3" refreshedVersion="3" minRefreshableVersion="3" recordCount="21">
  <cacheSource type="worksheet">
    <worksheetSource ref="A2:H23" sheet="Price vs. Demand"/>
  </cacheSource>
  <cacheFields count="8">
    <cacheField name="Price (X)" numFmtId="4">
      <sharedItems containsSemiMixedTypes="0" containsString="0" containsNumber="1" containsInteger="1" minValue="7" maxValue="30" count="18">
        <n v="7"/>
        <n v="8"/>
        <n v="9"/>
        <n v="10"/>
        <n v="11"/>
        <n v="12"/>
        <n v="14"/>
        <n v="15"/>
        <n v="16"/>
        <n v="17"/>
        <n v="19"/>
        <n v="20"/>
        <n v="22"/>
        <n v="24"/>
        <n v="23"/>
        <n v="28"/>
        <n v="30"/>
        <n v="29"/>
      </sharedItems>
    </cacheField>
    <cacheField name=" Purchased % (Y)" numFmtId="9">
      <sharedItems containsSemiMixedTypes="0" containsString="0" containsNumber="1" minValue="0.04" maxValue="0.8"/>
    </cacheField>
    <cacheField name="Predicted %" numFmtId="9">
      <sharedItems containsSemiMixedTypes="0" containsString="0" containsNumber="1" minValue="2.8145420164514646E-2" maxValue="0.63377837377771329" count="18">
        <n v="0.63377837377771329"/>
        <n v="0.47624962780728736"/>
        <n v="0.37014190111030071"/>
        <n v="0.29542498451858068"/>
        <n v="0.24091668307588371"/>
        <n v="0.19998588990457808"/>
        <n v="0.14379150360725865"/>
        <n v="0.12405432987110167"/>
        <n v="0.10805141498694537"/>
        <n v="9.4904439737691151E-2"/>
        <n v="7.4802224864228786E-2"/>
        <n v="6.7025958102471958E-2"/>
        <n v="5.4659126181709504E-2"/>
        <n v="4.5372756470388347E-2"/>
        <n v="4.9699229106171569E-2"/>
        <n v="3.2623385973860948E-2"/>
        <n v="2.8145420164514646E-2"/>
        <n v="3.0263245849481854E-2"/>
      </sharedItems>
    </cacheField>
    <cacheField name="Predicted Sales" numFmtId="3">
      <sharedItems containsSemiMixedTypes="0" containsString="0" containsNumber="1" minValue="2814.5420164514644" maxValue="63377.837377771328"/>
    </cacheField>
    <cacheField name="Revenue" numFmtId="4">
      <sharedItems containsSemiMixedTypes="0" containsString="0" containsNumber="1" minValue="84436.26049354393" maxValue="443644.86164439929"/>
    </cacheField>
    <cacheField name="Profit @ 6" numFmtId="4">
      <sharedItems containsSemiMixedTypes="0" containsString="0" containsNumber="1" minValue="63377.837377771328" maxValue="120458.34153794186"/>
    </cacheField>
    <cacheField name="Profit @ 6.25" numFmtId="4">
      <sharedItems containsSemiMixedTypes="0" containsString="0" containsNumber="1" minValue="47533.378033328496" maxValue="114991.88669513239"/>
    </cacheField>
    <cacheField name="Profit @ 6.5" numFmtId="4">
      <sharedItems containsSemiMixedTypes="0" containsString="0" containsNumber="1" minValue="31688.918688885664" maxValue="109992.23944751793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n v="0.8"/>
    <x v="0"/>
    <n v="63377.837377771328"/>
    <n v="443644.86164439929"/>
    <n v="63377.837377771328"/>
    <n v="47533.378033328496"/>
    <n v="31688.918688885664"/>
  </r>
  <r>
    <x v="1"/>
    <n v="0.6"/>
    <x v="1"/>
    <n v="47624.962780728732"/>
    <n v="380999.70224582986"/>
    <n v="95249.925561457465"/>
    <n v="83343.684866275289"/>
    <n v="71437.444171093099"/>
  </r>
  <r>
    <x v="2"/>
    <n v="0.45"/>
    <x v="2"/>
    <n v="37014.190111030068"/>
    <n v="333127.71099927061"/>
    <n v="111042.5703330902"/>
    <n v="101789.02280533269"/>
    <n v="92535.475277575169"/>
  </r>
  <r>
    <x v="3"/>
    <n v="0.35"/>
    <x v="3"/>
    <n v="29542.498451858068"/>
    <n v="295424.98451858066"/>
    <n v="118169.99380743227"/>
    <n v="110784.36919446776"/>
    <n v="103398.74458150324"/>
  </r>
  <r>
    <x v="4"/>
    <n v="0.3"/>
    <x v="4"/>
    <n v="24091.66830758837"/>
    <n v="265008.35138347209"/>
    <n v="120458.34153794186"/>
    <n v="114435.42446104476"/>
    <n v="108412.50738414767"/>
  </r>
  <r>
    <x v="5"/>
    <n v="0.2"/>
    <x v="5"/>
    <n v="19998.588990457807"/>
    <n v="239983.06788549369"/>
    <n v="119991.53394274684"/>
    <n v="114991.88669513239"/>
    <n v="109992.23944751793"/>
  </r>
  <r>
    <x v="4"/>
    <n v="0.14000000000000001"/>
    <x v="4"/>
    <n v="24091.66830758837"/>
    <n v="265008.35138347209"/>
    <n v="120458.34153794186"/>
    <n v="114435.42446104476"/>
    <n v="108412.50738414767"/>
  </r>
  <r>
    <x v="6"/>
    <n v="0.15"/>
    <x v="6"/>
    <n v="14379.150360725866"/>
    <n v="201308.10505016212"/>
    <n v="115033.20288580692"/>
    <n v="111438.41529562545"/>
    <n v="107843.62770544399"/>
  </r>
  <r>
    <x v="7"/>
    <n v="0.11"/>
    <x v="7"/>
    <n v="12405.432987110167"/>
    <n v="186081.49480665251"/>
    <n v="111648.8968839915"/>
    <n v="108547.53863721396"/>
    <n v="105446.18039043642"/>
  </r>
  <r>
    <x v="8"/>
    <n v="9.5000000000000001E-2"/>
    <x v="8"/>
    <n v="10805.141498694536"/>
    <n v="172882.26397911258"/>
    <n v="108051.41498694537"/>
    <n v="105350.12961227173"/>
    <n v="102648.8442375981"/>
  </r>
  <r>
    <x v="9"/>
    <n v="0.08"/>
    <x v="9"/>
    <n v="9490.4439737691155"/>
    <n v="161337.54755407496"/>
    <n v="104394.88371146026"/>
    <n v="102022.27271801799"/>
    <n v="99649.661724575708"/>
  </r>
  <r>
    <x v="8"/>
    <n v="7.0000000000000007E-2"/>
    <x v="8"/>
    <n v="10805.141498694536"/>
    <n v="172882.26397911258"/>
    <n v="108051.41498694537"/>
    <n v="105350.12961227173"/>
    <n v="102648.8442375981"/>
  </r>
  <r>
    <x v="10"/>
    <n v="6.3E-2"/>
    <x v="10"/>
    <n v="7480.2224864228783"/>
    <n v="142124.22724203469"/>
    <n v="97242.892323497421"/>
    <n v="95372.836701891705"/>
    <n v="93502.781080285975"/>
  </r>
  <r>
    <x v="11"/>
    <n v="5.8000000000000003E-2"/>
    <x v="11"/>
    <n v="6702.5958102471959"/>
    <n v="134051.9162049439"/>
    <n v="93836.34134346075"/>
    <n v="92160.692390898941"/>
    <n v="90485.043438337147"/>
  </r>
  <r>
    <x v="12"/>
    <n v="5.2999999999999999E-2"/>
    <x v="12"/>
    <n v="5465.9126181709507"/>
    <n v="120250.07759976092"/>
    <n v="87454.601890735212"/>
    <n v="86088.123736192472"/>
    <n v="84721.645581649733"/>
  </r>
  <r>
    <x v="13"/>
    <n v="0.05"/>
    <x v="13"/>
    <n v="4537.2756470388349"/>
    <n v="108894.61552893204"/>
    <n v="81670.961646699026"/>
    <n v="80536.64273493932"/>
    <n v="79402.323823179613"/>
  </r>
  <r>
    <x v="14"/>
    <n v="4.5999999999999999E-2"/>
    <x v="14"/>
    <n v="4969.922910617157"/>
    <n v="114308.22694419461"/>
    <n v="84488.689480491666"/>
    <n v="83246.208752837381"/>
    <n v="82003.728025183096"/>
  </r>
  <r>
    <x v="15"/>
    <n v="4.3999999999999997E-2"/>
    <x v="15"/>
    <n v="3262.338597386095"/>
    <n v="91345.480726810667"/>
    <n v="71771.449142494093"/>
    <n v="70955.864493147572"/>
    <n v="70140.279843801036"/>
  </r>
  <r>
    <x v="16"/>
    <n v="4.2000000000000003E-2"/>
    <x v="16"/>
    <n v="2814.5420164514644"/>
    <n v="84436.26049354393"/>
    <n v="67549.008394835138"/>
    <n v="66845.372890722283"/>
    <n v="66141.737386609413"/>
  </r>
  <r>
    <x v="17"/>
    <n v="4.1000000000000002E-2"/>
    <x v="17"/>
    <n v="3026.3245849481855"/>
    <n v="87763.41296349738"/>
    <n v="69605.465453808269"/>
    <n v="68848.884307571221"/>
    <n v="68092.303161334174"/>
  </r>
  <r>
    <x v="11"/>
    <n v="0.04"/>
    <x v="11"/>
    <n v="6702.5958102471959"/>
    <n v="134051.9162049439"/>
    <n v="93836.34134346075"/>
    <n v="92160.692390898941"/>
    <n v="90485.0434383371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 chartFormat="3">
  <location ref="A3:G23" firstHeaderRow="1" firstDataRow="2" firstDataCol="1" rowPageCount="1" colPageCount="1"/>
  <pivotFields count="8">
    <pivotField axis="axisRow" compact="0" numFmtId="4" outline="0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3"/>
        <item x="15"/>
        <item x="17"/>
        <item x="16"/>
        <item t="default"/>
      </items>
    </pivotField>
    <pivotField compact="0" numFmtId="9" outline="0" showAll="0"/>
    <pivotField axis="axisPage" dataField="1" compact="0" numFmtId="9" outline="0" showAll="0">
      <items count="19">
        <item x="16"/>
        <item x="17"/>
        <item x="15"/>
        <item x="13"/>
        <item x="14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compact="0" numFmtId="3" outline="0" showAll="0"/>
    <pivotField dataField="1" compact="0" numFmtId="4" outline="0" showAll="0"/>
    <pivotField dataField="1" compact="0" numFmtId="4" outline="0" showAll="0"/>
    <pivotField dataField="1" compact="0" numFmtId="4" outline="0" showAll="0"/>
    <pivotField dataField="1" compact="0" numFmtId="4" outline="0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2" hier="-1"/>
  </pageFields>
  <dataFields count="6">
    <dataField name="Sum of Predicted Sales" fld="3" showDataAs="percentOfCol" baseField="0" baseItem="0" numFmtId="10"/>
    <dataField name="Sum of Profit @ 6" fld="5" showDataAs="percentOfCol" baseField="0" baseItem="0" numFmtId="10"/>
    <dataField name="Sum of Profit @ 6.25" fld="6" showDataAs="percentOfCol" baseField="0" baseItem="0" numFmtId="10"/>
    <dataField name="Sum of Profit @ 6.5" fld="7" showDataAs="percentOfCol" baseField="0" baseItem="0" numFmtId="10"/>
    <dataField name="Sum of Predicted %" fld="2" showDataAs="percentOfCol" baseField="0" baseItem="0" numFmtId="10"/>
    <dataField name="Sum of Revenue" fld="4" showDataAs="percentOfCol" baseField="0" baseItem="0" numFmtId="10"/>
  </dataFields>
  <formats count="2">
    <format dxfId="0">
      <pivotArea grandRow="1" outline="0" collapsedLevelsAreSubtotals="1" fieldPosition="0"/>
    </format>
    <format dxfId="1">
      <pivotArea dataOnly="0" labelOnly="1" grandRow="1" outline="0" fieldPosition="0"/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1"/>
  <sheetViews>
    <sheetView tabSelected="1" zoomScale="85" zoomScaleNormal="85" workbookViewId="0">
      <selection sqref="A1:B1"/>
    </sheetView>
  </sheetViews>
  <sheetFormatPr defaultRowHeight="15"/>
  <cols>
    <col min="1" max="1" width="9.140625" style="5"/>
    <col min="2" max="2" width="15.28515625" style="6" bestFit="1" customWidth="1"/>
    <col min="3" max="3" width="11.5703125" style="5" bestFit="1" customWidth="1"/>
    <col min="4" max="4" width="14.7109375" style="5" bestFit="1" customWidth="1"/>
    <col min="5" max="5" width="12.5703125" style="5" bestFit="1" customWidth="1"/>
    <col min="6" max="8" width="16" style="5" customWidth="1"/>
    <col min="9" max="16384" width="9.140625" style="5"/>
  </cols>
  <sheetData>
    <row r="1" spans="1:19" customFormat="1">
      <c r="A1" s="30" t="s">
        <v>17</v>
      </c>
      <c r="B1" s="30"/>
      <c r="C1" s="30" t="s">
        <v>18</v>
      </c>
      <c r="D1" s="30"/>
      <c r="E1" s="30"/>
      <c r="F1" s="30"/>
      <c r="G1" s="30"/>
      <c r="H1" s="30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customFormat="1">
      <c r="A2" s="11" t="s">
        <v>3</v>
      </c>
      <c r="B2" s="12" t="s">
        <v>4</v>
      </c>
      <c r="C2" s="16" t="s">
        <v>0</v>
      </c>
      <c r="D2" s="17" t="s">
        <v>1</v>
      </c>
      <c r="E2" s="18" t="s">
        <v>2</v>
      </c>
      <c r="F2" s="16" t="s">
        <v>5</v>
      </c>
      <c r="G2" s="16" t="s">
        <v>6</v>
      </c>
      <c r="H2" s="16" t="s">
        <v>7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</row>
    <row r="3" spans="1:19" customFormat="1">
      <c r="A3" s="9">
        <v>7</v>
      </c>
      <c r="B3" s="10">
        <v>0.8</v>
      </c>
      <c r="C3" s="13">
        <f>40.78*A3^-2.14</f>
        <v>0.63377837377771329</v>
      </c>
      <c r="D3" s="14">
        <f>100000*C3</f>
        <v>63377.837377771328</v>
      </c>
      <c r="E3" s="15">
        <f>D3*A3</f>
        <v>443644.86164439929</v>
      </c>
      <c r="F3" s="24">
        <f>(A3-6)*D3</f>
        <v>63377.837377771328</v>
      </c>
      <c r="G3" s="24">
        <f>(A3-6.25)*D3</f>
        <v>47533.378033328496</v>
      </c>
      <c r="H3" s="24">
        <f>(A3-6.5)*D3</f>
        <v>31688.918688885664</v>
      </c>
      <c r="I3" s="19"/>
      <c r="J3" s="25"/>
      <c r="K3" s="25"/>
      <c r="L3" s="25"/>
      <c r="M3" s="25"/>
      <c r="N3" s="25"/>
      <c r="O3" s="25"/>
      <c r="P3" s="25"/>
      <c r="Q3" s="25"/>
      <c r="R3" s="25"/>
      <c r="S3" s="19"/>
    </row>
    <row r="4" spans="1:19" customFormat="1">
      <c r="A4" s="9">
        <v>8</v>
      </c>
      <c r="B4" s="10">
        <v>0.6</v>
      </c>
      <c r="C4" s="13">
        <f t="shared" ref="C4:C23" si="0">40.78*A4^-2.14</f>
        <v>0.47624962780728736</v>
      </c>
      <c r="D4" s="14">
        <f t="shared" ref="D4:D23" si="1">100000*C4</f>
        <v>47624.962780728732</v>
      </c>
      <c r="E4" s="15">
        <f t="shared" ref="E4:E23" si="2">D4*A4</f>
        <v>380999.70224582986</v>
      </c>
      <c r="F4" s="24">
        <f t="shared" ref="F4:F23" si="3">(A4-6)*D4</f>
        <v>95249.925561457465</v>
      </c>
      <c r="G4" s="24">
        <f t="shared" ref="G4:G23" si="4">(A4-6.25)*D4</f>
        <v>83343.684866275289</v>
      </c>
      <c r="H4" s="24">
        <f t="shared" ref="H4:H23" si="5">(A4-6.5)*D4</f>
        <v>71437.444171093099</v>
      </c>
      <c r="I4" s="19"/>
      <c r="J4" s="25"/>
      <c r="K4" s="25"/>
      <c r="L4" s="25"/>
      <c r="M4" s="25"/>
      <c r="N4" s="25"/>
      <c r="O4" s="25"/>
      <c r="P4" s="25"/>
      <c r="Q4" s="25"/>
      <c r="R4" s="25"/>
      <c r="S4" s="19"/>
    </row>
    <row r="5" spans="1:19" customFormat="1">
      <c r="A5" s="9">
        <v>9</v>
      </c>
      <c r="B5" s="10">
        <v>0.45</v>
      </c>
      <c r="C5" s="13">
        <f t="shared" si="0"/>
        <v>0.37014190111030071</v>
      </c>
      <c r="D5" s="14">
        <f t="shared" si="1"/>
        <v>37014.190111030068</v>
      </c>
      <c r="E5" s="15">
        <f t="shared" si="2"/>
        <v>333127.71099927061</v>
      </c>
      <c r="F5" s="24">
        <f t="shared" si="3"/>
        <v>111042.5703330902</v>
      </c>
      <c r="G5" s="24">
        <f t="shared" si="4"/>
        <v>101789.02280533269</v>
      </c>
      <c r="H5" s="24">
        <f t="shared" si="5"/>
        <v>92535.475277575169</v>
      </c>
      <c r="I5" s="19"/>
      <c r="J5" s="25"/>
      <c r="K5" s="25"/>
      <c r="L5" s="25"/>
      <c r="M5" s="25"/>
      <c r="N5" s="25"/>
      <c r="O5" s="25"/>
      <c r="P5" s="25"/>
      <c r="Q5" s="25"/>
      <c r="R5" s="25"/>
      <c r="S5" s="19"/>
    </row>
    <row r="6" spans="1:19" customFormat="1">
      <c r="A6" s="9">
        <v>10</v>
      </c>
      <c r="B6" s="10">
        <v>0.35</v>
      </c>
      <c r="C6" s="13">
        <f t="shared" si="0"/>
        <v>0.29542498451858068</v>
      </c>
      <c r="D6" s="14">
        <f t="shared" si="1"/>
        <v>29542.498451858068</v>
      </c>
      <c r="E6" s="15">
        <f t="shared" si="2"/>
        <v>295424.98451858066</v>
      </c>
      <c r="F6" s="24">
        <f t="shared" si="3"/>
        <v>118169.99380743227</v>
      </c>
      <c r="G6" s="24">
        <f t="shared" si="4"/>
        <v>110784.36919446776</v>
      </c>
      <c r="H6" s="24">
        <f t="shared" si="5"/>
        <v>103398.74458150324</v>
      </c>
      <c r="I6" s="19"/>
      <c r="J6" s="25"/>
      <c r="K6" s="25"/>
      <c r="L6" s="25"/>
      <c r="M6" s="25"/>
      <c r="N6" s="25"/>
      <c r="O6" s="25"/>
      <c r="P6" s="25"/>
      <c r="Q6" s="25"/>
      <c r="R6" s="25"/>
      <c r="S6" s="19"/>
    </row>
    <row r="7" spans="1:19" customFormat="1">
      <c r="A7" s="9">
        <v>11</v>
      </c>
      <c r="B7" s="10">
        <v>0.3</v>
      </c>
      <c r="C7" s="13">
        <f t="shared" si="0"/>
        <v>0.24091668307588371</v>
      </c>
      <c r="D7" s="14">
        <f t="shared" si="1"/>
        <v>24091.66830758837</v>
      </c>
      <c r="E7" s="15">
        <f t="shared" si="2"/>
        <v>265008.35138347209</v>
      </c>
      <c r="F7" s="24">
        <f t="shared" si="3"/>
        <v>120458.34153794186</v>
      </c>
      <c r="G7" s="24">
        <f t="shared" si="4"/>
        <v>114435.42446104476</v>
      </c>
      <c r="H7" s="24">
        <f t="shared" si="5"/>
        <v>108412.50738414767</v>
      </c>
      <c r="I7" s="19"/>
      <c r="J7" s="25"/>
      <c r="K7" s="25"/>
      <c r="L7" s="25"/>
      <c r="M7" s="25"/>
      <c r="N7" s="25"/>
      <c r="O7" s="25"/>
      <c r="P7" s="25"/>
      <c r="Q7" s="25"/>
      <c r="R7" s="25"/>
      <c r="S7" s="19"/>
    </row>
    <row r="8" spans="1:19" customFormat="1">
      <c r="A8" s="9">
        <v>12</v>
      </c>
      <c r="B8" s="10">
        <v>0.2</v>
      </c>
      <c r="C8" s="13">
        <f t="shared" si="0"/>
        <v>0.19998588990457808</v>
      </c>
      <c r="D8" s="14">
        <f t="shared" si="1"/>
        <v>19998.588990457807</v>
      </c>
      <c r="E8" s="15">
        <f t="shared" si="2"/>
        <v>239983.06788549369</v>
      </c>
      <c r="F8" s="24">
        <f t="shared" si="3"/>
        <v>119991.53394274684</v>
      </c>
      <c r="G8" s="24">
        <f t="shared" si="4"/>
        <v>114991.88669513239</v>
      </c>
      <c r="H8" s="24">
        <f t="shared" si="5"/>
        <v>109992.23944751793</v>
      </c>
      <c r="I8" s="19"/>
      <c r="J8" s="25"/>
      <c r="K8" s="25"/>
      <c r="L8" s="25"/>
      <c r="M8" s="25"/>
      <c r="N8" s="25"/>
      <c r="O8" s="25"/>
      <c r="P8" s="25"/>
      <c r="Q8" s="25"/>
      <c r="R8" s="25"/>
      <c r="S8" s="19"/>
    </row>
    <row r="9" spans="1:19" customFormat="1">
      <c r="A9" s="9">
        <v>11</v>
      </c>
      <c r="B9" s="10">
        <v>0.14000000000000001</v>
      </c>
      <c r="C9" s="13">
        <f t="shared" si="0"/>
        <v>0.24091668307588371</v>
      </c>
      <c r="D9" s="14">
        <f t="shared" si="1"/>
        <v>24091.66830758837</v>
      </c>
      <c r="E9" s="15">
        <f t="shared" si="2"/>
        <v>265008.35138347209</v>
      </c>
      <c r="F9" s="24">
        <f t="shared" si="3"/>
        <v>120458.34153794186</v>
      </c>
      <c r="G9" s="24">
        <f t="shared" si="4"/>
        <v>114435.42446104476</v>
      </c>
      <c r="H9" s="24">
        <f t="shared" si="5"/>
        <v>108412.50738414767</v>
      </c>
      <c r="I9" s="19"/>
      <c r="J9" s="25"/>
      <c r="K9" s="25"/>
      <c r="L9" s="25"/>
      <c r="M9" s="25"/>
      <c r="N9" s="25"/>
      <c r="O9" s="25"/>
      <c r="P9" s="25"/>
      <c r="Q9" s="25"/>
      <c r="R9" s="25"/>
      <c r="S9" s="19"/>
    </row>
    <row r="10" spans="1:19" customFormat="1">
      <c r="A10" s="9">
        <v>14</v>
      </c>
      <c r="B10" s="10">
        <v>0.15</v>
      </c>
      <c r="C10" s="13">
        <f t="shared" si="0"/>
        <v>0.14379150360725865</v>
      </c>
      <c r="D10" s="14">
        <f t="shared" si="1"/>
        <v>14379.150360725866</v>
      </c>
      <c r="E10" s="15">
        <f t="shared" si="2"/>
        <v>201308.10505016212</v>
      </c>
      <c r="F10" s="24">
        <f t="shared" si="3"/>
        <v>115033.20288580692</v>
      </c>
      <c r="G10" s="24">
        <f t="shared" si="4"/>
        <v>111438.41529562545</v>
      </c>
      <c r="H10" s="24">
        <f t="shared" si="5"/>
        <v>107843.62770544399</v>
      </c>
      <c r="I10" s="19"/>
      <c r="J10" s="25"/>
      <c r="K10" s="25"/>
      <c r="L10" s="25"/>
      <c r="M10" s="25"/>
      <c r="N10" s="25"/>
      <c r="O10" s="25"/>
      <c r="P10" s="25"/>
      <c r="Q10" s="25"/>
      <c r="R10" s="25"/>
      <c r="S10" s="19"/>
    </row>
    <row r="11" spans="1:19" customFormat="1">
      <c r="A11" s="9">
        <v>15</v>
      </c>
      <c r="B11" s="10">
        <v>0.11</v>
      </c>
      <c r="C11" s="13">
        <f t="shared" si="0"/>
        <v>0.12405432987110167</v>
      </c>
      <c r="D11" s="14">
        <f t="shared" si="1"/>
        <v>12405.432987110167</v>
      </c>
      <c r="E11" s="15">
        <f t="shared" si="2"/>
        <v>186081.49480665251</v>
      </c>
      <c r="F11" s="24">
        <f t="shared" si="3"/>
        <v>111648.8968839915</v>
      </c>
      <c r="G11" s="24">
        <f t="shared" si="4"/>
        <v>108547.53863721396</v>
      </c>
      <c r="H11" s="24">
        <f t="shared" si="5"/>
        <v>105446.18039043642</v>
      </c>
      <c r="I11" s="19"/>
      <c r="J11" s="25"/>
      <c r="K11" s="25"/>
      <c r="L11" s="25"/>
      <c r="M11" s="25"/>
      <c r="N11" s="25"/>
      <c r="O11" s="25"/>
      <c r="P11" s="25"/>
      <c r="Q11" s="25"/>
      <c r="R11" s="25"/>
      <c r="S11" s="19"/>
    </row>
    <row r="12" spans="1:19" customFormat="1">
      <c r="A12" s="9">
        <v>16</v>
      </c>
      <c r="B12" s="10">
        <v>9.5000000000000001E-2</v>
      </c>
      <c r="C12" s="13">
        <f t="shared" si="0"/>
        <v>0.10805141498694537</v>
      </c>
      <c r="D12" s="14">
        <f t="shared" si="1"/>
        <v>10805.141498694536</v>
      </c>
      <c r="E12" s="15">
        <f t="shared" si="2"/>
        <v>172882.26397911258</v>
      </c>
      <c r="F12" s="24">
        <f t="shared" si="3"/>
        <v>108051.41498694537</v>
      </c>
      <c r="G12" s="24">
        <f t="shared" si="4"/>
        <v>105350.12961227173</v>
      </c>
      <c r="H12" s="24">
        <f t="shared" si="5"/>
        <v>102648.8442375981</v>
      </c>
      <c r="I12" s="19"/>
      <c r="J12" s="25"/>
      <c r="K12" s="25"/>
      <c r="L12" s="25"/>
      <c r="M12" s="25"/>
      <c r="N12" s="25"/>
      <c r="O12" s="25"/>
      <c r="P12" s="25"/>
      <c r="Q12" s="25"/>
      <c r="R12" s="25"/>
      <c r="S12" s="19"/>
    </row>
    <row r="13" spans="1:19" customFormat="1">
      <c r="A13" s="9">
        <v>17</v>
      </c>
      <c r="B13" s="10">
        <v>0.08</v>
      </c>
      <c r="C13" s="13">
        <f t="shared" si="0"/>
        <v>9.4904439737691151E-2</v>
      </c>
      <c r="D13" s="14">
        <f t="shared" si="1"/>
        <v>9490.4439737691155</v>
      </c>
      <c r="E13" s="15">
        <f t="shared" si="2"/>
        <v>161337.54755407496</v>
      </c>
      <c r="F13" s="24">
        <f t="shared" si="3"/>
        <v>104394.88371146026</v>
      </c>
      <c r="G13" s="24">
        <f t="shared" si="4"/>
        <v>102022.27271801799</v>
      </c>
      <c r="H13" s="24">
        <f t="shared" si="5"/>
        <v>99649.661724575708</v>
      </c>
      <c r="I13" s="19"/>
      <c r="J13" s="25"/>
      <c r="K13" s="25"/>
      <c r="L13" s="25"/>
      <c r="M13" s="25"/>
      <c r="N13" s="25"/>
      <c r="O13" s="25"/>
      <c r="P13" s="25"/>
      <c r="Q13" s="25"/>
      <c r="R13" s="25"/>
      <c r="S13" s="19"/>
    </row>
    <row r="14" spans="1:19" customFormat="1">
      <c r="A14" s="9">
        <v>16</v>
      </c>
      <c r="B14" s="10">
        <v>7.0000000000000007E-2</v>
      </c>
      <c r="C14" s="13">
        <f t="shared" si="0"/>
        <v>0.10805141498694537</v>
      </c>
      <c r="D14" s="14">
        <f t="shared" si="1"/>
        <v>10805.141498694536</v>
      </c>
      <c r="E14" s="15">
        <f t="shared" si="2"/>
        <v>172882.26397911258</v>
      </c>
      <c r="F14" s="24">
        <f t="shared" si="3"/>
        <v>108051.41498694537</v>
      </c>
      <c r="G14" s="24">
        <f t="shared" si="4"/>
        <v>105350.12961227173</v>
      </c>
      <c r="H14" s="24">
        <f t="shared" si="5"/>
        <v>102648.8442375981</v>
      </c>
      <c r="I14" s="19"/>
      <c r="J14" s="25"/>
      <c r="K14" s="25"/>
      <c r="L14" s="25"/>
      <c r="M14" s="25"/>
      <c r="N14" s="25"/>
      <c r="O14" s="25"/>
      <c r="P14" s="25"/>
      <c r="Q14" s="25"/>
      <c r="R14" s="25"/>
      <c r="S14" s="19"/>
    </row>
    <row r="15" spans="1:19" customFormat="1">
      <c r="A15" s="9">
        <v>19</v>
      </c>
      <c r="B15" s="10">
        <v>6.3E-2</v>
      </c>
      <c r="C15" s="13">
        <f t="shared" si="0"/>
        <v>7.4802224864228786E-2</v>
      </c>
      <c r="D15" s="14">
        <f t="shared" si="1"/>
        <v>7480.2224864228783</v>
      </c>
      <c r="E15" s="15">
        <f t="shared" si="2"/>
        <v>142124.22724203469</v>
      </c>
      <c r="F15" s="24">
        <f t="shared" si="3"/>
        <v>97242.892323497421</v>
      </c>
      <c r="G15" s="24">
        <f t="shared" si="4"/>
        <v>95372.836701891705</v>
      </c>
      <c r="H15" s="24">
        <f t="shared" si="5"/>
        <v>93502.781080285975</v>
      </c>
      <c r="I15" s="19"/>
      <c r="J15" s="25"/>
      <c r="K15" s="25"/>
      <c r="L15" s="25"/>
      <c r="M15" s="25"/>
      <c r="N15" s="25"/>
      <c r="O15" s="25"/>
      <c r="P15" s="25"/>
      <c r="Q15" s="25"/>
      <c r="R15" s="25"/>
      <c r="S15" s="19"/>
    </row>
    <row r="16" spans="1:19" customFormat="1">
      <c r="A16" s="9">
        <v>20</v>
      </c>
      <c r="B16" s="10">
        <v>5.8000000000000003E-2</v>
      </c>
      <c r="C16" s="13">
        <f t="shared" si="0"/>
        <v>6.7025958102471958E-2</v>
      </c>
      <c r="D16" s="14">
        <f t="shared" si="1"/>
        <v>6702.5958102471959</v>
      </c>
      <c r="E16" s="15">
        <f t="shared" si="2"/>
        <v>134051.9162049439</v>
      </c>
      <c r="F16" s="24">
        <f t="shared" si="3"/>
        <v>93836.34134346075</v>
      </c>
      <c r="G16" s="24">
        <f t="shared" si="4"/>
        <v>92160.692390898941</v>
      </c>
      <c r="H16" s="24">
        <f t="shared" si="5"/>
        <v>90485.043438337147</v>
      </c>
      <c r="I16" s="19"/>
      <c r="J16" s="25"/>
      <c r="K16" s="25"/>
      <c r="L16" s="25"/>
      <c r="M16" s="25"/>
      <c r="N16" s="25"/>
      <c r="O16" s="25"/>
      <c r="P16" s="25"/>
      <c r="Q16" s="25"/>
      <c r="R16" s="25"/>
      <c r="S16" s="19"/>
    </row>
    <row r="17" spans="1:19" customFormat="1">
      <c r="A17" s="9">
        <v>22</v>
      </c>
      <c r="B17" s="10">
        <v>5.2999999999999999E-2</v>
      </c>
      <c r="C17" s="13">
        <f t="shared" si="0"/>
        <v>5.4659126181709504E-2</v>
      </c>
      <c r="D17" s="14">
        <f t="shared" si="1"/>
        <v>5465.9126181709507</v>
      </c>
      <c r="E17" s="15">
        <f t="shared" si="2"/>
        <v>120250.07759976092</v>
      </c>
      <c r="F17" s="24">
        <f t="shared" si="3"/>
        <v>87454.601890735212</v>
      </c>
      <c r="G17" s="24">
        <f t="shared" si="4"/>
        <v>86088.123736192472</v>
      </c>
      <c r="H17" s="24">
        <f t="shared" si="5"/>
        <v>84721.645581649733</v>
      </c>
      <c r="I17" s="19"/>
      <c r="J17" s="25"/>
      <c r="K17" s="25"/>
      <c r="L17" s="25"/>
      <c r="M17" s="25"/>
      <c r="N17" s="25"/>
      <c r="O17" s="25"/>
      <c r="P17" s="25"/>
      <c r="Q17" s="25"/>
      <c r="R17" s="25"/>
      <c r="S17" s="19"/>
    </row>
    <row r="18" spans="1:19" customFormat="1">
      <c r="A18" s="9">
        <v>24</v>
      </c>
      <c r="B18" s="10">
        <v>0.05</v>
      </c>
      <c r="C18" s="13">
        <f t="shared" si="0"/>
        <v>4.5372756470388347E-2</v>
      </c>
      <c r="D18" s="14">
        <f t="shared" si="1"/>
        <v>4537.2756470388349</v>
      </c>
      <c r="E18" s="15">
        <f t="shared" si="2"/>
        <v>108894.61552893204</v>
      </c>
      <c r="F18" s="24">
        <f t="shared" si="3"/>
        <v>81670.961646699026</v>
      </c>
      <c r="G18" s="24">
        <f t="shared" si="4"/>
        <v>80536.64273493932</v>
      </c>
      <c r="H18" s="24">
        <f t="shared" si="5"/>
        <v>79402.323823179613</v>
      </c>
      <c r="I18" s="19"/>
      <c r="J18" s="25"/>
      <c r="K18" s="25"/>
      <c r="L18" s="25"/>
      <c r="M18" s="25"/>
      <c r="N18" s="25"/>
      <c r="O18" s="25"/>
      <c r="P18" s="25"/>
      <c r="Q18" s="25"/>
      <c r="R18" s="25"/>
      <c r="S18" s="19"/>
    </row>
    <row r="19" spans="1:19" customFormat="1">
      <c r="A19" s="9">
        <v>23</v>
      </c>
      <c r="B19" s="10">
        <v>4.5999999999999999E-2</v>
      </c>
      <c r="C19" s="13">
        <f t="shared" si="0"/>
        <v>4.9699229106171569E-2</v>
      </c>
      <c r="D19" s="14">
        <f t="shared" si="1"/>
        <v>4969.922910617157</v>
      </c>
      <c r="E19" s="15">
        <f t="shared" si="2"/>
        <v>114308.22694419461</v>
      </c>
      <c r="F19" s="24">
        <f t="shared" si="3"/>
        <v>84488.689480491666</v>
      </c>
      <c r="G19" s="24">
        <f t="shared" si="4"/>
        <v>83246.208752837381</v>
      </c>
      <c r="H19" s="24">
        <f t="shared" si="5"/>
        <v>82003.728025183096</v>
      </c>
      <c r="I19" s="19"/>
      <c r="J19" s="25"/>
      <c r="K19" s="25"/>
      <c r="L19" s="25"/>
      <c r="M19" s="25"/>
      <c r="N19" s="25"/>
      <c r="O19" s="25"/>
      <c r="P19" s="25"/>
      <c r="Q19" s="25"/>
      <c r="R19" s="25"/>
      <c r="S19" s="19"/>
    </row>
    <row r="20" spans="1:19" customFormat="1">
      <c r="A20" s="9">
        <v>28</v>
      </c>
      <c r="B20" s="10">
        <v>4.3999999999999997E-2</v>
      </c>
      <c r="C20" s="13">
        <f t="shared" si="0"/>
        <v>3.2623385973860948E-2</v>
      </c>
      <c r="D20" s="14">
        <f t="shared" si="1"/>
        <v>3262.338597386095</v>
      </c>
      <c r="E20" s="15">
        <f t="shared" si="2"/>
        <v>91345.480726810667</v>
      </c>
      <c r="F20" s="24">
        <f t="shared" si="3"/>
        <v>71771.449142494093</v>
      </c>
      <c r="G20" s="24">
        <f t="shared" si="4"/>
        <v>70955.864493147572</v>
      </c>
      <c r="H20" s="24">
        <f t="shared" si="5"/>
        <v>70140.279843801036</v>
      </c>
      <c r="I20" s="19"/>
      <c r="J20" s="25"/>
      <c r="K20" s="25"/>
      <c r="L20" s="25"/>
      <c r="M20" s="25"/>
      <c r="N20" s="25"/>
      <c r="O20" s="25"/>
      <c r="P20" s="25"/>
      <c r="Q20" s="25"/>
      <c r="R20" s="25"/>
      <c r="S20" s="19"/>
    </row>
    <row r="21" spans="1:19" customFormat="1">
      <c r="A21" s="9">
        <v>30</v>
      </c>
      <c r="B21" s="10">
        <v>4.2000000000000003E-2</v>
      </c>
      <c r="C21" s="13">
        <f t="shared" si="0"/>
        <v>2.8145420164514646E-2</v>
      </c>
      <c r="D21" s="14">
        <f t="shared" si="1"/>
        <v>2814.5420164514644</v>
      </c>
      <c r="E21" s="15">
        <f t="shared" si="2"/>
        <v>84436.26049354393</v>
      </c>
      <c r="F21" s="24">
        <f t="shared" si="3"/>
        <v>67549.008394835138</v>
      </c>
      <c r="G21" s="24">
        <f t="shared" si="4"/>
        <v>66845.372890722283</v>
      </c>
      <c r="H21" s="24">
        <f t="shared" si="5"/>
        <v>66141.737386609413</v>
      </c>
      <c r="I21" s="19"/>
      <c r="J21" s="25"/>
      <c r="K21" s="25"/>
      <c r="L21" s="25"/>
      <c r="M21" s="25"/>
      <c r="N21" s="25"/>
      <c r="O21" s="25"/>
      <c r="P21" s="25"/>
      <c r="Q21" s="25"/>
      <c r="R21" s="25"/>
      <c r="S21" s="19"/>
    </row>
    <row r="22" spans="1:19" customFormat="1">
      <c r="A22" s="9">
        <v>29</v>
      </c>
      <c r="B22" s="10">
        <v>4.1000000000000002E-2</v>
      </c>
      <c r="C22" s="13">
        <f t="shared" si="0"/>
        <v>3.0263245849481854E-2</v>
      </c>
      <c r="D22" s="14">
        <f t="shared" si="1"/>
        <v>3026.3245849481855</v>
      </c>
      <c r="E22" s="15">
        <f t="shared" si="2"/>
        <v>87763.41296349738</v>
      </c>
      <c r="F22" s="24">
        <f t="shared" si="3"/>
        <v>69605.465453808269</v>
      </c>
      <c r="G22" s="24">
        <f t="shared" si="4"/>
        <v>68848.884307571221</v>
      </c>
      <c r="H22" s="24">
        <f t="shared" si="5"/>
        <v>68092.303161334174</v>
      </c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</row>
    <row r="23" spans="1:19" customFormat="1">
      <c r="A23" s="9">
        <v>20</v>
      </c>
      <c r="B23" s="10">
        <v>0.04</v>
      </c>
      <c r="C23" s="13">
        <f t="shared" si="0"/>
        <v>6.7025958102471958E-2</v>
      </c>
      <c r="D23" s="14">
        <f t="shared" si="1"/>
        <v>6702.5958102471959</v>
      </c>
      <c r="E23" s="15">
        <f t="shared" si="2"/>
        <v>134051.9162049439</v>
      </c>
      <c r="F23" s="24">
        <f t="shared" si="3"/>
        <v>93836.34134346075</v>
      </c>
      <c r="G23" s="24">
        <f t="shared" si="4"/>
        <v>92160.692390898941</v>
      </c>
      <c r="H23" s="24">
        <f t="shared" si="5"/>
        <v>90485.043438337147</v>
      </c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</row>
    <row r="24" spans="1:19" customFormat="1">
      <c r="B24" s="2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</row>
    <row r="25" spans="1:19" customFormat="1">
      <c r="B25" s="2"/>
    </row>
    <row r="27" spans="1:19">
      <c r="E27" s="7"/>
      <c r="F27" s="7"/>
    </row>
    <row r="28" spans="1:19">
      <c r="E28" s="1"/>
      <c r="F28" s="1"/>
    </row>
    <row r="29" spans="1:19">
      <c r="E29" s="1"/>
      <c r="F29" s="1"/>
    </row>
    <row r="30" spans="1:19">
      <c r="E30" s="1"/>
      <c r="F30" s="1"/>
    </row>
    <row r="31" spans="1:19">
      <c r="E31" s="1"/>
      <c r="F31" s="1"/>
    </row>
    <row r="32" spans="1:19">
      <c r="E32" s="1"/>
      <c r="F32" s="1"/>
    </row>
    <row r="35" spans="5:13">
      <c r="E35" s="8"/>
      <c r="F35" s="8"/>
      <c r="G35" s="8"/>
      <c r="H35" s="8"/>
      <c r="I35" s="8"/>
      <c r="J35" s="8"/>
    </row>
    <row r="36" spans="5:13">
      <c r="E36" s="1"/>
      <c r="F36" s="1"/>
      <c r="G36" s="1"/>
      <c r="H36" s="1"/>
      <c r="I36" s="1"/>
      <c r="J36" s="1"/>
    </row>
    <row r="37" spans="5:13">
      <c r="E37" s="1"/>
      <c r="F37" s="1"/>
      <c r="G37" s="1"/>
      <c r="H37" s="1"/>
      <c r="I37" s="1"/>
      <c r="J37" s="1"/>
    </row>
    <row r="38" spans="5:13">
      <c r="E38" s="1"/>
      <c r="F38" s="1"/>
      <c r="G38" s="1"/>
      <c r="H38" s="1"/>
      <c r="I38" s="1"/>
      <c r="J38" s="1"/>
    </row>
    <row r="40" spans="5:13">
      <c r="E40" s="8"/>
      <c r="F40" s="8"/>
      <c r="G40" s="8"/>
      <c r="H40" s="8"/>
      <c r="I40" s="8"/>
      <c r="J40" s="8"/>
      <c r="K40" s="8"/>
      <c r="L40" s="8"/>
      <c r="M40" s="8"/>
    </row>
    <row r="41" spans="5:13">
      <c r="E41" s="1"/>
      <c r="F41" s="1"/>
      <c r="G41" s="1"/>
      <c r="H41" s="1"/>
      <c r="I41" s="1"/>
      <c r="J41" s="1"/>
      <c r="K41" s="1"/>
      <c r="L41" s="1"/>
      <c r="M41" s="1"/>
    </row>
    <row r="42" spans="5:13">
      <c r="E42" s="1"/>
      <c r="F42" s="1"/>
      <c r="G42" s="1"/>
      <c r="H42" s="1"/>
      <c r="J42" s="1"/>
      <c r="K42" s="1"/>
    </row>
    <row r="43" spans="5:13">
      <c r="E43" s="1"/>
      <c r="F43" s="1"/>
      <c r="G43" s="1"/>
      <c r="H43" s="1"/>
      <c r="J43" s="1"/>
      <c r="K43" s="1"/>
    </row>
    <row r="44" spans="5:13">
      <c r="E44" s="1"/>
      <c r="F44" s="1"/>
      <c r="G44" s="1"/>
      <c r="H44" s="1"/>
      <c r="J44" s="1"/>
      <c r="K44" s="1"/>
    </row>
    <row r="45" spans="5:13">
      <c r="E45" s="1"/>
      <c r="F45" s="1"/>
      <c r="G45" s="1"/>
      <c r="H45" s="1"/>
      <c r="J45" s="1"/>
      <c r="K45" s="1"/>
    </row>
    <row r="46" spans="5:13">
      <c r="E46" s="1"/>
      <c r="F46" s="1"/>
      <c r="G46" s="1"/>
      <c r="H46" s="1"/>
      <c r="J46" s="1"/>
      <c r="K46" s="1"/>
    </row>
    <row r="47" spans="5:13">
      <c r="E47" s="1"/>
      <c r="F47" s="1"/>
      <c r="G47" s="1"/>
      <c r="H47" s="1"/>
      <c r="J47" s="1"/>
      <c r="K47" s="1"/>
    </row>
    <row r="48" spans="5:13">
      <c r="E48" s="1"/>
      <c r="F48" s="1"/>
      <c r="G48" s="1"/>
      <c r="H48" s="1"/>
      <c r="J48" s="1"/>
      <c r="K48" s="1"/>
    </row>
    <row r="49" spans="5:11">
      <c r="E49" s="1"/>
      <c r="F49" s="1"/>
      <c r="G49" s="1"/>
      <c r="H49" s="1"/>
      <c r="J49" s="1"/>
      <c r="K49" s="1"/>
    </row>
    <row r="50" spans="5:11">
      <c r="E50" s="1"/>
      <c r="F50" s="1"/>
      <c r="G50" s="1"/>
      <c r="H50" s="1"/>
      <c r="J50" s="1"/>
      <c r="K50" s="1"/>
    </row>
    <row r="51" spans="5:11">
      <c r="E51" s="1"/>
      <c r="F51" s="1"/>
      <c r="G51" s="1"/>
      <c r="H51" s="1"/>
      <c r="J51" s="1"/>
      <c r="K51" s="1"/>
    </row>
    <row r="52" spans="5:11">
      <c r="E52" s="1"/>
      <c r="F52" s="1"/>
      <c r="G52" s="1"/>
      <c r="H52" s="1"/>
      <c r="J52" s="1"/>
      <c r="K52" s="1"/>
    </row>
    <row r="53" spans="5:11">
      <c r="E53" s="1"/>
      <c r="F53" s="1"/>
      <c r="G53" s="1"/>
      <c r="H53" s="1"/>
      <c r="J53" s="1"/>
      <c r="K53" s="1"/>
    </row>
    <row r="54" spans="5:11">
      <c r="E54" s="1"/>
      <c r="F54" s="1"/>
      <c r="G54" s="1"/>
      <c r="H54" s="1"/>
      <c r="J54" s="1"/>
      <c r="K54" s="1"/>
    </row>
    <row r="55" spans="5:11">
      <c r="E55" s="1"/>
      <c r="F55" s="1"/>
      <c r="G55" s="1"/>
      <c r="H55" s="1"/>
      <c r="J55" s="1"/>
      <c r="K55" s="1"/>
    </row>
    <row r="56" spans="5:11">
      <c r="E56" s="1"/>
      <c r="F56" s="1"/>
      <c r="G56" s="1"/>
      <c r="H56" s="1"/>
      <c r="J56" s="1"/>
      <c r="K56" s="1"/>
    </row>
    <row r="57" spans="5:11">
      <c r="E57" s="1"/>
      <c r="F57" s="1"/>
      <c r="G57" s="1"/>
      <c r="H57" s="1"/>
      <c r="J57" s="1"/>
      <c r="K57" s="1"/>
    </row>
    <row r="58" spans="5:11">
      <c r="E58" s="1"/>
      <c r="F58" s="1"/>
      <c r="G58" s="1"/>
      <c r="H58" s="1"/>
      <c r="J58" s="1"/>
      <c r="K58" s="1"/>
    </row>
    <row r="59" spans="5:11">
      <c r="E59" s="1"/>
      <c r="F59" s="1"/>
      <c r="G59" s="1"/>
      <c r="H59" s="1"/>
      <c r="J59" s="1"/>
      <c r="K59" s="1"/>
    </row>
    <row r="60" spans="5:11">
      <c r="E60" s="1"/>
      <c r="F60" s="1"/>
      <c r="G60" s="1"/>
      <c r="H60" s="1"/>
      <c r="J60" s="1"/>
      <c r="K60" s="1"/>
    </row>
    <row r="61" spans="5:11">
      <c r="E61" s="1"/>
      <c r="F61" s="1"/>
      <c r="G61" s="1"/>
      <c r="H61" s="1"/>
      <c r="J61" s="1"/>
      <c r="K61" s="1"/>
    </row>
  </sheetData>
  <sortState ref="K42:K61">
    <sortCondition ref="K42"/>
  </sortState>
  <mergeCells count="3">
    <mergeCell ref="J3:R21"/>
    <mergeCell ref="A1:B1"/>
    <mergeCell ref="C1:H1"/>
  </mergeCells>
  <conditionalFormatting sqref="F3:H23">
    <cfRule type="dataBar" priority="1">
      <dataBar>
        <cfvo type="min" val="0"/>
        <cfvo type="max" val="0"/>
        <color rgb="FFFF555A"/>
      </dataBar>
    </cfRule>
    <cfRule type="iconSet" priority="2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3"/>
  <sheetViews>
    <sheetView workbookViewId="0"/>
  </sheetViews>
  <sheetFormatPr defaultRowHeight="15"/>
  <cols>
    <col min="1" max="1" width="11.5703125" bestFit="1" customWidth="1"/>
    <col min="2" max="2" width="21.5703125" bestFit="1" customWidth="1"/>
    <col min="3" max="3" width="16.42578125" bestFit="1" customWidth="1"/>
    <col min="4" max="4" width="19.140625" bestFit="1" customWidth="1"/>
    <col min="5" max="5" width="18.140625" bestFit="1" customWidth="1"/>
    <col min="6" max="6" width="18.42578125" bestFit="1" customWidth="1"/>
    <col min="7" max="7" width="15.5703125" bestFit="1" customWidth="1"/>
    <col min="8" max="19" width="13.85546875" bestFit="1" customWidth="1"/>
    <col min="20" max="20" width="12" bestFit="1" customWidth="1"/>
  </cols>
  <sheetData>
    <row r="1" spans="1:7">
      <c r="A1" s="23" t="s">
        <v>0</v>
      </c>
      <c r="B1" s="3" t="s">
        <v>15</v>
      </c>
    </row>
    <row r="3" spans="1:7">
      <c r="B3" s="23" t="s">
        <v>10</v>
      </c>
    </row>
    <row r="4" spans="1:7">
      <c r="A4" s="23" t="s">
        <v>3</v>
      </c>
      <c r="B4" s="3" t="s">
        <v>8</v>
      </c>
      <c r="C4" s="3" t="s">
        <v>11</v>
      </c>
      <c r="D4" s="3" t="s">
        <v>12</v>
      </c>
      <c r="E4" s="3" t="s">
        <v>13</v>
      </c>
      <c r="F4" s="3" t="s">
        <v>14</v>
      </c>
      <c r="G4" s="3" t="s">
        <v>16</v>
      </c>
    </row>
    <row r="5" spans="1:7">
      <c r="A5" s="4">
        <v>7</v>
      </c>
      <c r="B5" s="26">
        <v>0.18181278365797185</v>
      </c>
      <c r="C5" s="26">
        <v>3.1016115429238076E-2</v>
      </c>
      <c r="D5" s="26">
        <v>2.4298373949524343E-2</v>
      </c>
      <c r="E5" s="26">
        <v>1.6954197340030969E-2</v>
      </c>
      <c r="F5" s="26">
        <v>0.18181278365797188</v>
      </c>
      <c r="G5" s="26">
        <v>0.10729238179797559</v>
      </c>
    </row>
    <row r="6" spans="1:7">
      <c r="A6" s="4">
        <v>8</v>
      </c>
      <c r="B6" s="26">
        <v>0.13662231803776453</v>
      </c>
      <c r="C6" s="26">
        <v>4.6613813409743486E-2</v>
      </c>
      <c r="D6" s="26">
        <v>4.2604083803851257E-2</v>
      </c>
      <c r="E6" s="26">
        <v>3.8220443487992931E-2</v>
      </c>
      <c r="F6" s="26">
        <v>0.13662231803776456</v>
      </c>
      <c r="G6" s="26">
        <v>9.2142091687383035E-2</v>
      </c>
    </row>
    <row r="7" spans="1:7">
      <c r="A7" s="4">
        <v>9</v>
      </c>
      <c r="B7" s="26">
        <v>0.10618306362867565</v>
      </c>
      <c r="C7" s="26">
        <v>5.4342485031184967E-2</v>
      </c>
      <c r="D7" s="26">
        <v>5.2033073230066895E-2</v>
      </c>
      <c r="E7" s="26">
        <v>4.9508306806310132E-2</v>
      </c>
      <c r="F7" s="26">
        <v>0.10618306362867568</v>
      </c>
      <c r="G7" s="26">
        <v>8.0564588133713672E-2</v>
      </c>
    </row>
    <row r="8" spans="1:7">
      <c r="A8" s="4">
        <v>10</v>
      </c>
      <c r="B8" s="26">
        <v>8.4748929625476546E-2</v>
      </c>
      <c r="C8" s="26">
        <v>5.7830533824575779E-2</v>
      </c>
      <c r="D8" s="26">
        <v>5.6631363934663011E-2</v>
      </c>
      <c r="E8" s="26">
        <v>5.532037042845242E-2</v>
      </c>
      <c r="F8" s="26">
        <v>8.474892962547656E-2</v>
      </c>
      <c r="G8" s="26">
        <v>7.1446449563603853E-2</v>
      </c>
    </row>
    <row r="9" spans="1:7">
      <c r="A9" s="4">
        <v>11</v>
      </c>
      <c r="B9" s="26">
        <v>0.13822413194248406</v>
      </c>
      <c r="C9" s="26">
        <v>0.11790083032608424</v>
      </c>
      <c r="D9" s="26">
        <v>0.11699546094440708</v>
      </c>
      <c r="E9" s="26">
        <v>0.11600566509472393</v>
      </c>
      <c r="F9" s="26">
        <v>0.13822413194248409</v>
      </c>
      <c r="G9" s="26">
        <v>0.12818080259465806</v>
      </c>
    </row>
    <row r="10" spans="1:7">
      <c r="A10" s="4">
        <v>12</v>
      </c>
      <c r="B10" s="26">
        <v>5.7370198858537676E-2</v>
      </c>
      <c r="C10" s="26">
        <v>5.8721966878044436E-2</v>
      </c>
      <c r="D10" s="26">
        <v>5.878218590146355E-2</v>
      </c>
      <c r="E10" s="26">
        <v>5.8848020400242139E-2</v>
      </c>
      <c r="F10" s="26">
        <v>5.7370198858537683E-2</v>
      </c>
      <c r="G10" s="26">
        <v>5.8038212928200925E-2</v>
      </c>
    </row>
    <row r="11" spans="1:7">
      <c r="A11" s="4">
        <v>14</v>
      </c>
      <c r="B11" s="26">
        <v>4.1249645962786109E-2</v>
      </c>
      <c r="C11" s="26">
        <v>5.6295437751123438E-2</v>
      </c>
      <c r="D11" s="26">
        <v>5.6965702822486537E-2</v>
      </c>
      <c r="E11" s="26">
        <v>5.7698470684145138E-2</v>
      </c>
      <c r="F11" s="26">
        <v>4.1249645962786116E-2</v>
      </c>
      <c r="G11" s="26">
        <v>4.8684945850632606E-2</v>
      </c>
    </row>
    <row r="12" spans="1:7">
      <c r="A12" s="4">
        <v>15</v>
      </c>
      <c r="B12" s="26">
        <v>3.5587618593309618E-2</v>
      </c>
      <c r="C12" s="26">
        <v>5.4639211695720259E-2</v>
      </c>
      <c r="D12" s="26">
        <v>5.54879285721738E-2</v>
      </c>
      <c r="E12" s="26">
        <v>5.6415789022141262E-2</v>
      </c>
      <c r="F12" s="26">
        <v>3.5587618593309625E-2</v>
      </c>
      <c r="G12" s="26">
        <v>4.5002497520947947E-2</v>
      </c>
    </row>
    <row r="13" spans="1:7">
      <c r="A13" s="4">
        <v>16</v>
      </c>
      <c r="B13" s="26">
        <v>6.1993685331552265E-2</v>
      </c>
      <c r="C13" s="26">
        <v>0.10575732142930534</v>
      </c>
      <c r="D13" s="26">
        <v>0.10770691883732654</v>
      </c>
      <c r="E13" s="26">
        <v>0.10983831786855693</v>
      </c>
      <c r="F13" s="26">
        <v>6.1993685331552272E-2</v>
      </c>
      <c r="G13" s="26">
        <v>8.3620713217290199E-2</v>
      </c>
    </row>
    <row r="14" spans="1:7">
      <c r="A14" s="4">
        <v>17</v>
      </c>
      <c r="B14" s="26">
        <v>2.7225353663237653E-2</v>
      </c>
      <c r="C14" s="26">
        <v>5.1089211897788464E-2</v>
      </c>
      <c r="D14" s="26">
        <v>5.2152307204941302E-2</v>
      </c>
      <c r="E14" s="26">
        <v>5.3314537057344999E-2</v>
      </c>
      <c r="F14" s="26">
        <v>2.7225353663237657E-2</v>
      </c>
      <c r="G14" s="26">
        <v>3.9018348339162796E-2</v>
      </c>
    </row>
    <row r="15" spans="1:7">
      <c r="A15" s="4">
        <v>19</v>
      </c>
      <c r="B15" s="26">
        <v>2.1458606492535441E-2</v>
      </c>
      <c r="C15" s="26">
        <v>4.7589139954409498E-2</v>
      </c>
      <c r="D15" s="26">
        <v>4.8753211883754893E-2</v>
      </c>
      <c r="E15" s="26">
        <v>5.0025834514602303E-2</v>
      </c>
      <c r="F15" s="26">
        <v>2.1458606492535445E-2</v>
      </c>
      <c r="G15" s="26">
        <v>3.4371742288355961E-2</v>
      </c>
    </row>
    <row r="16" spans="1:7">
      <c r="A16" s="4">
        <v>20</v>
      </c>
      <c r="B16" s="26">
        <v>3.8455638513873021E-2</v>
      </c>
      <c r="C16" s="26">
        <v>9.184405511403422E-2</v>
      </c>
      <c r="D16" s="26">
        <v>9.4222420531147572E-2</v>
      </c>
      <c r="E16" s="26">
        <v>9.6822570554475976E-2</v>
      </c>
      <c r="F16" s="26">
        <v>3.8455638513873021E-2</v>
      </c>
      <c r="G16" s="26">
        <v>6.4839021558371956E-2</v>
      </c>
    </row>
    <row r="17" spans="1:7">
      <c r="A17" s="4">
        <v>22</v>
      </c>
      <c r="B17" s="26">
        <v>1.5680130933111359E-2</v>
      </c>
      <c r="C17" s="26">
        <v>4.2798904779487924E-2</v>
      </c>
      <c r="D17" s="26">
        <v>4.4007001179008153E-2</v>
      </c>
      <c r="E17" s="26">
        <v>4.5327753599470097E-2</v>
      </c>
      <c r="F17" s="26">
        <v>1.5680130933111363E-2</v>
      </c>
      <c r="G17" s="26">
        <v>2.9081633424644936E-2</v>
      </c>
    </row>
    <row r="18" spans="1:7">
      <c r="A18" s="4">
        <v>23</v>
      </c>
      <c r="B18" s="26">
        <v>1.4257279142531224E-2</v>
      </c>
      <c r="C18" s="26">
        <v>4.1347433958216454E-2</v>
      </c>
      <c r="D18" s="26">
        <v>4.2554255427382837E-2</v>
      </c>
      <c r="E18" s="26">
        <v>4.3873614029146676E-2</v>
      </c>
      <c r="F18" s="26">
        <v>1.4257279142531226E-2</v>
      </c>
      <c r="G18" s="26">
        <v>2.7644638737586963E-2</v>
      </c>
    </row>
    <row r="19" spans="1:7">
      <c r="A19" s="4">
        <v>24</v>
      </c>
      <c r="B19" s="26">
        <v>1.3016138602119413E-2</v>
      </c>
      <c r="C19" s="26">
        <v>3.9968482334793887E-2</v>
      </c>
      <c r="D19" s="26">
        <v>4.1169164548765964E-2</v>
      </c>
      <c r="E19" s="26">
        <v>4.2481811404545856E-2</v>
      </c>
      <c r="F19" s="26">
        <v>1.3016138602119413E-2</v>
      </c>
      <c r="G19" s="26">
        <v>2.6335394986359211E-2</v>
      </c>
    </row>
    <row r="20" spans="1:7">
      <c r="A20" s="4">
        <v>28</v>
      </c>
      <c r="B20" s="26">
        <v>9.3587109653198927E-3</v>
      </c>
      <c r="C20" s="26">
        <v>3.5123816829825162E-2</v>
      </c>
      <c r="D20" s="26">
        <v>3.627160956575394E-2</v>
      </c>
      <c r="E20" s="26">
        <v>3.752643495449659E-2</v>
      </c>
      <c r="F20" s="26">
        <v>9.3587109653198927E-3</v>
      </c>
      <c r="G20" s="26">
        <v>2.2091260467513901E-2</v>
      </c>
    </row>
    <row r="21" spans="1:7">
      <c r="A21" s="4">
        <v>29</v>
      </c>
      <c r="B21" s="26">
        <v>8.6816546573261211E-3</v>
      </c>
      <c r="C21" s="26">
        <v>3.4063818526227495E-2</v>
      </c>
      <c r="D21" s="26">
        <v>3.5194551831345171E-2</v>
      </c>
      <c r="E21" s="26">
        <v>3.6430726982785232E-2</v>
      </c>
      <c r="F21" s="26">
        <v>8.6816546573261211E-3</v>
      </c>
      <c r="G21" s="26">
        <v>2.1224962634911738E-2</v>
      </c>
    </row>
    <row r="22" spans="1:7">
      <c r="A22" s="4">
        <v>30</v>
      </c>
      <c r="B22" s="26">
        <v>8.0741113913874053E-3</v>
      </c>
      <c r="C22" s="26">
        <v>3.305742083019704E-2</v>
      </c>
      <c r="D22" s="26">
        <v>3.4170385831937287E-2</v>
      </c>
      <c r="E22" s="26">
        <v>3.5387135770536239E-2</v>
      </c>
      <c r="F22" s="26">
        <v>8.074111391387407E-3</v>
      </c>
      <c r="G22" s="26">
        <v>2.0420314268686644E-2</v>
      </c>
    </row>
    <row r="23" spans="1:7" s="29" customFormat="1">
      <c r="A23" s="27" t="s">
        <v>9</v>
      </c>
      <c r="B23" s="28">
        <v>1</v>
      </c>
      <c r="C23" s="28">
        <v>1</v>
      </c>
      <c r="D23" s="28">
        <v>1</v>
      </c>
      <c r="E23" s="28">
        <v>1</v>
      </c>
      <c r="F23" s="28">
        <v>1</v>
      </c>
      <c r="G23" s="28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Q45"/>
  <sheetViews>
    <sheetView workbookViewId="0">
      <selection activeCell="B24" sqref="B24"/>
    </sheetView>
  </sheetViews>
  <sheetFormatPr defaultRowHeight="15"/>
  <cols>
    <col min="1" max="1" width="8" style="5" bestFit="1" customWidth="1"/>
    <col min="2" max="2" width="12.140625" style="5" bestFit="1" customWidth="1"/>
    <col min="3" max="5" width="9.140625" style="5"/>
    <col min="6" max="6" width="12.42578125" style="5" bestFit="1" customWidth="1"/>
    <col min="7" max="16384" width="9.140625" style="5"/>
  </cols>
  <sheetData>
    <row r="2" spans="1:14">
      <c r="A2" s="20"/>
      <c r="B2" s="21"/>
      <c r="F2" s="22"/>
    </row>
    <row r="3" spans="1:14">
      <c r="A3" s="20"/>
      <c r="B3" s="21"/>
      <c r="F3" s="22"/>
    </row>
    <row r="4" spans="1:14">
      <c r="A4" s="20"/>
      <c r="B4" s="21"/>
      <c r="F4" s="22"/>
      <c r="I4" s="7"/>
      <c r="J4" s="7"/>
    </row>
    <row r="5" spans="1:14">
      <c r="A5" s="20"/>
      <c r="B5" s="21"/>
      <c r="F5" s="22"/>
      <c r="I5" s="1"/>
      <c r="J5" s="1"/>
    </row>
    <row r="6" spans="1:14">
      <c r="A6" s="20"/>
      <c r="B6" s="21"/>
      <c r="F6" s="22"/>
      <c r="I6" s="1"/>
      <c r="J6" s="1"/>
    </row>
    <row r="7" spans="1:14">
      <c r="A7" s="20"/>
      <c r="B7" s="21"/>
      <c r="F7" s="22"/>
      <c r="I7" s="1"/>
      <c r="J7" s="1"/>
    </row>
    <row r="8" spans="1:14">
      <c r="A8" s="20"/>
      <c r="B8" s="21"/>
      <c r="F8" s="22"/>
      <c r="I8" s="1"/>
      <c r="J8" s="1"/>
    </row>
    <row r="9" spans="1:14">
      <c r="A9" s="20"/>
      <c r="B9" s="21"/>
      <c r="F9" s="22"/>
      <c r="I9" s="1"/>
      <c r="J9" s="1"/>
    </row>
    <row r="10" spans="1:14">
      <c r="A10" s="20"/>
      <c r="B10" s="21"/>
      <c r="F10" s="22"/>
    </row>
    <row r="11" spans="1:14">
      <c r="A11" s="20"/>
      <c r="B11" s="21"/>
      <c r="F11" s="22"/>
    </row>
    <row r="12" spans="1:14">
      <c r="A12" s="20"/>
      <c r="B12" s="21"/>
      <c r="F12" s="22"/>
      <c r="I12" s="8"/>
      <c r="J12" s="8"/>
      <c r="K12" s="8"/>
      <c r="L12" s="8"/>
      <c r="M12" s="8"/>
      <c r="N12" s="8"/>
    </row>
    <row r="13" spans="1:14">
      <c r="A13" s="20"/>
      <c r="B13" s="21"/>
      <c r="F13" s="22"/>
      <c r="I13" s="1"/>
      <c r="J13" s="1"/>
      <c r="K13" s="1"/>
      <c r="L13" s="1"/>
      <c r="M13" s="1"/>
      <c r="N13" s="1"/>
    </row>
    <row r="14" spans="1:14">
      <c r="A14" s="20"/>
      <c r="B14" s="21"/>
      <c r="F14" s="22"/>
      <c r="I14" s="1"/>
      <c r="J14" s="1"/>
      <c r="K14" s="1"/>
      <c r="L14" s="1"/>
      <c r="M14" s="1"/>
      <c r="N14" s="1"/>
    </row>
    <row r="15" spans="1:14">
      <c r="A15" s="20"/>
      <c r="B15" s="21"/>
      <c r="F15" s="22"/>
      <c r="I15" s="1"/>
      <c r="J15" s="1"/>
      <c r="K15" s="1"/>
      <c r="L15" s="1"/>
      <c r="M15" s="1"/>
      <c r="N15" s="1"/>
    </row>
    <row r="16" spans="1:14">
      <c r="A16" s="20"/>
      <c r="B16" s="21"/>
      <c r="F16" s="22"/>
    </row>
    <row r="17" spans="1:17">
      <c r="A17" s="20"/>
      <c r="B17" s="21"/>
      <c r="F17" s="22"/>
      <c r="I17" s="8"/>
      <c r="J17" s="8"/>
      <c r="K17" s="8"/>
      <c r="L17" s="8"/>
      <c r="M17" s="8"/>
      <c r="N17" s="8"/>
      <c r="O17" s="8"/>
      <c r="P17" s="8"/>
      <c r="Q17" s="8"/>
    </row>
    <row r="18" spans="1:17">
      <c r="A18" s="20"/>
      <c r="B18" s="21"/>
      <c r="F18" s="22"/>
      <c r="I18" s="1"/>
      <c r="J18" s="1"/>
      <c r="K18" s="1"/>
      <c r="L18" s="1"/>
      <c r="M18" s="1"/>
      <c r="N18" s="1"/>
      <c r="O18" s="1"/>
      <c r="P18" s="1"/>
      <c r="Q18" s="1"/>
    </row>
    <row r="19" spans="1:17">
      <c r="A19" s="20"/>
      <c r="B19" s="21"/>
      <c r="F19" s="22"/>
      <c r="I19" s="1"/>
      <c r="J19" s="1"/>
      <c r="K19" s="1"/>
      <c r="L19" s="1"/>
      <c r="M19" s="1"/>
      <c r="N19" s="1"/>
      <c r="O19" s="1"/>
      <c r="P19" s="1"/>
      <c r="Q19" s="1"/>
    </row>
    <row r="20" spans="1:17">
      <c r="A20" s="20"/>
      <c r="B20" s="21"/>
      <c r="F20" s="22"/>
    </row>
    <row r="21" spans="1:17">
      <c r="A21" s="20"/>
      <c r="B21" s="21"/>
      <c r="F21" s="22"/>
    </row>
    <row r="22" spans="1:17">
      <c r="A22" s="20"/>
      <c r="B22" s="21"/>
      <c r="F22" s="22"/>
    </row>
    <row r="25" spans="1:17">
      <c r="I25" s="8"/>
      <c r="J25" s="8"/>
      <c r="K25" s="8"/>
      <c r="L25" s="8"/>
      <c r="N25" s="8"/>
      <c r="O25" s="8"/>
    </row>
    <row r="26" spans="1:17">
      <c r="I26" s="1"/>
      <c r="J26" s="1"/>
      <c r="K26" s="1"/>
      <c r="L26" s="1"/>
      <c r="N26" s="1"/>
      <c r="O26" s="1"/>
    </row>
    <row r="27" spans="1:17">
      <c r="I27" s="1"/>
      <c r="J27" s="1"/>
      <c r="K27" s="1"/>
      <c r="L27" s="1"/>
      <c r="N27" s="1"/>
      <c r="O27" s="1"/>
    </row>
    <row r="28" spans="1:17">
      <c r="I28" s="1"/>
      <c r="J28" s="1"/>
      <c r="K28" s="1"/>
      <c r="L28" s="1"/>
      <c r="N28" s="1"/>
      <c r="O28" s="1"/>
    </row>
    <row r="29" spans="1:17">
      <c r="I29" s="1"/>
      <c r="J29" s="1"/>
      <c r="K29" s="1"/>
      <c r="L29" s="1"/>
      <c r="N29" s="1"/>
      <c r="O29" s="1"/>
    </row>
    <row r="30" spans="1:17">
      <c r="I30" s="1"/>
      <c r="J30" s="1"/>
      <c r="K30" s="1"/>
      <c r="L30" s="1"/>
      <c r="N30" s="1"/>
      <c r="O30" s="1"/>
    </row>
    <row r="31" spans="1:17">
      <c r="I31" s="1"/>
      <c r="J31" s="1"/>
      <c r="K31" s="1"/>
      <c r="L31" s="1"/>
      <c r="N31" s="1"/>
      <c r="O31" s="1"/>
    </row>
    <row r="32" spans="1:17">
      <c r="I32" s="1"/>
      <c r="J32" s="1"/>
      <c r="K32" s="1"/>
      <c r="L32" s="1"/>
      <c r="N32" s="1"/>
      <c r="O32" s="1"/>
    </row>
    <row r="33" spans="9:15">
      <c r="I33" s="1"/>
      <c r="J33" s="1"/>
      <c r="K33" s="1"/>
      <c r="L33" s="1"/>
      <c r="N33" s="1"/>
      <c r="O33" s="1"/>
    </row>
    <row r="34" spans="9:15">
      <c r="I34" s="1"/>
      <c r="J34" s="1"/>
      <c r="K34" s="1"/>
      <c r="L34" s="1"/>
      <c r="N34" s="1"/>
      <c r="O34" s="1"/>
    </row>
    <row r="35" spans="9:15">
      <c r="I35" s="1"/>
      <c r="J35" s="1"/>
      <c r="K35" s="1"/>
      <c r="L35" s="1"/>
      <c r="N35" s="1"/>
      <c r="O35" s="1"/>
    </row>
    <row r="36" spans="9:15">
      <c r="I36" s="1"/>
      <c r="J36" s="1"/>
      <c r="K36" s="1"/>
      <c r="L36" s="1"/>
      <c r="N36" s="1"/>
      <c r="O36" s="1"/>
    </row>
    <row r="37" spans="9:15">
      <c r="I37" s="1"/>
      <c r="J37" s="1"/>
      <c r="K37" s="1"/>
      <c r="L37" s="1"/>
      <c r="N37" s="1"/>
      <c r="O37" s="1"/>
    </row>
    <row r="38" spans="9:15">
      <c r="I38" s="1"/>
      <c r="J38" s="1"/>
      <c r="K38" s="1"/>
      <c r="L38" s="1"/>
      <c r="N38" s="1"/>
      <c r="O38" s="1"/>
    </row>
    <row r="39" spans="9:15">
      <c r="I39" s="1"/>
      <c r="J39" s="1"/>
      <c r="K39" s="1"/>
      <c r="L39" s="1"/>
      <c r="N39" s="1"/>
      <c r="O39" s="1"/>
    </row>
    <row r="40" spans="9:15">
      <c r="I40" s="1"/>
      <c r="J40" s="1"/>
      <c r="K40" s="1"/>
      <c r="L40" s="1"/>
      <c r="N40" s="1"/>
      <c r="O40" s="1"/>
    </row>
    <row r="41" spans="9:15">
      <c r="I41" s="1"/>
      <c r="J41" s="1"/>
      <c r="K41" s="1"/>
      <c r="L41" s="1"/>
      <c r="N41" s="1"/>
      <c r="O41" s="1"/>
    </row>
    <row r="42" spans="9:15">
      <c r="I42" s="1"/>
      <c r="J42" s="1"/>
      <c r="K42" s="1"/>
      <c r="L42" s="1"/>
      <c r="N42" s="1"/>
      <c r="O42" s="1"/>
    </row>
    <row r="43" spans="9:15">
      <c r="I43" s="1"/>
      <c r="J43" s="1"/>
      <c r="K43" s="1"/>
      <c r="L43" s="1"/>
      <c r="N43" s="1"/>
      <c r="O43" s="1"/>
    </row>
    <row r="44" spans="9:15">
      <c r="I44" s="1"/>
      <c r="J44" s="1"/>
      <c r="K44" s="1"/>
      <c r="L44" s="1"/>
      <c r="N44" s="1"/>
      <c r="O44" s="1"/>
    </row>
    <row r="45" spans="9:15">
      <c r="I45" s="1"/>
      <c r="J45" s="1"/>
      <c r="K45" s="1"/>
      <c r="L45" s="1"/>
      <c r="N45" s="1"/>
      <c r="O45" s="1"/>
    </row>
  </sheetData>
  <sortState ref="O26:O45">
    <sortCondition ref="O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Price vs. Demand</vt:lpstr>
      <vt:lpstr>Pivot repr</vt:lpstr>
      <vt:lpstr>Sheet1</vt:lpstr>
      <vt:lpstr>Chart3</vt:lpstr>
    </vt:vector>
  </TitlesOfParts>
  <Company>Syracuse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Harter</dc:creator>
  <cp:lastModifiedBy>pc</cp:lastModifiedBy>
  <dcterms:created xsi:type="dcterms:W3CDTF">2014-02-20T19:33:25Z</dcterms:created>
  <dcterms:modified xsi:type="dcterms:W3CDTF">2021-06-06T13:39:24Z</dcterms:modified>
</cp:coreProperties>
</file>