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A.H.Kh\HomeWork\03-Practical Projects\AFDNFS\AFDNFS v1.0.0.18\NFSData\"/>
    </mc:Choice>
  </mc:AlternateContent>
  <bookViews>
    <workbookView xWindow="0" yWindow="0" windowWidth="23976" windowHeight="10260" firstSheet="2" activeTab="2"/>
  </bookViews>
  <sheets>
    <sheet name="AFD NFS" sheetId="4" r:id="rId1"/>
    <sheet name="NFS Cruise - General Data" sheetId="1" r:id="rId2"/>
    <sheet name="NFS Cruise - Aerodynamics Data" sheetId="2" r:id="rId3"/>
    <sheet name="Prefered Data Sets" sheetId="5" state="hidden" r:id="rId4"/>
  </sheets>
  <definedNames>
    <definedName name="Units">'Prefered Data Sets'!$B$1:$B$2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26" i="1"/>
  <c r="E17" i="1"/>
  <c r="C14" i="1"/>
  <c r="C13" i="1"/>
  <c r="C8" i="1"/>
  <c r="C7" i="1"/>
  <c r="C10" i="1" l="1"/>
  <c r="C6" i="1"/>
  <c r="C5" i="1"/>
  <c r="C4" i="1"/>
  <c r="C3" i="1"/>
  <c r="C2" i="1"/>
</calcChain>
</file>

<file path=xl/sharedStrings.xml><?xml version="1.0" encoding="utf-8"?>
<sst xmlns="http://schemas.openxmlformats.org/spreadsheetml/2006/main" count="158" uniqueCount="99">
  <si>
    <t>Aerodynamic Mean Chord</t>
  </si>
  <si>
    <t>Wing Span</t>
  </si>
  <si>
    <t>Reference Area</t>
  </si>
  <si>
    <t>Dynamic Pressure</t>
  </si>
  <si>
    <t>Flight Path Angle</t>
  </si>
  <si>
    <t>Thrust missalignment Distance</t>
  </si>
  <si>
    <t>Thrust Missalignment Angle</t>
  </si>
  <si>
    <t>Horizontal Tail Incidence Angle</t>
  </si>
  <si>
    <t>Consumption Rate</t>
  </si>
  <si>
    <t>Graviational Acceleration</t>
  </si>
  <si>
    <t>Initial Altitude</t>
  </si>
  <si>
    <t>Initial Cruse Velocity</t>
  </si>
  <si>
    <t>MOI Tensor</t>
  </si>
  <si>
    <t>Initial Attitude</t>
  </si>
  <si>
    <t>Initial Angular Velocities</t>
  </si>
  <si>
    <t>rad</t>
  </si>
  <si>
    <t>NFS General Data</t>
  </si>
  <si>
    <t>NFS Aerodynamic Coefficients - Cruise</t>
  </si>
  <si>
    <t>Stability Derivatives</t>
  </si>
  <si>
    <t>Longitudinal</t>
  </si>
  <si>
    <t>CD1</t>
  </si>
  <si>
    <t>CD0</t>
  </si>
  <si>
    <t>CDu</t>
  </si>
  <si>
    <t>CDalpha</t>
  </si>
  <si>
    <t>CDM</t>
  </si>
  <si>
    <t>CTx1</t>
  </si>
  <si>
    <t>CTxu</t>
  </si>
  <si>
    <t>CL1</t>
  </si>
  <si>
    <t>CL0</t>
  </si>
  <si>
    <t>CLu</t>
  </si>
  <si>
    <t>CLalpha</t>
  </si>
  <si>
    <t>CLalphadot</t>
  </si>
  <si>
    <t>CLq</t>
  </si>
  <si>
    <t>CLM</t>
  </si>
  <si>
    <t>Cm1</t>
  </si>
  <si>
    <t>Cm0</t>
  </si>
  <si>
    <t>Cmu</t>
  </si>
  <si>
    <t>Cmalpha</t>
  </si>
  <si>
    <t>Cmalphadot</t>
  </si>
  <si>
    <t>Cmq</t>
  </si>
  <si>
    <t>CmT1</t>
  </si>
  <si>
    <t>CmTu</t>
  </si>
  <si>
    <t>CmTalpha</t>
  </si>
  <si>
    <t>CmM</t>
  </si>
  <si>
    <t>CYbeta</t>
  </si>
  <si>
    <t>CYbetadot</t>
  </si>
  <si>
    <t>CYp</t>
  </si>
  <si>
    <t>CYr</t>
  </si>
  <si>
    <t>Clbeta</t>
  </si>
  <si>
    <t>Clbetadot</t>
  </si>
  <si>
    <t>Clp</t>
  </si>
  <si>
    <t>Clr</t>
  </si>
  <si>
    <t>Cnbeta</t>
  </si>
  <si>
    <t>Cnbetadot</t>
  </si>
  <si>
    <t>Cnp</t>
  </si>
  <si>
    <t>Cnr</t>
  </si>
  <si>
    <t>CnTbeta</t>
  </si>
  <si>
    <t>Control Derivatives</t>
  </si>
  <si>
    <t>CDdelta_e</t>
  </si>
  <si>
    <t>CDdelta_f</t>
  </si>
  <si>
    <t>CDdelta_a</t>
  </si>
  <si>
    <t>CDdelta_r</t>
  </si>
  <si>
    <t>CLdelta_e</t>
  </si>
  <si>
    <t>CLdelta_f</t>
  </si>
  <si>
    <t>Cmdelta_e</t>
  </si>
  <si>
    <t>Cmdelta_f</t>
  </si>
  <si>
    <t>Lateral - Directional</t>
  </si>
  <si>
    <t>CYdelta_a</t>
  </si>
  <si>
    <t>CYdelta_r</t>
  </si>
  <si>
    <t>Cldelta_a</t>
  </si>
  <si>
    <t>Cldelta_r</t>
  </si>
  <si>
    <t>Cndelta_a</t>
  </si>
  <si>
    <t>Cndelta_r</t>
  </si>
  <si>
    <t>CDiH</t>
  </si>
  <si>
    <t>CLiH</t>
  </si>
  <si>
    <t>CMiH</t>
  </si>
  <si>
    <t>SI</t>
  </si>
  <si>
    <t>Allowable System of Units</t>
  </si>
  <si>
    <t>Imperial</t>
  </si>
  <si>
    <t>Advanced Flight Dynamics - Nonlinear Flight Simulation</t>
  </si>
  <si>
    <t>Current Version</t>
  </si>
  <si>
    <t>System of Units</t>
  </si>
  <si>
    <t>Advanced Flight Dynamics Nonlinear Flight Simulation is a comprehencive flight simulation (the Software simulation must goes here) …</t>
  </si>
  <si>
    <t>-</t>
  </si>
  <si>
    <t>1/rad</t>
  </si>
  <si>
    <t>MOI Tensor Rate</t>
  </si>
  <si>
    <t>1.0.0.12</t>
  </si>
  <si>
    <t>Initial Weight</t>
  </si>
  <si>
    <t>10085</t>
  </si>
  <si>
    <t>1600</t>
  </si>
  <si>
    <t>15148</t>
  </si>
  <si>
    <t>23046</t>
  </si>
  <si>
    <t>5.48</t>
  </si>
  <si>
    <t>2.5</t>
  </si>
  <si>
    <t>8.1</t>
  </si>
  <si>
    <t>0.05</t>
  </si>
  <si>
    <t>-1.89</t>
  </si>
  <si>
    <t>-9.1</t>
  </si>
  <si>
    <t>-34.0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</si>
</sst>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theme="1"/>
      <name val="Euclid"/>
      <family val="1"/>
    </font>
    <font>
      <i/>
      <sz val="20"/>
      <color theme="1"/>
      <name val="Euclid"/>
      <family val="1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</fills>
  <borders count="9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2" applyNumberFormat="0" applyAlignment="0" applyProtection="0"/>
  </cellStyleXfs>
  <cellXfs count="4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8" borderId="0" xfId="0" applyFill="1"/>
    <xf numFmtId="0" fontId="0" fillId="8" borderId="0" xfId="0" applyFill="1" applyAlignment="1">
      <alignment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3" xfId="0" applyFont="1" applyFill="1" applyBorder="1" applyAlignment="1" applyProtection="1">
      <alignment horizontal="center" vertical="center"/>
      <protection locked="0"/>
    </xf>
    <xf numFmtId="0" fontId="0" fillId="7" borderId="3" xfId="0" applyFont="1" applyFill="1" applyBorder="1" applyAlignment="1">
      <alignment horizontal="center" vertical="center"/>
    </xf>
    <xf numFmtId="0" fontId="0" fillId="7" borderId="3" xfId="0" applyFont="1" applyFill="1" applyBorder="1" applyAlignment="1" applyProtection="1">
      <alignment horizontal="center" vertical="center"/>
      <protection locked="0"/>
    </xf>
    <xf numFmtId="0" fontId="0" fillId="8" borderId="0" xfId="0" applyFill="1" applyAlignment="1">
      <alignment horizontal="center" vertical="center"/>
    </xf>
    <xf numFmtId="0" fontId="0" fillId="8" borderId="0" xfId="0" applyFill="1" applyAlignment="1" applyProtection="1">
      <alignment horizontal="center" vertical="center"/>
      <protection locked="0"/>
    </xf>
    <xf numFmtId="0" fontId="4" fillId="4" borderId="4" xfId="0" applyFont="1" applyFill="1" applyBorder="1" applyAlignment="1">
      <alignment horizontal="center" vertical="center"/>
    </xf>
    <xf numFmtId="0" fontId="2" fillId="3" borderId="1" xfId="2" applyBorder="1" applyAlignment="1" applyProtection="1">
      <alignment horizontal="center" vertical="center"/>
      <protection locked="0"/>
    </xf>
    <xf numFmtId="0" fontId="1" fillId="2" borderId="1" xfId="1" applyBorder="1" applyAlignment="1" applyProtection="1">
      <alignment horizontal="center" vertical="center"/>
      <protection locked="0"/>
    </xf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7" fillId="0" borderId="0" xfId="0" applyFont="1" applyFill="1"/>
    <xf numFmtId="0" fontId="3" fillId="0" borderId="0" xfId="0" applyFon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6" fillId="6" borderId="2" xfId="4" applyAlignment="1">
      <alignment vertical="center"/>
    </xf>
    <xf numFmtId="0" fontId="6" fillId="11" borderId="2" xfId="4" applyFill="1" applyAlignment="1">
      <alignment vertical="center"/>
    </xf>
    <xf numFmtId="0" fontId="0" fillId="4" borderId="3" xfId="0" applyFont="1" applyFill="1" applyBorder="1" applyAlignment="1" applyProtection="1">
      <alignment horizontal="center" vertical="center"/>
    </xf>
    <xf numFmtId="0" fontId="0" fillId="7" borderId="3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7" fillId="10" borderId="0" xfId="0" applyFont="1" applyFill="1" applyProtection="1">
      <protection locked="0"/>
    </xf>
    <xf numFmtId="0" fontId="8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left" vertical="top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6" borderId="5" xfId="4" applyBorder="1" applyAlignment="1">
      <alignment horizontal="left" vertical="top"/>
    </xf>
    <xf numFmtId="0" fontId="6" fillId="6" borderId="6" xfId="4" applyBorder="1" applyAlignment="1">
      <alignment horizontal="left" vertical="top"/>
    </xf>
    <xf numFmtId="0" fontId="6" fillId="6" borderId="7" xfId="4" applyBorder="1" applyAlignment="1">
      <alignment horizontal="left" vertical="top"/>
    </xf>
    <xf numFmtId="0" fontId="0" fillId="8" borderId="0" xfId="0" applyFill="1" applyAlignment="1">
      <alignment horizontal="center" vertical="center"/>
    </xf>
    <xf numFmtId="0" fontId="5" fillId="5" borderId="0" xfId="3" applyAlignment="1">
      <alignment horizontal="left" vertical="top"/>
    </xf>
    <xf numFmtId="0" fontId="1" fillId="2" borderId="8" xfId="1" applyBorder="1" applyAlignment="1">
      <alignment horizontal="left" vertical="top"/>
    </xf>
    <xf numFmtId="0" fontId="1" fillId="2" borderId="0" xfId="1" applyAlignment="1">
      <alignment horizontal="left" vertical="top"/>
    </xf>
  </cellXfs>
  <cellStyles count="5">
    <cellStyle name="Bad" xfId="3" builtinId="27"/>
    <cellStyle name="Calculation" xfId="4" builtinId="22"/>
    <cellStyle name="Good" xfId="1" builtinId="26"/>
    <cellStyle name="Neutral" xfId="2" builtinId="28"/>
    <cellStyle name="Normal" xfId="0" builtinId="0"/>
  </cellStyles>
  <dxfs count="14">
    <dxf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le4" displayName="Table4" ref="A2:C14" headerRowCount="0" totalsRowShown="0" headerRowDxfId="13" dataDxfId="12">
  <tableColumns count="3">
    <tableColumn id="2" name="Column2" headerRowDxfId="11" dataDxfId="10"/>
    <tableColumn id="3" name="Column3" headerRowDxfId="9" dataDxfId="1"/>
    <tableColumn id="4" name="Column4" headerRowDxfId="8" dataDxfId="7"/>
  </tableColumns>
  <tableStyleInfo name="TableStyleLight16" showFirstColumn="1" showLastColumn="0" showRowStripes="1" showColumnStripes="0"/>
</table>
</file>

<file path=xl/tables/table2.xml><?xml version="1.0" encoding="utf-8"?>
<table xmlns="http://schemas.openxmlformats.org/spreadsheetml/2006/main" id="1" name="Table1" displayName="Table1" ref="A5:C27" headerRowCount="0" totalsRowShown="0" headerRowDxfId="6" dataDxfId="5">
  <tableColumns count="3">
    <tableColumn id="1" name="CD1" dataDxfId="4"/>
    <tableColumn id="2" name="Column1" dataDxfId="0"/>
    <tableColumn id="3" name="Column2" headerRowDxfId="3" dataDxfId="2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Normal="100" workbookViewId="0">
      <selection activeCell="C10" sqref="C10"/>
    </sheetView>
  </sheetViews>
  <sheetFormatPr defaultRowHeight="20.399999999999999" x14ac:dyDescent="0.65"/>
  <cols>
    <col min="1" max="1" width="8.88671875" style="19"/>
    <col min="2" max="2" width="16.44140625" style="19" bestFit="1" customWidth="1"/>
    <col min="3" max="26" width="8.88671875" style="19"/>
    <col min="27" max="27" width="22.44140625" style="19" bestFit="1" customWidth="1"/>
    <col min="28" max="16384" width="8.88671875" style="19"/>
  </cols>
  <sheetData>
    <row r="1" spans="1:12" ht="20.399999999999999" customHeight="1" x14ac:dyDescent="0.65">
      <c r="A1" s="31" t="s">
        <v>79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x14ac:dyDescent="0.6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</row>
    <row r="3" spans="1:12" x14ac:dyDescent="0.6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</row>
    <row r="4" spans="1:12" x14ac:dyDescent="0.6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</row>
    <row r="5" spans="1:12" x14ac:dyDescent="0.65">
      <c r="B5" s="32" t="s">
        <v>82</v>
      </c>
      <c r="C5" s="32"/>
      <c r="D5" s="32"/>
      <c r="E5" s="32"/>
      <c r="F5" s="32"/>
      <c r="G5" s="32"/>
      <c r="H5" s="32"/>
      <c r="I5" s="32"/>
      <c r="J5" s="32"/>
      <c r="K5" s="32"/>
    </row>
    <row r="6" spans="1:12" x14ac:dyDescent="0.65">
      <c r="B6" s="32"/>
      <c r="C6" s="32"/>
      <c r="D6" s="32"/>
      <c r="E6" s="32"/>
      <c r="F6" s="32"/>
      <c r="G6" s="32"/>
      <c r="H6" s="32"/>
      <c r="I6" s="32"/>
      <c r="J6" s="32"/>
      <c r="K6" s="32"/>
    </row>
    <row r="7" spans="1:12" x14ac:dyDescent="0.65">
      <c r="B7" s="32"/>
      <c r="C7" s="32"/>
      <c r="D7" s="32"/>
      <c r="E7" s="32"/>
      <c r="F7" s="32"/>
      <c r="G7" s="32"/>
      <c r="H7" s="32"/>
      <c r="I7" s="32"/>
      <c r="J7" s="32"/>
      <c r="K7" s="32"/>
    </row>
    <row r="8" spans="1:12" x14ac:dyDescent="0.65">
      <c r="B8" s="32"/>
      <c r="C8" s="32"/>
      <c r="D8" s="32"/>
      <c r="E8" s="32"/>
      <c r="F8" s="32"/>
      <c r="G8" s="32"/>
      <c r="H8" s="32"/>
      <c r="I8" s="32"/>
      <c r="J8" s="32"/>
      <c r="K8" s="32"/>
    </row>
    <row r="9" spans="1:12" x14ac:dyDescent="0.65">
      <c r="B9" s="21" t="s">
        <v>80</v>
      </c>
      <c r="C9" s="20" t="s">
        <v>86</v>
      </c>
    </row>
    <row r="10" spans="1:12" x14ac:dyDescent="0.65">
      <c r="B10" s="20" t="s">
        <v>81</v>
      </c>
      <c r="C10" s="30" t="s">
        <v>78</v>
      </c>
    </row>
  </sheetData>
  <mergeCells count="2">
    <mergeCell ref="A1:L4"/>
    <mergeCell ref="B5:K8"/>
  </mergeCells>
  <dataValidations count="1">
    <dataValidation type="list" allowBlank="1" showInputMessage="1" showErrorMessage="1" sqref="C10">
      <formula1>Units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3"/>
  <sheetViews>
    <sheetView workbookViewId="0">
      <selection activeCell="B16" sqref="B16:D18"/>
    </sheetView>
  </sheetViews>
  <sheetFormatPr defaultColWidth="9.109375" defaultRowHeight="14.4" x14ac:dyDescent="0.3"/>
  <cols>
    <col min="1" max="1" width="28.88671875" style="2" bestFit="1" customWidth="1"/>
    <col min="2" max="3" width="11" style="2" customWidth="1"/>
    <col min="4" max="4" width="9.109375" style="2" customWidth="1"/>
    <col min="5" max="5" width="9.109375" style="2"/>
    <col min="6" max="6" width="152.33203125" style="2" customWidth="1"/>
    <col min="7" max="8" width="9.109375" style="2"/>
    <col min="9" max="10" width="28.88671875" style="2" bestFit="1" customWidth="1"/>
    <col min="11" max="12" width="11" style="2" customWidth="1"/>
    <col min="13" max="16384" width="9.109375" style="2"/>
  </cols>
  <sheetData>
    <row r="1" spans="1:25" x14ac:dyDescent="0.3">
      <c r="A1" s="33" t="s">
        <v>16</v>
      </c>
      <c r="B1" s="34"/>
      <c r="C1" s="3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spans="1:25" x14ac:dyDescent="0.3">
      <c r="A2" s="3" t="s">
        <v>87</v>
      </c>
      <c r="B2" s="6">
        <v>7000</v>
      </c>
      <c r="C2" s="23" t="str">
        <f>IF('AFD NFS'!C10="Imperial","lb","kg")</f>
        <v>lb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 spans="1:25" x14ac:dyDescent="0.3">
      <c r="A3" s="3" t="s">
        <v>10</v>
      </c>
      <c r="B3" s="6">
        <v>300</v>
      </c>
      <c r="C3" s="23" t="str">
        <f>IF('AFD NFS'!C10="Imperial","ft","m")</f>
        <v>ft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spans="1:25" x14ac:dyDescent="0.3">
      <c r="A4" s="3" t="s">
        <v>0</v>
      </c>
      <c r="B4" s="6">
        <v>6.5</v>
      </c>
      <c r="C4" s="23" t="str">
        <f>IF('AFD NFS'!C10="Imperial","ft","m")</f>
        <v>ft</v>
      </c>
      <c r="D4" s="14"/>
      <c r="E4" s="14"/>
      <c r="F4" s="14"/>
      <c r="G4" s="14"/>
      <c r="H4" s="14"/>
      <c r="I4" s="14"/>
      <c r="J4" s="14"/>
      <c r="K4" s="14"/>
      <c r="L4" s="9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spans="1:25" x14ac:dyDescent="0.3">
      <c r="A5" s="3" t="s">
        <v>1</v>
      </c>
      <c r="B5" s="6">
        <v>46</v>
      </c>
      <c r="C5" s="23" t="str">
        <f>IF('AFD NFS'!C10="Imperial","ft","m")</f>
        <v>ft</v>
      </c>
      <c r="D5" s="14"/>
      <c r="E5" s="14"/>
      <c r="F5" s="14"/>
      <c r="G5" s="14"/>
      <c r="H5" s="14"/>
      <c r="I5" s="14"/>
      <c r="J5" s="14"/>
      <c r="K5" s="14"/>
      <c r="L5" s="8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1:25" x14ac:dyDescent="0.3">
      <c r="A6" s="3" t="s">
        <v>2</v>
      </c>
      <c r="B6" s="6">
        <v>280</v>
      </c>
      <c r="C6" s="23" t="str">
        <f>IF('AFD NFS'!C10="Imperial","ft^2","m^2")</f>
        <v>ft^2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25" x14ac:dyDescent="0.3">
      <c r="A7" s="3" t="s">
        <v>11</v>
      </c>
      <c r="B7" s="6">
        <v>250</v>
      </c>
      <c r="C7" s="23" t="str">
        <f>IF('AFD NFS'!C10="Imperial","ft/sec","m/s")</f>
        <v>ft/sec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spans="1:25" x14ac:dyDescent="0.3">
      <c r="A8" s="3" t="s">
        <v>3</v>
      </c>
      <c r="B8" s="6">
        <v>118.3</v>
      </c>
      <c r="C8" s="23" t="str">
        <f>IF('AFD NFS'!C10="Imperial","lb/ft^2","Pa")</f>
        <v>lb/ft^2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x14ac:dyDescent="0.3">
      <c r="A9" s="3" t="s">
        <v>4</v>
      </c>
      <c r="B9" s="6">
        <v>0</v>
      </c>
      <c r="C9" s="23" t="s">
        <v>15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25" x14ac:dyDescent="0.3">
      <c r="A10" s="3" t="s">
        <v>5</v>
      </c>
      <c r="B10" s="6">
        <v>0</v>
      </c>
      <c r="C10" s="23" t="str">
        <f>IF('AFD NFS'!C10="Imperial","ft","m")</f>
        <v>ft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x14ac:dyDescent="0.3">
      <c r="A11" s="3" t="s">
        <v>6</v>
      </c>
      <c r="B11" s="6">
        <v>0</v>
      </c>
      <c r="C11" s="23" t="s">
        <v>15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1:25" x14ac:dyDescent="0.3">
      <c r="A12" s="3" t="s">
        <v>7</v>
      </c>
      <c r="B12" s="6">
        <v>0</v>
      </c>
      <c r="C12" s="23" t="s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25" x14ac:dyDescent="0.3">
      <c r="A13" s="3" t="s">
        <v>8</v>
      </c>
      <c r="B13" s="6">
        <v>0</v>
      </c>
      <c r="C13" s="23" t="str">
        <f>IF('AFD NFS'!C10="Imperial","lbs/sec","kg/s")</f>
        <v>lbs/sec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x14ac:dyDescent="0.3">
      <c r="A14" s="3" t="s">
        <v>9</v>
      </c>
      <c r="B14" s="6">
        <v>32.174050000000001</v>
      </c>
      <c r="C14" s="23" t="str">
        <f>IF('AFD NFS'!C10="Imperial","ft/sec^2","m/s^2")</f>
        <v>ft/sec^2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s="14" customFormat="1" x14ac:dyDescent="0.3"/>
    <row r="16" spans="1:25" x14ac:dyDescent="0.3">
      <c r="A16" s="3"/>
      <c r="B16" s="17" t="s">
        <v>88</v>
      </c>
      <c r="C16" s="18">
        <v>0</v>
      </c>
      <c r="D16" s="17" t="s">
        <v>89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x14ac:dyDescent="0.3">
      <c r="A17" s="16" t="s">
        <v>12</v>
      </c>
      <c r="B17" s="18">
        <v>0</v>
      </c>
      <c r="C17" s="17" t="s">
        <v>90</v>
      </c>
      <c r="D17" s="18">
        <v>0</v>
      </c>
      <c r="E17" s="4" t="str">
        <f>IF('AFD NFS'!C10="Imperial","slug*ft^2","kg.m^2")</f>
        <v>slug*ft^2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" x14ac:dyDescent="0.3">
      <c r="A18" s="14"/>
      <c r="B18" s="17" t="s">
        <v>89</v>
      </c>
      <c r="C18" s="18">
        <v>0</v>
      </c>
      <c r="D18" s="17" t="s">
        <v>91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x14ac:dyDescent="0.3">
      <c r="A19" s="14"/>
      <c r="B19" s="15"/>
      <c r="C19" s="15"/>
      <c r="D19" s="15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spans="1:25" x14ac:dyDescent="0.3">
      <c r="A20" s="23"/>
      <c r="B20" s="17">
        <v>0</v>
      </c>
      <c r="C20" s="18">
        <v>0</v>
      </c>
      <c r="D20" s="17">
        <v>0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</row>
    <row r="21" spans="1:25" x14ac:dyDescent="0.3">
      <c r="A21" s="16" t="s">
        <v>85</v>
      </c>
      <c r="B21" s="18">
        <v>0</v>
      </c>
      <c r="C21" s="17">
        <v>0</v>
      </c>
      <c r="D21" s="18">
        <v>0</v>
      </c>
      <c r="E21" s="4" t="str">
        <f>IF('AFD NFS'!C10="Imperial","slug*ft^2","kg.m^2")</f>
        <v>slug*ft^2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</row>
    <row r="22" spans="1:25" x14ac:dyDescent="0.3">
      <c r="A22" s="24"/>
      <c r="B22" s="17">
        <v>0</v>
      </c>
      <c r="C22" s="18">
        <v>0</v>
      </c>
      <c r="D22" s="17">
        <v>0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</row>
    <row r="23" spans="1:25" x14ac:dyDescent="0.3">
      <c r="A23" s="24"/>
      <c r="B23" s="15"/>
      <c r="C23" s="15"/>
      <c r="D23" s="15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</row>
    <row r="24" spans="1:25" x14ac:dyDescent="0.3">
      <c r="A24" s="5" t="s">
        <v>13</v>
      </c>
      <c r="B24" s="17">
        <v>0</v>
      </c>
      <c r="C24" s="18">
        <v>0</v>
      </c>
      <c r="D24" s="17">
        <v>0</v>
      </c>
      <c r="E24" s="5" t="s">
        <v>15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 x14ac:dyDescent="0.3">
      <c r="A25" s="14"/>
      <c r="B25" s="15"/>
      <c r="C25" s="15"/>
      <c r="D25" s="15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1:25" x14ac:dyDescent="0.3">
      <c r="A26" s="4" t="s">
        <v>14</v>
      </c>
      <c r="B26" s="18">
        <v>0</v>
      </c>
      <c r="C26" s="17">
        <v>0</v>
      </c>
      <c r="D26" s="18">
        <v>0</v>
      </c>
      <c r="E26" s="5" t="str">
        <f>IF('AFD NFS'!C10="Imperial","rad/sec","rad/s")</f>
        <v>rad/sec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spans="1:25" s="14" customFormat="1" ht="409.5" customHeight="1" x14ac:dyDescent="0.3"/>
    <row r="28" spans="1:25" s="14" customFormat="1" x14ac:dyDescent="0.3"/>
    <row r="29" spans="1:25" s="14" customFormat="1" x14ac:dyDescent="0.3"/>
    <row r="30" spans="1:25" s="14" customFormat="1" x14ac:dyDescent="0.3"/>
    <row r="31" spans="1:25" s="14" customFormat="1" x14ac:dyDescent="0.3"/>
    <row r="32" spans="1:25" s="14" customFormat="1" x14ac:dyDescent="0.3"/>
    <row r="33" s="14" customFormat="1" x14ac:dyDescent="0.3"/>
    <row r="34" s="14" customFormat="1" x14ac:dyDescent="0.3"/>
    <row r="35" s="14" customFormat="1" x14ac:dyDescent="0.3"/>
    <row r="36" s="14" customFormat="1" x14ac:dyDescent="0.3"/>
    <row r="37" s="14" customFormat="1" x14ac:dyDescent="0.3"/>
    <row r="38" s="14" customFormat="1" x14ac:dyDescent="0.3"/>
    <row r="39" s="14" customFormat="1" x14ac:dyDescent="0.3"/>
    <row r="40" s="14" customFormat="1" x14ac:dyDescent="0.3"/>
    <row r="41" s="14" customFormat="1" x14ac:dyDescent="0.3"/>
    <row r="42" s="14" customFormat="1" x14ac:dyDescent="0.3"/>
    <row r="43" s="14" customFormat="1" x14ac:dyDescent="0.3"/>
    <row r="44" s="14" customFormat="1" x14ac:dyDescent="0.3"/>
    <row r="45" s="14" customFormat="1" x14ac:dyDescent="0.3"/>
    <row r="46" s="14" customFormat="1" x14ac:dyDescent="0.3"/>
    <row r="47" s="14" customFormat="1" x14ac:dyDescent="0.3"/>
    <row r="48" s="14" customFormat="1" x14ac:dyDescent="0.3"/>
    <row r="49" s="14" customFormat="1" x14ac:dyDescent="0.3"/>
    <row r="50" s="14" customFormat="1" x14ac:dyDescent="0.3"/>
    <row r="51" s="14" customFormat="1" x14ac:dyDescent="0.3"/>
    <row r="52" s="14" customFormat="1" x14ac:dyDescent="0.3"/>
    <row r="53" s="14" customFormat="1" x14ac:dyDescent="0.3"/>
    <row r="54" s="14" customFormat="1" x14ac:dyDescent="0.3"/>
    <row r="55" s="14" customFormat="1" x14ac:dyDescent="0.3"/>
    <row r="56" s="14" customFormat="1" x14ac:dyDescent="0.3"/>
    <row r="57" s="14" customFormat="1" x14ac:dyDescent="0.3"/>
    <row r="58" s="14" customFormat="1" x14ac:dyDescent="0.3"/>
    <row r="59" s="14" customFormat="1" x14ac:dyDescent="0.3"/>
    <row r="60" s="14" customFormat="1" x14ac:dyDescent="0.3"/>
    <row r="61" s="14" customFormat="1" x14ac:dyDescent="0.3"/>
    <row r="62" s="14" customFormat="1" x14ac:dyDescent="0.3"/>
    <row r="63" s="14" customFormat="1" x14ac:dyDescent="0.3"/>
    <row r="64" s="14" customFormat="1" x14ac:dyDescent="0.3"/>
    <row r="65" s="14" customFormat="1" x14ac:dyDescent="0.3"/>
    <row r="66" s="14" customFormat="1" x14ac:dyDescent="0.3"/>
    <row r="67" s="14" customFormat="1" x14ac:dyDescent="0.3"/>
    <row r="68" s="14" customFormat="1" x14ac:dyDescent="0.3"/>
    <row r="69" s="14" customFormat="1" x14ac:dyDescent="0.3"/>
    <row r="70" s="14" customFormat="1" x14ac:dyDescent="0.3"/>
    <row r="71" s="14" customFormat="1" x14ac:dyDescent="0.3"/>
    <row r="72" s="14" customFormat="1" x14ac:dyDescent="0.3"/>
    <row r="73" s="14" customFormat="1" x14ac:dyDescent="0.3"/>
    <row r="74" s="14" customFormat="1" x14ac:dyDescent="0.3"/>
    <row r="75" s="14" customFormat="1" x14ac:dyDescent="0.3"/>
    <row r="76" s="14" customFormat="1" x14ac:dyDescent="0.3"/>
    <row r="77" s="14" customFormat="1" x14ac:dyDescent="0.3"/>
    <row r="78" s="14" customFormat="1" x14ac:dyDescent="0.3"/>
    <row r="79" s="14" customFormat="1" x14ac:dyDescent="0.3"/>
    <row r="80" s="14" customFormat="1" x14ac:dyDescent="0.3"/>
    <row r="81" s="14" customFormat="1" x14ac:dyDescent="0.3"/>
    <row r="82" s="14" customFormat="1" x14ac:dyDescent="0.3"/>
    <row r="83" s="14" customFormat="1" x14ac:dyDescent="0.3"/>
    <row r="84" s="14" customFormat="1" x14ac:dyDescent="0.3"/>
    <row r="85" s="14" customFormat="1" x14ac:dyDescent="0.3"/>
    <row r="86" s="14" customFormat="1" x14ac:dyDescent="0.3"/>
    <row r="87" s="14" customFormat="1" x14ac:dyDescent="0.3"/>
    <row r="88" s="14" customFormat="1" x14ac:dyDescent="0.3"/>
    <row r="89" s="14" customFormat="1" x14ac:dyDescent="0.3"/>
    <row r="90" s="14" customFormat="1" x14ac:dyDescent="0.3"/>
    <row r="91" s="14" customFormat="1" x14ac:dyDescent="0.3"/>
    <row r="92" s="14" customFormat="1" x14ac:dyDescent="0.3"/>
    <row r="93" s="14" customFormat="1" x14ac:dyDescent="0.3"/>
    <row r="94" s="14" customFormat="1" x14ac:dyDescent="0.3"/>
    <row r="95" s="14" customFormat="1" x14ac:dyDescent="0.3"/>
    <row r="96" s="14" customFormat="1" x14ac:dyDescent="0.3"/>
    <row r="97" s="14" customFormat="1" x14ac:dyDescent="0.3"/>
    <row r="98" s="14" customFormat="1" x14ac:dyDescent="0.3"/>
    <row r="99" s="14" customFormat="1" x14ac:dyDescent="0.3"/>
    <row r="100" s="14" customFormat="1" x14ac:dyDescent="0.3"/>
    <row r="101" s="14" customFormat="1" x14ac:dyDescent="0.3"/>
    <row r="102" s="14" customFormat="1" x14ac:dyDescent="0.3"/>
    <row r="103" s="14" customFormat="1" x14ac:dyDescent="0.3"/>
    <row r="104" s="14" customFormat="1" x14ac:dyDescent="0.3"/>
    <row r="105" s="14" customFormat="1" x14ac:dyDescent="0.3"/>
    <row r="106" s="14" customFormat="1" x14ac:dyDescent="0.3"/>
    <row r="107" s="14" customFormat="1" x14ac:dyDescent="0.3"/>
    <row r="108" s="14" customFormat="1" x14ac:dyDescent="0.3"/>
    <row r="109" s="14" customFormat="1" x14ac:dyDescent="0.3"/>
    <row r="110" s="14" customFormat="1" x14ac:dyDescent="0.3"/>
    <row r="111" s="14" customFormat="1" x14ac:dyDescent="0.3"/>
    <row r="112" s="14" customFormat="1" x14ac:dyDescent="0.3"/>
    <row r="113" s="14" customFormat="1" x14ac:dyDescent="0.3"/>
    <row r="114" s="14" customFormat="1" x14ac:dyDescent="0.3"/>
    <row r="115" s="14" customFormat="1" x14ac:dyDescent="0.3"/>
    <row r="116" s="14" customFormat="1" x14ac:dyDescent="0.3"/>
    <row r="117" s="14" customFormat="1" x14ac:dyDescent="0.3"/>
    <row r="118" s="14" customFormat="1" x14ac:dyDescent="0.3"/>
    <row r="119" s="14" customFormat="1" x14ac:dyDescent="0.3"/>
    <row r="120" s="14" customFormat="1" x14ac:dyDescent="0.3"/>
    <row r="121" s="14" customFormat="1" x14ac:dyDescent="0.3"/>
    <row r="122" s="14" customFormat="1" x14ac:dyDescent="0.3"/>
    <row r="123" s="14" customFormat="1" x14ac:dyDescent="0.3"/>
    <row r="124" s="14" customFormat="1" x14ac:dyDescent="0.3"/>
    <row r="125" s="14" customFormat="1" x14ac:dyDescent="0.3"/>
    <row r="126" s="14" customFormat="1" x14ac:dyDescent="0.3"/>
    <row r="127" s="14" customFormat="1" x14ac:dyDescent="0.3"/>
    <row r="128" s="14" customFormat="1" x14ac:dyDescent="0.3"/>
    <row r="129" s="14" customFormat="1" x14ac:dyDescent="0.3"/>
    <row r="130" s="14" customFormat="1" x14ac:dyDescent="0.3"/>
    <row r="131" s="14" customFormat="1" x14ac:dyDescent="0.3"/>
    <row r="132" s="14" customFormat="1" x14ac:dyDescent="0.3"/>
    <row r="133" s="14" customFormat="1" x14ac:dyDescent="0.3"/>
    <row r="134" s="14" customFormat="1" x14ac:dyDescent="0.3"/>
    <row r="135" s="14" customFormat="1" x14ac:dyDescent="0.3"/>
    <row r="136" s="14" customFormat="1" x14ac:dyDescent="0.3"/>
    <row r="137" s="14" customFormat="1" x14ac:dyDescent="0.3"/>
    <row r="138" s="14" customFormat="1" x14ac:dyDescent="0.3"/>
    <row r="139" s="14" customFormat="1" x14ac:dyDescent="0.3"/>
    <row r="140" s="14" customFormat="1" x14ac:dyDescent="0.3"/>
    <row r="141" s="14" customFormat="1" x14ac:dyDescent="0.3"/>
    <row r="142" s="14" customFormat="1" x14ac:dyDescent="0.3"/>
    <row r="143" s="14" customFormat="1" x14ac:dyDescent="0.3"/>
    <row r="144" s="14" customFormat="1" x14ac:dyDescent="0.3"/>
    <row r="145" s="14" customFormat="1" x14ac:dyDescent="0.3"/>
    <row r="146" s="14" customFormat="1" x14ac:dyDescent="0.3"/>
    <row r="147" s="14" customFormat="1" x14ac:dyDescent="0.3"/>
    <row r="148" s="14" customFormat="1" x14ac:dyDescent="0.3"/>
    <row r="149" s="14" customFormat="1" x14ac:dyDescent="0.3"/>
    <row r="150" s="14" customFormat="1" x14ac:dyDescent="0.3"/>
    <row r="151" s="14" customFormat="1" x14ac:dyDescent="0.3"/>
    <row r="152" s="14" customFormat="1" x14ac:dyDescent="0.3"/>
    <row r="153" s="14" customFormat="1" x14ac:dyDescent="0.3"/>
    <row r="154" s="14" customFormat="1" x14ac:dyDescent="0.3"/>
    <row r="155" s="14" customFormat="1" x14ac:dyDescent="0.3"/>
    <row r="156" s="14" customFormat="1" x14ac:dyDescent="0.3"/>
    <row r="157" s="14" customFormat="1" x14ac:dyDescent="0.3"/>
    <row r="158" s="14" customFormat="1" x14ac:dyDescent="0.3"/>
    <row r="159" s="14" customFormat="1" x14ac:dyDescent="0.3"/>
    <row r="160" s="14" customFormat="1" x14ac:dyDescent="0.3"/>
    <row r="161" s="14" customFormat="1" x14ac:dyDescent="0.3"/>
    <row r="162" s="14" customFormat="1" x14ac:dyDescent="0.3"/>
    <row r="163" s="14" customFormat="1" x14ac:dyDescent="0.3"/>
    <row r="164" s="14" customFormat="1" x14ac:dyDescent="0.3"/>
    <row r="165" s="14" customFormat="1" x14ac:dyDescent="0.3"/>
    <row r="166" s="14" customFormat="1" x14ac:dyDescent="0.3"/>
    <row r="167" s="14" customFormat="1" x14ac:dyDescent="0.3"/>
    <row r="168" s="14" customFormat="1" x14ac:dyDescent="0.3"/>
    <row r="169" s="14" customFormat="1" x14ac:dyDescent="0.3"/>
    <row r="170" s="14" customFormat="1" x14ac:dyDescent="0.3"/>
    <row r="171" s="14" customFormat="1" x14ac:dyDescent="0.3"/>
    <row r="172" s="14" customFormat="1" x14ac:dyDescent="0.3"/>
    <row r="173" s="14" customFormat="1" x14ac:dyDescent="0.3"/>
    <row r="174" s="14" customFormat="1" x14ac:dyDescent="0.3"/>
    <row r="175" s="14" customFormat="1" x14ac:dyDescent="0.3"/>
    <row r="176" s="14" customFormat="1" x14ac:dyDescent="0.3"/>
    <row r="177" s="14" customFormat="1" x14ac:dyDescent="0.3"/>
    <row r="178" s="14" customFormat="1" x14ac:dyDescent="0.3"/>
    <row r="179" s="14" customFormat="1" x14ac:dyDescent="0.3"/>
    <row r="180" s="14" customFormat="1" x14ac:dyDescent="0.3"/>
    <row r="181" s="14" customFormat="1" x14ac:dyDescent="0.3"/>
    <row r="182" s="14" customFormat="1" x14ac:dyDescent="0.3"/>
    <row r="183" s="14" customFormat="1" x14ac:dyDescent="0.3"/>
    <row r="184" s="14" customFormat="1" x14ac:dyDescent="0.3"/>
    <row r="185" s="14" customFormat="1" x14ac:dyDescent="0.3"/>
    <row r="186" s="14" customFormat="1" x14ac:dyDescent="0.3"/>
    <row r="187" s="14" customFormat="1" x14ac:dyDescent="0.3"/>
    <row r="188" s="14" customFormat="1" x14ac:dyDescent="0.3"/>
    <row r="189" s="14" customFormat="1" x14ac:dyDescent="0.3"/>
    <row r="190" s="14" customFormat="1" x14ac:dyDescent="0.3"/>
    <row r="191" s="14" customFormat="1" x14ac:dyDescent="0.3"/>
    <row r="192" s="14" customFormat="1" x14ac:dyDescent="0.3"/>
    <row r="193" s="14" customFormat="1" x14ac:dyDescent="0.3"/>
    <row r="194" s="14" customFormat="1" x14ac:dyDescent="0.3"/>
    <row r="195" s="14" customFormat="1" x14ac:dyDescent="0.3"/>
    <row r="196" s="14" customFormat="1" x14ac:dyDescent="0.3"/>
    <row r="197" s="14" customFormat="1" x14ac:dyDescent="0.3"/>
    <row r="198" s="14" customFormat="1" x14ac:dyDescent="0.3"/>
    <row r="199" s="14" customFormat="1" x14ac:dyDescent="0.3"/>
    <row r="200" s="14" customFormat="1" x14ac:dyDescent="0.3"/>
    <row r="201" s="14" customFormat="1" x14ac:dyDescent="0.3"/>
    <row r="202" s="14" customFormat="1" x14ac:dyDescent="0.3"/>
    <row r="203" s="14" customFormat="1" x14ac:dyDescent="0.3"/>
  </sheetData>
  <mergeCells count="1">
    <mergeCell ref="A1:C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0"/>
  <sheetViews>
    <sheetView tabSelected="1" workbookViewId="0">
      <pane ySplit="1" topLeftCell="A41" activePane="bottomLeft" state="frozen"/>
      <selection pane="bottomLeft" activeCell="B57" sqref="B57:B62"/>
    </sheetView>
  </sheetViews>
  <sheetFormatPr defaultColWidth="9.109375" defaultRowHeight="14.4" x14ac:dyDescent="0.3"/>
  <cols>
    <col min="1" max="1" width="25.5546875" style="1" bestFit="1" customWidth="1"/>
    <col min="2" max="2" width="11" style="1" customWidth="1"/>
    <col min="3" max="3" width="13.33203125" style="1" customWidth="1"/>
    <col min="4" max="4" width="163.88671875" style="1" customWidth="1"/>
    <col min="5" max="16384" width="9.109375" style="1"/>
  </cols>
  <sheetData>
    <row r="1" spans="1:26" s="25" customFormat="1" x14ac:dyDescent="0.3">
      <c r="A1" s="35" t="s">
        <v>17</v>
      </c>
      <c r="B1" s="36"/>
      <c r="C1" s="37"/>
      <c r="D1" s="26"/>
    </row>
    <row r="2" spans="1:26" s="41" customFormat="1" x14ac:dyDescent="0.3">
      <c r="A2" s="40" t="s">
        <v>18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1:26" s="39" customFormat="1" x14ac:dyDescent="0.3">
      <c r="A3" s="39" t="s">
        <v>19</v>
      </c>
    </row>
    <row r="4" spans="1:26" x14ac:dyDescent="0.3">
      <c r="A4" s="10" t="s">
        <v>20</v>
      </c>
      <c r="B4" s="11">
        <v>2.98E-2</v>
      </c>
      <c r="C4" s="27" t="s">
        <v>83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x14ac:dyDescent="0.3">
      <c r="A5" s="2" t="s">
        <v>21</v>
      </c>
      <c r="B5" s="7">
        <v>2.7E-2</v>
      </c>
      <c r="C5" s="29" t="s">
        <v>83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3">
      <c r="A6" s="2" t="s">
        <v>22</v>
      </c>
      <c r="B6" s="7">
        <v>0</v>
      </c>
      <c r="C6" s="29" t="s">
        <v>83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x14ac:dyDescent="0.3">
      <c r="A7" s="2" t="s">
        <v>23</v>
      </c>
      <c r="B7" s="7">
        <v>0.13100000000000001</v>
      </c>
      <c r="C7" s="29" t="s">
        <v>84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x14ac:dyDescent="0.3">
      <c r="A8" s="2" t="s">
        <v>24</v>
      </c>
      <c r="B8" s="7">
        <v>0</v>
      </c>
      <c r="C8" s="29" t="s">
        <v>83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x14ac:dyDescent="0.3">
      <c r="A9" s="2" t="s">
        <v>25</v>
      </c>
      <c r="B9" s="7">
        <v>2.98E-2</v>
      </c>
      <c r="C9" s="29" t="s">
        <v>83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x14ac:dyDescent="0.3">
      <c r="A10" s="2" t="s">
        <v>26</v>
      </c>
      <c r="B10" s="7">
        <v>-5.96E-2</v>
      </c>
      <c r="C10" s="29" t="s">
        <v>83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x14ac:dyDescent="0.3">
      <c r="A11" s="2" t="s">
        <v>27</v>
      </c>
      <c r="B11" s="7">
        <v>0.21099999999999999</v>
      </c>
      <c r="C11" s="29" t="s">
        <v>83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x14ac:dyDescent="0.3">
      <c r="A12" s="2" t="s">
        <v>28</v>
      </c>
      <c r="B12" s="7">
        <v>0.20100000000000001</v>
      </c>
      <c r="C12" s="29" t="s">
        <v>83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x14ac:dyDescent="0.3">
      <c r="A13" s="2" t="s">
        <v>29</v>
      </c>
      <c r="B13" s="7">
        <v>0.02</v>
      </c>
      <c r="C13" s="29" t="s">
        <v>83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x14ac:dyDescent="0.3">
      <c r="A14" s="2" t="s">
        <v>30</v>
      </c>
      <c r="B14" s="7" t="s">
        <v>92</v>
      </c>
      <c r="C14" s="29" t="s">
        <v>84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x14ac:dyDescent="0.3">
      <c r="A15" s="2" t="s">
        <v>31</v>
      </c>
      <c r="B15" s="7" t="s">
        <v>93</v>
      </c>
      <c r="C15" s="29" t="s">
        <v>84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x14ac:dyDescent="0.3">
      <c r="A16" s="2" t="s">
        <v>32</v>
      </c>
      <c r="B16" s="7" t="s">
        <v>94</v>
      </c>
      <c r="C16" s="29" t="s">
        <v>84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x14ac:dyDescent="0.3">
      <c r="A17" s="2" t="s">
        <v>33</v>
      </c>
      <c r="B17" s="7">
        <v>0</v>
      </c>
      <c r="C17" s="29" t="s">
        <v>83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x14ac:dyDescent="0.3">
      <c r="A18" s="2" t="s">
        <v>34</v>
      </c>
      <c r="B18" s="7">
        <v>0</v>
      </c>
      <c r="C18" s="29" t="s">
        <v>83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x14ac:dyDescent="0.3">
      <c r="A19" s="2" t="s">
        <v>35</v>
      </c>
      <c r="B19" s="7" t="s">
        <v>95</v>
      </c>
      <c r="C19" s="29" t="s">
        <v>83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x14ac:dyDescent="0.3">
      <c r="A20" s="2" t="s">
        <v>36</v>
      </c>
      <c r="B20" s="7">
        <v>0</v>
      </c>
      <c r="C20" s="29" t="s">
        <v>83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x14ac:dyDescent="0.3">
      <c r="A21" s="2" t="s">
        <v>37</v>
      </c>
      <c r="B21" s="7" t="s">
        <v>96</v>
      </c>
      <c r="C21" s="29" t="s">
        <v>84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x14ac:dyDescent="0.3">
      <c r="A22" s="2" t="s">
        <v>38</v>
      </c>
      <c r="B22" s="7" t="s">
        <v>97</v>
      </c>
      <c r="C22" s="29" t="s">
        <v>84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x14ac:dyDescent="0.3">
      <c r="A23" s="2" t="s">
        <v>39</v>
      </c>
      <c r="B23" s="7" t="s">
        <v>98</v>
      </c>
      <c r="C23" s="29" t="s">
        <v>84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x14ac:dyDescent="0.3">
      <c r="A24" s="2" t="s">
        <v>40</v>
      </c>
      <c r="B24" s="7">
        <v>0</v>
      </c>
      <c r="C24" s="29" t="s">
        <v>83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x14ac:dyDescent="0.3">
      <c r="A25" s="2" t="s">
        <v>41</v>
      </c>
      <c r="B25" s="7">
        <v>0</v>
      </c>
      <c r="C25" s="29" t="s">
        <v>83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x14ac:dyDescent="0.3">
      <c r="A26" s="2" t="s">
        <v>42</v>
      </c>
      <c r="B26" s="7">
        <v>0</v>
      </c>
      <c r="C26" s="29" t="s">
        <v>83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x14ac:dyDescent="0.3">
      <c r="A27" s="2" t="s">
        <v>43</v>
      </c>
      <c r="B27" s="7">
        <v>0</v>
      </c>
      <c r="C27" s="29" t="s">
        <v>83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s="39" customFormat="1" x14ac:dyDescent="0.3">
      <c r="A28" s="39" t="s">
        <v>66</v>
      </c>
    </row>
    <row r="29" spans="1:26" x14ac:dyDescent="0.3">
      <c r="A29" s="10" t="s">
        <v>44</v>
      </c>
      <c r="B29" s="11">
        <v>-0.59</v>
      </c>
      <c r="C29" s="27" t="s">
        <v>84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x14ac:dyDescent="0.3">
      <c r="A30" s="12" t="s">
        <v>45</v>
      </c>
      <c r="B30" s="13">
        <v>0</v>
      </c>
      <c r="C30" s="28" t="s">
        <v>84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x14ac:dyDescent="0.3">
      <c r="A31" s="10" t="s">
        <v>46</v>
      </c>
      <c r="B31" s="11">
        <v>-0.19</v>
      </c>
      <c r="C31" s="27" t="s">
        <v>84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x14ac:dyDescent="0.3">
      <c r="A32" s="12" t="s">
        <v>47</v>
      </c>
      <c r="B32" s="13">
        <v>0.39</v>
      </c>
      <c r="C32" s="28" t="s">
        <v>84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x14ac:dyDescent="0.3">
      <c r="A33" s="10" t="s">
        <v>48</v>
      </c>
      <c r="B33" s="11">
        <v>-0.13</v>
      </c>
      <c r="C33" s="27" t="s">
        <v>84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x14ac:dyDescent="0.3">
      <c r="A34" s="12" t="s">
        <v>49</v>
      </c>
      <c r="B34" s="13">
        <v>0</v>
      </c>
      <c r="C34" s="28" t="s">
        <v>84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x14ac:dyDescent="0.3">
      <c r="A35" s="10" t="s">
        <v>50</v>
      </c>
      <c r="B35" s="11">
        <v>-0.5</v>
      </c>
      <c r="C35" s="27" t="s">
        <v>84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x14ac:dyDescent="0.3">
      <c r="A36" s="12" t="s">
        <v>51</v>
      </c>
      <c r="B36" s="13">
        <v>0.14000000000000001</v>
      </c>
      <c r="C36" s="28" t="s">
        <v>84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x14ac:dyDescent="0.3">
      <c r="A37" s="10" t="s">
        <v>52</v>
      </c>
      <c r="B37" s="11">
        <v>0.08</v>
      </c>
      <c r="C37" s="27" t="s">
        <v>84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x14ac:dyDescent="0.3">
      <c r="A38" s="12" t="s">
        <v>53</v>
      </c>
      <c r="B38" s="13">
        <v>0</v>
      </c>
      <c r="C38" s="28" t="s">
        <v>84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x14ac:dyDescent="0.3">
      <c r="A39" s="10" t="s">
        <v>54</v>
      </c>
      <c r="B39" s="11">
        <v>1.9E-2</v>
      </c>
      <c r="C39" s="27" t="s">
        <v>84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x14ac:dyDescent="0.3">
      <c r="A40" s="12" t="s">
        <v>55</v>
      </c>
      <c r="B40" s="13">
        <v>-0.19700000000000001</v>
      </c>
      <c r="C40" s="28" t="s">
        <v>84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x14ac:dyDescent="0.3">
      <c r="A41" s="10" t="s">
        <v>56</v>
      </c>
      <c r="B41" s="11">
        <v>0</v>
      </c>
      <c r="C41" s="27" t="s">
        <v>83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s="38" customFormat="1" x14ac:dyDescent="0.3"/>
    <row r="43" spans="1:26" s="41" customFormat="1" x14ac:dyDescent="0.3">
      <c r="A43" s="41" t="s">
        <v>57</v>
      </c>
    </row>
    <row r="44" spans="1:26" s="39" customFormat="1" x14ac:dyDescent="0.3">
      <c r="A44" s="39" t="s">
        <v>19</v>
      </c>
    </row>
    <row r="45" spans="1:26" x14ac:dyDescent="0.3">
      <c r="A45" s="10" t="s">
        <v>58</v>
      </c>
      <c r="B45" s="11">
        <v>0</v>
      </c>
      <c r="C45" s="27" t="s">
        <v>84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x14ac:dyDescent="0.3">
      <c r="A46" s="12" t="s">
        <v>59</v>
      </c>
      <c r="B46" s="13">
        <v>0</v>
      </c>
      <c r="C46" s="28" t="s">
        <v>84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x14ac:dyDescent="0.3">
      <c r="A47" s="10" t="s">
        <v>60</v>
      </c>
      <c r="B47" s="11">
        <v>0</v>
      </c>
      <c r="C47" s="27" t="s">
        <v>84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x14ac:dyDescent="0.3">
      <c r="A48" s="12" t="s">
        <v>61</v>
      </c>
      <c r="B48" s="13">
        <v>0</v>
      </c>
      <c r="C48" s="28" t="s">
        <v>84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x14ac:dyDescent="0.3">
      <c r="A49" s="10" t="s">
        <v>62</v>
      </c>
      <c r="B49" s="11">
        <v>0.6</v>
      </c>
      <c r="C49" s="27" t="s">
        <v>84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x14ac:dyDescent="0.3">
      <c r="A50" s="12" t="s">
        <v>63</v>
      </c>
      <c r="B50" s="13">
        <v>0</v>
      </c>
      <c r="C50" s="28" t="s">
        <v>84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x14ac:dyDescent="0.3">
      <c r="A51" s="10" t="s">
        <v>64</v>
      </c>
      <c r="B51" s="11">
        <v>-2</v>
      </c>
      <c r="C51" s="27" t="s">
        <v>84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x14ac:dyDescent="0.3">
      <c r="A52" s="12" t="s">
        <v>65</v>
      </c>
      <c r="B52" s="13">
        <v>0</v>
      </c>
      <c r="C52" s="28" t="s">
        <v>84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x14ac:dyDescent="0.3">
      <c r="A53" s="10" t="s">
        <v>73</v>
      </c>
      <c r="B53" s="11">
        <v>0</v>
      </c>
      <c r="C53" s="27" t="s">
        <v>84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x14ac:dyDescent="0.3">
      <c r="A54" s="12" t="s">
        <v>74</v>
      </c>
      <c r="B54" s="13">
        <v>1.35</v>
      </c>
      <c r="C54" s="28" t="s">
        <v>84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x14ac:dyDescent="0.3">
      <c r="A55" s="10" t="s">
        <v>75</v>
      </c>
      <c r="B55" s="11">
        <v>-4.0999999999999996</v>
      </c>
      <c r="C55" s="27" t="s">
        <v>84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s="39" customFormat="1" x14ac:dyDescent="0.3">
      <c r="A56" s="39" t="s">
        <v>66</v>
      </c>
    </row>
    <row r="57" spans="1:26" s="2" customFormat="1" x14ac:dyDescent="0.3">
      <c r="A57" s="10" t="s">
        <v>67</v>
      </c>
      <c r="B57" s="11">
        <v>0</v>
      </c>
      <c r="C57" s="27" t="s">
        <v>84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s="2" customFormat="1" x14ac:dyDescent="0.3">
      <c r="A58" s="12" t="s">
        <v>68</v>
      </c>
      <c r="B58" s="13">
        <v>0.14799999999999999</v>
      </c>
      <c r="C58" s="28" t="s">
        <v>84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s="2" customFormat="1" x14ac:dyDescent="0.3">
      <c r="A59" s="10" t="s">
        <v>69</v>
      </c>
      <c r="B59" s="11">
        <v>0.156</v>
      </c>
      <c r="C59" s="27" t="s">
        <v>84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s="2" customFormat="1" x14ac:dyDescent="0.3">
      <c r="A60" s="12" t="s">
        <v>70</v>
      </c>
      <c r="B60" s="13">
        <v>1.09E-2</v>
      </c>
      <c r="C60" s="28" t="s">
        <v>84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s="2" customFormat="1" x14ac:dyDescent="0.3">
      <c r="A61" s="10" t="s">
        <v>71</v>
      </c>
      <c r="B61" s="11">
        <v>-1.1999999999999999E-3</v>
      </c>
      <c r="C61" s="27" t="s">
        <v>84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s="2" customFormat="1" x14ac:dyDescent="0.3">
      <c r="A62" s="12" t="s">
        <v>72</v>
      </c>
      <c r="B62" s="13">
        <v>-7.7200000000000005E-2</v>
      </c>
      <c r="C62" s="28" t="s">
        <v>84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s="38" customFormat="1" ht="402" customHeight="1" x14ac:dyDescent="0.3"/>
    <row r="64" spans="1:26" s="38" customFormat="1" x14ac:dyDescent="0.3"/>
    <row r="65" spans="1:2" s="14" customFormat="1" x14ac:dyDescent="0.3">
      <c r="A65" s="9"/>
      <c r="B65" s="9"/>
    </row>
    <row r="66" spans="1:2" s="14" customFormat="1" x14ac:dyDescent="0.3">
      <c r="A66" s="9"/>
      <c r="B66" s="9"/>
    </row>
    <row r="67" spans="1:2" s="9" customFormat="1" x14ac:dyDescent="0.3"/>
    <row r="68" spans="1:2" s="9" customFormat="1" x14ac:dyDescent="0.3"/>
    <row r="69" spans="1:2" s="9" customFormat="1" x14ac:dyDescent="0.3"/>
    <row r="70" spans="1:2" s="9" customFormat="1" x14ac:dyDescent="0.3"/>
    <row r="71" spans="1:2" s="9" customFormat="1" x14ac:dyDescent="0.3"/>
    <row r="72" spans="1:2" s="9" customFormat="1" x14ac:dyDescent="0.3"/>
    <row r="73" spans="1:2" s="9" customFormat="1" x14ac:dyDescent="0.3"/>
    <row r="74" spans="1:2" s="9" customFormat="1" x14ac:dyDescent="0.3"/>
    <row r="75" spans="1:2" s="9" customFormat="1" x14ac:dyDescent="0.3"/>
    <row r="76" spans="1:2" s="9" customFormat="1" x14ac:dyDescent="0.3"/>
    <row r="77" spans="1:2" s="9" customFormat="1" x14ac:dyDescent="0.3"/>
    <row r="78" spans="1:2" s="9" customFormat="1" x14ac:dyDescent="0.3"/>
    <row r="79" spans="1:2" s="9" customFormat="1" x14ac:dyDescent="0.3"/>
    <row r="80" spans="1:2" s="9" customFormat="1" x14ac:dyDescent="0.3"/>
    <row r="81" s="9" customFormat="1" x14ac:dyDescent="0.3"/>
    <row r="82" s="9" customFormat="1" x14ac:dyDescent="0.3"/>
    <row r="83" s="9" customFormat="1" x14ac:dyDescent="0.3"/>
    <row r="84" s="9" customFormat="1" x14ac:dyDescent="0.3"/>
    <row r="85" s="9" customFormat="1" x14ac:dyDescent="0.3"/>
    <row r="86" s="9" customFormat="1" x14ac:dyDescent="0.3"/>
    <row r="87" s="9" customFormat="1" x14ac:dyDescent="0.3"/>
    <row r="88" s="9" customFormat="1" x14ac:dyDescent="0.3"/>
    <row r="89" s="9" customFormat="1" x14ac:dyDescent="0.3"/>
    <row r="90" s="9" customFormat="1" x14ac:dyDescent="0.3"/>
    <row r="91" s="9" customFormat="1" x14ac:dyDescent="0.3"/>
    <row r="92" s="9" customFormat="1" x14ac:dyDescent="0.3"/>
    <row r="93" s="9" customFormat="1" x14ac:dyDescent="0.3"/>
    <row r="94" s="9" customFormat="1" x14ac:dyDescent="0.3"/>
    <row r="95" s="9" customFormat="1" x14ac:dyDescent="0.3"/>
    <row r="96" s="9" customFormat="1" x14ac:dyDescent="0.3"/>
    <row r="97" s="9" customFormat="1" x14ac:dyDescent="0.3"/>
    <row r="98" s="9" customFormat="1" x14ac:dyDescent="0.3"/>
    <row r="99" s="9" customFormat="1" x14ac:dyDescent="0.3"/>
    <row r="100" s="9" customFormat="1" x14ac:dyDescent="0.3"/>
    <row r="101" s="9" customFormat="1" x14ac:dyDescent="0.3"/>
    <row r="102" s="9" customFormat="1" x14ac:dyDescent="0.3"/>
    <row r="103" s="9" customFormat="1" x14ac:dyDescent="0.3"/>
    <row r="104" s="9" customFormat="1" x14ac:dyDescent="0.3"/>
    <row r="105" s="9" customFormat="1" x14ac:dyDescent="0.3"/>
    <row r="106" s="9" customFormat="1" x14ac:dyDescent="0.3"/>
    <row r="107" s="9" customFormat="1" x14ac:dyDescent="0.3"/>
    <row r="108" s="9" customFormat="1" x14ac:dyDescent="0.3"/>
    <row r="109" s="9" customFormat="1" x14ac:dyDescent="0.3"/>
    <row r="110" s="9" customFormat="1" x14ac:dyDescent="0.3"/>
    <row r="111" s="9" customFormat="1" x14ac:dyDescent="0.3"/>
    <row r="112" s="9" customFormat="1" x14ac:dyDescent="0.3"/>
    <row r="113" s="9" customFormat="1" x14ac:dyDescent="0.3"/>
    <row r="114" s="9" customFormat="1" x14ac:dyDescent="0.3"/>
    <row r="115" s="9" customFormat="1" x14ac:dyDescent="0.3"/>
    <row r="116" s="9" customFormat="1" x14ac:dyDescent="0.3"/>
    <row r="117" s="9" customFormat="1" x14ac:dyDescent="0.3"/>
    <row r="118" s="9" customFormat="1" x14ac:dyDescent="0.3"/>
    <row r="119" s="9" customFormat="1" x14ac:dyDescent="0.3"/>
    <row r="120" s="9" customFormat="1" x14ac:dyDescent="0.3"/>
    <row r="121" s="9" customFormat="1" x14ac:dyDescent="0.3"/>
    <row r="122" s="9" customFormat="1" x14ac:dyDescent="0.3"/>
    <row r="123" s="9" customFormat="1" x14ac:dyDescent="0.3"/>
    <row r="124" s="9" customFormat="1" x14ac:dyDescent="0.3"/>
    <row r="125" s="9" customFormat="1" x14ac:dyDescent="0.3"/>
    <row r="126" s="9" customFormat="1" x14ac:dyDescent="0.3"/>
    <row r="127" s="9" customFormat="1" x14ac:dyDescent="0.3"/>
    <row r="128" s="9" customFormat="1" x14ac:dyDescent="0.3"/>
    <row r="129" s="9" customFormat="1" x14ac:dyDescent="0.3"/>
    <row r="130" s="9" customFormat="1" x14ac:dyDescent="0.3"/>
    <row r="131" s="9" customFormat="1" x14ac:dyDescent="0.3"/>
    <row r="132" s="9" customFormat="1" x14ac:dyDescent="0.3"/>
    <row r="133" s="9" customFormat="1" x14ac:dyDescent="0.3"/>
    <row r="134" s="9" customFormat="1" x14ac:dyDescent="0.3"/>
    <row r="135" s="9" customFormat="1" x14ac:dyDescent="0.3"/>
    <row r="136" s="9" customFormat="1" x14ac:dyDescent="0.3"/>
    <row r="137" s="9" customFormat="1" x14ac:dyDescent="0.3"/>
    <row r="138" s="9" customFormat="1" x14ac:dyDescent="0.3"/>
    <row r="139" s="9" customFormat="1" x14ac:dyDescent="0.3"/>
    <row r="140" s="9" customFormat="1" x14ac:dyDescent="0.3"/>
    <row r="141" s="9" customFormat="1" x14ac:dyDescent="0.3"/>
    <row r="142" s="9" customFormat="1" x14ac:dyDescent="0.3"/>
    <row r="143" s="9" customFormat="1" x14ac:dyDescent="0.3"/>
    <row r="144" s="9" customFormat="1" x14ac:dyDescent="0.3"/>
    <row r="145" s="9" customFormat="1" x14ac:dyDescent="0.3"/>
    <row r="146" s="9" customFormat="1" x14ac:dyDescent="0.3"/>
    <row r="147" s="9" customFormat="1" x14ac:dyDescent="0.3"/>
    <row r="148" s="9" customFormat="1" x14ac:dyDescent="0.3"/>
    <row r="149" s="9" customFormat="1" x14ac:dyDescent="0.3"/>
    <row r="150" s="9" customFormat="1" x14ac:dyDescent="0.3"/>
    <row r="151" s="9" customFormat="1" x14ac:dyDescent="0.3"/>
    <row r="152" s="9" customFormat="1" x14ac:dyDescent="0.3"/>
    <row r="153" s="9" customFormat="1" x14ac:dyDescent="0.3"/>
    <row r="154" s="9" customFormat="1" x14ac:dyDescent="0.3"/>
    <row r="155" s="9" customFormat="1" x14ac:dyDescent="0.3"/>
    <row r="156" s="9" customFormat="1" x14ac:dyDescent="0.3"/>
    <row r="157" s="9" customFormat="1" x14ac:dyDescent="0.3"/>
    <row r="158" s="9" customFormat="1" x14ac:dyDescent="0.3"/>
    <row r="159" s="9" customFormat="1" x14ac:dyDescent="0.3"/>
    <row r="160" s="9" customFormat="1" x14ac:dyDescent="0.3"/>
    <row r="161" s="9" customFormat="1" x14ac:dyDescent="0.3"/>
    <row r="162" s="9" customFormat="1" x14ac:dyDescent="0.3"/>
    <row r="163" s="9" customFormat="1" x14ac:dyDescent="0.3"/>
    <row r="164" s="9" customFormat="1" x14ac:dyDescent="0.3"/>
    <row r="165" s="9" customFormat="1" x14ac:dyDescent="0.3"/>
    <row r="166" s="9" customFormat="1" x14ac:dyDescent="0.3"/>
    <row r="167" s="9" customFormat="1" x14ac:dyDescent="0.3"/>
    <row r="168" s="9" customFormat="1" x14ac:dyDescent="0.3"/>
    <row r="169" s="9" customFormat="1" x14ac:dyDescent="0.3"/>
    <row r="170" s="9" customFormat="1" x14ac:dyDescent="0.3"/>
    <row r="171" s="9" customFormat="1" x14ac:dyDescent="0.3"/>
    <row r="172" s="9" customFormat="1" x14ac:dyDescent="0.3"/>
    <row r="173" s="9" customFormat="1" x14ac:dyDescent="0.3"/>
    <row r="174" s="9" customFormat="1" x14ac:dyDescent="0.3"/>
    <row r="175" s="9" customFormat="1" x14ac:dyDescent="0.3"/>
    <row r="176" s="9" customFormat="1" x14ac:dyDescent="0.3"/>
    <row r="177" spans="1:2" s="9" customFormat="1" x14ac:dyDescent="0.3"/>
    <row r="178" spans="1:2" s="9" customFormat="1" x14ac:dyDescent="0.3"/>
    <row r="179" spans="1:2" s="9" customFormat="1" x14ac:dyDescent="0.3"/>
    <row r="180" spans="1:2" s="9" customFormat="1" x14ac:dyDescent="0.3"/>
    <row r="181" spans="1:2" s="9" customFormat="1" x14ac:dyDescent="0.3"/>
    <row r="182" spans="1:2" s="9" customFormat="1" x14ac:dyDescent="0.3"/>
    <row r="183" spans="1:2" s="9" customFormat="1" x14ac:dyDescent="0.3"/>
    <row r="184" spans="1:2" s="9" customFormat="1" x14ac:dyDescent="0.3"/>
    <row r="185" spans="1:2" s="9" customFormat="1" x14ac:dyDescent="0.3"/>
    <row r="186" spans="1:2" s="9" customFormat="1" x14ac:dyDescent="0.3"/>
    <row r="187" spans="1:2" s="9" customFormat="1" x14ac:dyDescent="0.3"/>
    <row r="188" spans="1:2" s="9" customFormat="1" x14ac:dyDescent="0.3"/>
    <row r="189" spans="1:2" s="9" customFormat="1" x14ac:dyDescent="0.3">
      <c r="A189" s="1"/>
      <c r="B189" s="1"/>
    </row>
    <row r="190" spans="1:2" s="9" customFormat="1" x14ac:dyDescent="0.3">
      <c r="A190" s="1"/>
      <c r="B190" s="1"/>
    </row>
  </sheetData>
  <sheetProtection algorithmName="SHA-512" hashValue="a9uhngi7BUM6YTnwhPHRq5raDq9s9secGpDYdppcGvqmt7j3yLrDQV6qHzpKLKyZSprp6Lal5Y63yC1nXu61HQ==" saltValue="cjH/Rx7HngGDE6guwpng0w==" spinCount="100000" sheet="1" objects="1" scenarios="1"/>
  <mergeCells count="10">
    <mergeCell ref="A1:C1"/>
    <mergeCell ref="A64:XFD64"/>
    <mergeCell ref="A63:XFD63"/>
    <mergeCell ref="A44:XFD44"/>
    <mergeCell ref="A56:XFD56"/>
    <mergeCell ref="A2:XFD2"/>
    <mergeCell ref="A3:XFD3"/>
    <mergeCell ref="A28:XFD28"/>
    <mergeCell ref="A43:XFD43"/>
    <mergeCell ref="A42:XFD4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4.4" x14ac:dyDescent="0.3"/>
  <cols>
    <col min="1" max="1" width="24.88671875" bestFit="1" customWidth="1"/>
  </cols>
  <sheetData>
    <row r="1" spans="1:2" ht="20.399999999999999" x14ac:dyDescent="0.65">
      <c r="A1" s="22" t="s">
        <v>77</v>
      </c>
      <c r="B1" s="22" t="s">
        <v>76</v>
      </c>
    </row>
    <row r="2" spans="1:2" ht="20.399999999999999" x14ac:dyDescent="0.65">
      <c r="A2" s="22"/>
      <c r="B2" s="22" t="s">
        <v>78</v>
      </c>
    </row>
  </sheetData>
  <sheetProtection algorithmName="SHA-512" hashValue="lkawRcvdBsoxkHvt8WIyJm7jm++JfMtJV0wG3hSn7tAs+EEt1giDDGXlG3Ri9gsvql4V4xSoFUXXAgd6S6+LHA==" saltValue="h2lbOCDArP++WYYrx+Qhcg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AFD NFS</vt:lpstr>
      <vt:lpstr>NFS Cruise - General Data</vt:lpstr>
      <vt:lpstr>NFS Cruise - Aerodynamics Data</vt:lpstr>
      <vt:lpstr>Prefered Data Sets</vt:lpstr>
      <vt:lpstr>Units</vt:lpstr>
    </vt:vector>
  </TitlesOfParts>
  <Company>AIMS Systems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A.H.Kh</dc:creator>
  <cp:lastModifiedBy>A.H.Khodabakhsh</cp:lastModifiedBy>
  <cp:lastPrinted>2015-03-20T18:36:20Z</cp:lastPrinted>
  <dcterms:created xsi:type="dcterms:W3CDTF">2015-03-20T18:11:44Z</dcterms:created>
  <dcterms:modified xsi:type="dcterms:W3CDTF">2016-11-23T08:51:12Z</dcterms:modified>
  <cp:contentStatus/>
</cp:coreProperties>
</file>