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codeName="ThisWorkbook" defaultThemeVersion="166925"/>
  <mc:AlternateContent xmlns:mc="http://schemas.openxmlformats.org/markup-compatibility/2006">
    <mc:Choice Requires="x15">
      <x15ac:absPath xmlns:x15ac="http://schemas.microsoft.com/office/spreadsheetml/2010/11/ac" url="C:\Users\Admin\Documents\VSWorkingDir\integration\"/>
    </mc:Choice>
  </mc:AlternateContent>
  <xr:revisionPtr revIDLastSave="0" documentId="13_ncr:1_{602D4FBA-78C9-4B00-9098-DC7600932151}" xr6:coauthVersionLast="43" xr6:coauthVersionMax="43" xr10:uidLastSave="{00000000-0000-0000-0000-000000000000}"/>
  <bookViews>
    <workbookView xWindow="-120" yWindow="-120" windowWidth="20730" windowHeight="11160" firstSheet="6" activeTab="14" xr2:uid="{00000000-000D-0000-FFFF-FFFF00000000}"/>
  </bookViews>
  <sheets>
    <sheet name="Core Work Sheet" sheetId="1" r:id="rId1"/>
    <sheet name="Emergency Demand (Tonnes) - C" sheetId="2" r:id="rId2"/>
    <sheet name="Emergency Demand (Tonnes)" sheetId="3" r:id="rId3"/>
    <sheet name="Days on Hand Inventory (Days)" sheetId="4" state="hidden" r:id="rId4"/>
    <sheet name="Inter Plant Lead Time (Days)" sheetId="5" state="hidden" r:id="rId5"/>
    <sheet name="Sheet9" sheetId="6" r:id="rId6"/>
    <sheet name="Sheet8" sheetId="7" r:id="rId7"/>
    <sheet name="Sheet7" sheetId="8" r:id="rId8"/>
    <sheet name="Sheet6" sheetId="9" r:id="rId9"/>
    <sheet name="Sheet5" sheetId="10" r:id="rId10"/>
    <sheet name="DOIGlvl2" sheetId="11" r:id="rId11"/>
    <sheet name="DOIGlvl" sheetId="12" r:id="rId12"/>
    <sheet name="Sheet4" sheetId="13" r:id="rId13"/>
    <sheet name="Repl" sheetId="14" r:id="rId14"/>
    <sheet name="Sheet3" sheetId="15" r:id="rId15"/>
    <sheet name="Sheet2" sheetId="16" r:id="rId16"/>
    <sheet name="Sheet1" sheetId="17" r:id="rId17"/>
  </sheets>
  <externalReferences>
    <externalReference r:id="rId18"/>
    <externalReference r:id="rId19"/>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1" i="16" l="1"/>
  <c r="I11" i="16"/>
  <c r="H11" i="16"/>
  <c r="H11" i="11" s="1"/>
  <c r="G11" i="16"/>
  <c r="G11" i="11" s="1"/>
  <c r="F11" i="16"/>
  <c r="E11" i="16"/>
  <c r="D11" i="16"/>
  <c r="D11" i="11" s="1"/>
  <c r="C11" i="16"/>
  <c r="C11" i="11" s="1"/>
  <c r="J10" i="16"/>
  <c r="I10" i="16"/>
  <c r="H10" i="16"/>
  <c r="G10" i="16"/>
  <c r="G10" i="11" s="1"/>
  <c r="F10" i="16"/>
  <c r="E10" i="16"/>
  <c r="D10" i="16"/>
  <c r="C10" i="16"/>
  <c r="C10" i="11" s="1"/>
  <c r="J9" i="16"/>
  <c r="I9" i="16"/>
  <c r="H9" i="16"/>
  <c r="H9" i="11" s="1"/>
  <c r="G9" i="16"/>
  <c r="G9" i="11" s="1"/>
  <c r="F9" i="16"/>
  <c r="E9" i="16"/>
  <c r="D9" i="16"/>
  <c r="D9" i="11" s="1"/>
  <c r="C9" i="16"/>
  <c r="C9" i="11" s="1"/>
  <c r="J8" i="16"/>
  <c r="I8" i="16"/>
  <c r="H8" i="16"/>
  <c r="G8" i="16"/>
  <c r="F8" i="16"/>
  <c r="E8" i="16"/>
  <c r="D8" i="16"/>
  <c r="C8" i="16"/>
  <c r="J7" i="16"/>
  <c r="I7" i="16"/>
  <c r="H7" i="16"/>
  <c r="H7" i="11" s="1"/>
  <c r="G7" i="16"/>
  <c r="G7" i="11" s="1"/>
  <c r="F7" i="16"/>
  <c r="E7" i="16"/>
  <c r="D7" i="16"/>
  <c r="D7" i="11" s="1"/>
  <c r="C7" i="16"/>
  <c r="C7" i="11" s="1"/>
  <c r="J6" i="16"/>
  <c r="I6" i="16"/>
  <c r="H6" i="16"/>
  <c r="G6" i="16"/>
  <c r="G6" i="11" s="1"/>
  <c r="F6" i="16"/>
  <c r="E6" i="16"/>
  <c r="D6" i="16"/>
  <c r="C6" i="16"/>
  <c r="C6" i="11" s="1"/>
  <c r="J5" i="16"/>
  <c r="I5" i="16"/>
  <c r="H5" i="16"/>
  <c r="H5" i="11" s="1"/>
  <c r="G5" i="16"/>
  <c r="G5" i="11" s="1"/>
  <c r="F5" i="16"/>
  <c r="E5" i="16"/>
  <c r="D5" i="16"/>
  <c r="D5" i="11" s="1"/>
  <c r="C5" i="16"/>
  <c r="C5" i="11" s="1"/>
  <c r="J4" i="16"/>
  <c r="I4" i="16"/>
  <c r="H4" i="16"/>
  <c r="G4" i="16"/>
  <c r="F4" i="16"/>
  <c r="E4" i="16"/>
  <c r="D4" i="16"/>
  <c r="C4" i="16"/>
  <c r="J3" i="16"/>
  <c r="I3" i="16"/>
  <c r="H3" i="16"/>
  <c r="H3" i="11" s="1"/>
  <c r="G3" i="16"/>
  <c r="G3" i="11" s="1"/>
  <c r="F3" i="16"/>
  <c r="E3" i="16"/>
  <c r="D3" i="16"/>
  <c r="D3" i="11" s="1"/>
  <c r="C3" i="16"/>
  <c r="C3" i="11" s="1"/>
  <c r="J2" i="16"/>
  <c r="I2" i="16"/>
  <c r="H2" i="16"/>
  <c r="G2" i="16"/>
  <c r="G2" i="11" s="1"/>
  <c r="F2" i="16"/>
  <c r="E2" i="16"/>
  <c r="D2" i="16"/>
  <c r="C2" i="16"/>
  <c r="C2" i="11" s="1"/>
  <c r="J11" i="15"/>
  <c r="I11" i="15"/>
  <c r="H11" i="15"/>
  <c r="G11" i="15"/>
  <c r="F11" i="15"/>
  <c r="E11" i="15"/>
  <c r="D11" i="15"/>
  <c r="C11" i="15"/>
  <c r="J10" i="15"/>
  <c r="I10" i="15"/>
  <c r="H10" i="15"/>
  <c r="G10" i="15"/>
  <c r="F10" i="15"/>
  <c r="E10" i="15"/>
  <c r="D10" i="15"/>
  <c r="C10" i="15"/>
  <c r="J9" i="15"/>
  <c r="I9" i="15"/>
  <c r="H9" i="15"/>
  <c r="G9" i="15"/>
  <c r="F9" i="15"/>
  <c r="E9" i="15"/>
  <c r="D9" i="15"/>
  <c r="C9" i="15"/>
  <c r="J8" i="15"/>
  <c r="I8" i="15"/>
  <c r="H8" i="15"/>
  <c r="G8" i="15"/>
  <c r="F8" i="15"/>
  <c r="E8" i="15"/>
  <c r="D8" i="15"/>
  <c r="C8" i="15"/>
  <c r="J7" i="15"/>
  <c r="I7" i="15"/>
  <c r="H7" i="15"/>
  <c r="G7" i="15"/>
  <c r="F7" i="15"/>
  <c r="E7" i="15"/>
  <c r="D7" i="15"/>
  <c r="C7" i="15"/>
  <c r="J6" i="15"/>
  <c r="I6" i="15"/>
  <c r="H6" i="15"/>
  <c r="G6" i="15"/>
  <c r="F6" i="15"/>
  <c r="E6" i="15"/>
  <c r="D6" i="15"/>
  <c r="C6" i="15"/>
  <c r="J5" i="15"/>
  <c r="I5" i="15"/>
  <c r="H5" i="15"/>
  <c r="G5" i="15"/>
  <c r="F5" i="15"/>
  <c r="E5" i="15"/>
  <c r="D5" i="15"/>
  <c r="C5" i="15"/>
  <c r="J4" i="15"/>
  <c r="I4" i="15"/>
  <c r="H4" i="15"/>
  <c r="G4" i="15"/>
  <c r="F4" i="15"/>
  <c r="E4" i="15"/>
  <c r="D4" i="15"/>
  <c r="C4" i="15"/>
  <c r="J3" i="15"/>
  <c r="I3" i="15"/>
  <c r="H3" i="15"/>
  <c r="G3" i="15"/>
  <c r="F3" i="15"/>
  <c r="E3" i="15"/>
  <c r="D3" i="15"/>
  <c r="C3" i="15"/>
  <c r="J2" i="15"/>
  <c r="I2" i="15"/>
  <c r="H2" i="15"/>
  <c r="G2" i="15"/>
  <c r="F2" i="15"/>
  <c r="E2" i="15"/>
  <c r="D2" i="15"/>
  <c r="C2" i="15"/>
  <c r="I11" i="13"/>
  <c r="D11" i="13"/>
  <c r="C11" i="13"/>
  <c r="I10" i="13"/>
  <c r="D10" i="13"/>
  <c r="C10" i="13"/>
  <c r="I9" i="13"/>
  <c r="D9" i="13"/>
  <c r="C9" i="13"/>
  <c r="I8" i="13"/>
  <c r="D8" i="13"/>
  <c r="C8" i="13"/>
  <c r="I7" i="13"/>
  <c r="D7" i="13"/>
  <c r="C7" i="13"/>
  <c r="I6" i="13"/>
  <c r="D6" i="13"/>
  <c r="I5" i="13"/>
  <c r="D5" i="13"/>
  <c r="C5" i="13"/>
  <c r="I4" i="13"/>
  <c r="D4" i="13"/>
  <c r="C4" i="13"/>
  <c r="I3" i="13"/>
  <c r="D3" i="13"/>
  <c r="C3" i="13"/>
  <c r="I2" i="13"/>
  <c r="D2" i="13"/>
  <c r="AB11" i="11"/>
  <c r="X11" i="11"/>
  <c r="W11" i="11"/>
  <c r="AI11" i="11" s="1"/>
  <c r="J11" i="13" s="1"/>
  <c r="V11" i="11"/>
  <c r="J11" i="11"/>
  <c r="I11" i="11"/>
  <c r="F11" i="11"/>
  <c r="E11" i="11"/>
  <c r="AI10" i="11"/>
  <c r="J10" i="13" s="1"/>
  <c r="AB10" i="11"/>
  <c r="X10" i="11"/>
  <c r="W10" i="11"/>
  <c r="V10" i="11"/>
  <c r="J10" i="11"/>
  <c r="I10" i="11"/>
  <c r="H10" i="11"/>
  <c r="F10" i="11"/>
  <c r="E10" i="11"/>
  <c r="D10" i="11"/>
  <c r="AB9" i="11"/>
  <c r="X9" i="11"/>
  <c r="W9" i="11"/>
  <c r="AI9" i="11" s="1"/>
  <c r="J9" i="13" s="1"/>
  <c r="V9" i="11"/>
  <c r="J9" i="11"/>
  <c r="I9" i="11"/>
  <c r="F9" i="11"/>
  <c r="E9" i="11"/>
  <c r="AI8" i="11"/>
  <c r="J8" i="13" s="1"/>
  <c r="AB8" i="11"/>
  <c r="X8" i="11"/>
  <c r="W8" i="11"/>
  <c r="V8" i="11"/>
  <c r="K8" i="11"/>
  <c r="J8" i="11"/>
  <c r="I8" i="11"/>
  <c r="H8" i="11"/>
  <c r="R8" i="11" s="1"/>
  <c r="AG8" i="11" s="1"/>
  <c r="H8" i="13" s="1"/>
  <c r="G8" i="11"/>
  <c r="F8" i="11"/>
  <c r="E8" i="11"/>
  <c r="D8" i="11"/>
  <c r="C8" i="11"/>
  <c r="AB7" i="11"/>
  <c r="X7" i="11"/>
  <c r="W7" i="11"/>
  <c r="AI7" i="11" s="1"/>
  <c r="J7" i="13" s="1"/>
  <c r="V7" i="11"/>
  <c r="J7" i="11"/>
  <c r="I7" i="11"/>
  <c r="F7" i="11"/>
  <c r="E7" i="11"/>
  <c r="AI6" i="11"/>
  <c r="J6" i="13" s="1"/>
  <c r="AB6" i="11"/>
  <c r="C6" i="13" s="1"/>
  <c r="X6" i="11"/>
  <c r="W6" i="11"/>
  <c r="V6" i="11"/>
  <c r="J6" i="11"/>
  <c r="I6" i="11"/>
  <c r="H6" i="11"/>
  <c r="F6" i="11"/>
  <c r="E6" i="11"/>
  <c r="D6" i="11"/>
  <c r="AB5" i="11"/>
  <c r="X5" i="11"/>
  <c r="W5" i="11"/>
  <c r="AI5" i="11" s="1"/>
  <c r="J5" i="13" s="1"/>
  <c r="V5" i="11"/>
  <c r="J5" i="11"/>
  <c r="I5" i="11"/>
  <c r="F5" i="11"/>
  <c r="E5" i="11"/>
  <c r="AI4" i="11"/>
  <c r="J4" i="13" s="1"/>
  <c r="AB4" i="11"/>
  <c r="X4" i="11"/>
  <c r="W4" i="11"/>
  <c r="V4" i="11"/>
  <c r="J4" i="11"/>
  <c r="I4" i="11"/>
  <c r="H4" i="11"/>
  <c r="G4" i="11"/>
  <c r="F4" i="11"/>
  <c r="E4" i="11"/>
  <c r="D4" i="11"/>
  <c r="C4" i="11"/>
  <c r="AB3" i="11"/>
  <c r="X3" i="11"/>
  <c r="W3" i="11"/>
  <c r="AI3" i="11" s="1"/>
  <c r="J3" i="13" s="1"/>
  <c r="V3" i="11"/>
  <c r="J3" i="11"/>
  <c r="I3" i="11"/>
  <c r="F3" i="11"/>
  <c r="E3" i="11"/>
  <c r="AI2" i="11"/>
  <c r="J2" i="13" s="1"/>
  <c r="AB2" i="11"/>
  <c r="C2" i="13" s="1"/>
  <c r="X2" i="11"/>
  <c r="W2" i="11"/>
  <c r="V2" i="11"/>
  <c r="J2" i="11"/>
  <c r="I2" i="11"/>
  <c r="H2" i="11"/>
  <c r="F2" i="11"/>
  <c r="E2" i="11"/>
  <c r="D2" i="11"/>
  <c r="L11" i="9"/>
  <c r="K11" i="9"/>
  <c r="J11" i="9"/>
  <c r="I11" i="9"/>
  <c r="H11" i="9"/>
  <c r="G11" i="9"/>
  <c r="F11" i="9"/>
  <c r="E11" i="9"/>
  <c r="D11" i="9"/>
  <c r="C11" i="9"/>
  <c r="L10" i="9"/>
  <c r="K10" i="9"/>
  <c r="J10" i="9"/>
  <c r="I10" i="9"/>
  <c r="H10" i="9"/>
  <c r="G10" i="9"/>
  <c r="F10" i="9"/>
  <c r="E10" i="9"/>
  <c r="D10" i="9"/>
  <c r="C10" i="9"/>
  <c r="L9" i="9"/>
  <c r="K9" i="9"/>
  <c r="J9" i="9"/>
  <c r="I9" i="9"/>
  <c r="H9" i="9"/>
  <c r="G9" i="9"/>
  <c r="F9" i="9"/>
  <c r="E9" i="9"/>
  <c r="D9" i="9"/>
  <c r="C9" i="9"/>
  <c r="L8" i="9"/>
  <c r="K8" i="9"/>
  <c r="J8" i="9"/>
  <c r="I8" i="9"/>
  <c r="H8" i="9"/>
  <c r="G8" i="9"/>
  <c r="F8" i="9"/>
  <c r="E8" i="9"/>
  <c r="D8" i="9"/>
  <c r="C8" i="9"/>
  <c r="L7" i="9"/>
  <c r="K7" i="9"/>
  <c r="J7" i="9"/>
  <c r="I7" i="9"/>
  <c r="H7" i="9"/>
  <c r="G7" i="9"/>
  <c r="F7" i="9"/>
  <c r="E7" i="9"/>
  <c r="D7" i="9"/>
  <c r="C7" i="9"/>
  <c r="L6" i="9"/>
  <c r="K6" i="9"/>
  <c r="J6" i="9"/>
  <c r="I6" i="9"/>
  <c r="H6" i="9"/>
  <c r="G6" i="9"/>
  <c r="F6" i="9"/>
  <c r="E6" i="9"/>
  <c r="D6" i="9"/>
  <c r="C6" i="9"/>
  <c r="L5" i="9"/>
  <c r="K5" i="9"/>
  <c r="J5" i="9"/>
  <c r="I5" i="9"/>
  <c r="H5" i="9"/>
  <c r="G5" i="9"/>
  <c r="F5" i="9"/>
  <c r="E5" i="9"/>
  <c r="D5" i="9"/>
  <c r="C5" i="9"/>
  <c r="L4" i="9"/>
  <c r="K4" i="9"/>
  <c r="J4" i="9"/>
  <c r="I4" i="9"/>
  <c r="H4" i="9"/>
  <c r="G4" i="9"/>
  <c r="F4" i="9"/>
  <c r="E4" i="9"/>
  <c r="D4" i="9"/>
  <c r="C4" i="9"/>
  <c r="L3" i="9"/>
  <c r="K3" i="9"/>
  <c r="J3" i="9"/>
  <c r="I3" i="9"/>
  <c r="H3" i="9"/>
  <c r="G3" i="9"/>
  <c r="F3" i="9"/>
  <c r="E3" i="9"/>
  <c r="D3" i="9"/>
  <c r="C3" i="9"/>
  <c r="L2" i="9"/>
  <c r="K2" i="9"/>
  <c r="J2" i="9"/>
  <c r="I2" i="9"/>
  <c r="H2" i="9"/>
  <c r="G2" i="9"/>
  <c r="F2" i="9"/>
  <c r="E2" i="9"/>
  <c r="D2" i="9"/>
  <c r="C2" i="9"/>
  <c r="I9" i="8"/>
  <c r="H9" i="8"/>
  <c r="G9" i="8"/>
  <c r="F9" i="8"/>
  <c r="E9" i="8"/>
  <c r="D9" i="8"/>
  <c r="C9" i="8"/>
  <c r="B9" i="8"/>
  <c r="I8" i="8"/>
  <c r="H8" i="8"/>
  <c r="G8" i="8"/>
  <c r="F8" i="8"/>
  <c r="E8" i="8"/>
  <c r="D8" i="8"/>
  <c r="C8" i="8"/>
  <c r="B8" i="8"/>
  <c r="I7" i="8"/>
  <c r="H7" i="8"/>
  <c r="G7" i="8"/>
  <c r="F7" i="8"/>
  <c r="E7" i="8"/>
  <c r="D7" i="8"/>
  <c r="C7" i="8"/>
  <c r="B7" i="8"/>
  <c r="I6" i="8"/>
  <c r="H6" i="8"/>
  <c r="G6" i="8"/>
  <c r="F6" i="8"/>
  <c r="E6" i="8"/>
  <c r="D6" i="8"/>
  <c r="C6" i="8"/>
  <c r="B6" i="8"/>
  <c r="I5" i="8"/>
  <c r="H5" i="8"/>
  <c r="G5" i="8"/>
  <c r="F5" i="8"/>
  <c r="E5" i="8"/>
  <c r="D5" i="8"/>
  <c r="C5" i="8"/>
  <c r="B5" i="8"/>
  <c r="I4" i="8"/>
  <c r="H4" i="8"/>
  <c r="G4" i="8"/>
  <c r="F4" i="8"/>
  <c r="E4" i="8"/>
  <c r="D4" i="8"/>
  <c r="C4" i="8"/>
  <c r="B4" i="8"/>
  <c r="I3" i="8"/>
  <c r="H3" i="8"/>
  <c r="G3" i="8"/>
  <c r="F3" i="8"/>
  <c r="E3" i="8"/>
  <c r="D3" i="8"/>
  <c r="C3" i="8"/>
  <c r="B3" i="8"/>
  <c r="I2" i="8"/>
  <c r="H2" i="8"/>
  <c r="G2" i="8"/>
  <c r="F2" i="8"/>
  <c r="E2" i="8"/>
  <c r="D2" i="8"/>
  <c r="C2" i="8"/>
  <c r="B2" i="8"/>
  <c r="I11" i="6"/>
  <c r="H11" i="6"/>
  <c r="G11" i="6"/>
  <c r="F11" i="6"/>
  <c r="E11" i="6"/>
  <c r="D11" i="6"/>
  <c r="C11" i="6"/>
  <c r="B11" i="6"/>
  <c r="I10" i="6"/>
  <c r="H10" i="6"/>
  <c r="G10" i="6"/>
  <c r="F10" i="6"/>
  <c r="E10" i="6"/>
  <c r="D10" i="6"/>
  <c r="C10" i="6"/>
  <c r="B10" i="6"/>
  <c r="I9" i="6"/>
  <c r="H9" i="6"/>
  <c r="G9" i="6"/>
  <c r="F9" i="6"/>
  <c r="E9" i="6"/>
  <c r="D9" i="6"/>
  <c r="C9" i="6"/>
  <c r="B9" i="6"/>
  <c r="I8" i="6"/>
  <c r="H8" i="6"/>
  <c r="G8" i="6"/>
  <c r="F8" i="6"/>
  <c r="E8" i="6"/>
  <c r="D8" i="6"/>
  <c r="C8" i="6"/>
  <c r="B8" i="6"/>
  <c r="I7" i="6"/>
  <c r="H7" i="6"/>
  <c r="G7" i="6"/>
  <c r="F7" i="6"/>
  <c r="E7" i="6"/>
  <c r="D7" i="6"/>
  <c r="C7" i="6"/>
  <c r="B7" i="6"/>
  <c r="I6" i="6"/>
  <c r="H6" i="6"/>
  <c r="G6" i="6"/>
  <c r="F6" i="6"/>
  <c r="E6" i="6"/>
  <c r="D6" i="6"/>
  <c r="C6" i="6"/>
  <c r="B6" i="6"/>
  <c r="I5" i="6"/>
  <c r="H5" i="6"/>
  <c r="G5" i="6"/>
  <c r="F5" i="6"/>
  <c r="E5" i="6"/>
  <c r="D5" i="6"/>
  <c r="C5" i="6"/>
  <c r="B5" i="6"/>
  <c r="I4" i="6"/>
  <c r="H4" i="6"/>
  <c r="G4" i="6"/>
  <c r="F4" i="6"/>
  <c r="E4" i="6"/>
  <c r="D4" i="6"/>
  <c r="C4" i="6"/>
  <c r="B4" i="6"/>
  <c r="I3" i="6"/>
  <c r="H3" i="6"/>
  <c r="G3" i="6"/>
  <c r="F3" i="6"/>
  <c r="E3" i="6"/>
  <c r="D3" i="6"/>
  <c r="C3" i="6"/>
  <c r="B3" i="6"/>
  <c r="I2" i="6"/>
  <c r="H2" i="6"/>
  <c r="G2" i="6"/>
  <c r="F2" i="6"/>
  <c r="E2" i="6"/>
  <c r="D2" i="6"/>
  <c r="C2" i="6"/>
  <c r="B2" i="6"/>
  <c r="N18" i="5"/>
  <c r="M18" i="5"/>
  <c r="L18" i="5"/>
  <c r="K18" i="5"/>
  <c r="J18" i="5"/>
  <c r="I18" i="5"/>
  <c r="H18" i="5"/>
  <c r="G18" i="5"/>
  <c r="F18" i="5"/>
  <c r="M17" i="5"/>
  <c r="L17" i="5"/>
  <c r="K17" i="5"/>
  <c r="J17" i="5"/>
  <c r="I17" i="5"/>
  <c r="H17" i="5"/>
  <c r="G17" i="5"/>
  <c r="F17" i="5"/>
  <c r="L16" i="5"/>
  <c r="K16" i="5"/>
  <c r="J16" i="5"/>
  <c r="I16" i="5"/>
  <c r="H16" i="5"/>
  <c r="G16" i="5"/>
  <c r="F16" i="5"/>
  <c r="K15" i="5"/>
  <c r="J15" i="5"/>
  <c r="I15" i="5"/>
  <c r="H15" i="5"/>
  <c r="G15" i="5"/>
  <c r="F15" i="5"/>
  <c r="J14" i="5"/>
  <c r="I14" i="5"/>
  <c r="H14" i="5"/>
  <c r="G14" i="5"/>
  <c r="F14" i="5"/>
  <c r="I13" i="5"/>
  <c r="H13" i="5"/>
  <c r="G13" i="5"/>
  <c r="F13" i="5"/>
  <c r="H12" i="5"/>
  <c r="G12" i="5"/>
  <c r="F12" i="5"/>
  <c r="G11" i="5"/>
  <c r="F11" i="5"/>
  <c r="F10" i="5"/>
  <c r="K17" i="4"/>
  <c r="J17" i="4"/>
  <c r="I17" i="4"/>
  <c r="H17" i="4"/>
  <c r="K16" i="4"/>
  <c r="J16" i="4"/>
  <c r="I16" i="4"/>
  <c r="H16" i="4"/>
  <c r="K15" i="4"/>
  <c r="J15" i="4"/>
  <c r="I15" i="4"/>
  <c r="H15" i="4"/>
  <c r="K14" i="4"/>
  <c r="J14" i="4"/>
  <c r="I14" i="4"/>
  <c r="H14" i="4"/>
  <c r="K13" i="4"/>
  <c r="J13" i="4"/>
  <c r="I13" i="4"/>
  <c r="H13" i="4"/>
  <c r="K12" i="4"/>
  <c r="J12" i="4"/>
  <c r="I12" i="4"/>
  <c r="H12" i="4"/>
  <c r="K11" i="4"/>
  <c r="J11" i="4"/>
  <c r="I11" i="4"/>
  <c r="H11" i="4"/>
  <c r="K10" i="4"/>
  <c r="J10" i="4"/>
  <c r="I10" i="4"/>
  <c r="H10" i="4"/>
  <c r="K9" i="4"/>
  <c r="J9" i="4"/>
  <c r="I9" i="4"/>
  <c r="H9" i="4"/>
  <c r="K8" i="4"/>
  <c r="J8" i="4"/>
  <c r="I8" i="4"/>
  <c r="H8" i="4"/>
  <c r="R11" i="3"/>
  <c r="Q11" i="3"/>
  <c r="P11" i="3"/>
  <c r="O11" i="3"/>
  <c r="N11" i="3"/>
  <c r="M11" i="3"/>
  <c r="L11" i="3"/>
  <c r="K11" i="3"/>
  <c r="J11" i="3"/>
  <c r="I11" i="3"/>
  <c r="H11" i="3"/>
  <c r="G11" i="3"/>
  <c r="F11" i="3"/>
  <c r="E11" i="3"/>
  <c r="D11" i="3"/>
  <c r="C11" i="3"/>
  <c r="R10" i="3"/>
  <c r="Q10" i="3"/>
  <c r="P10" i="3"/>
  <c r="O10" i="3"/>
  <c r="N10" i="3"/>
  <c r="M10" i="3"/>
  <c r="L10" i="3"/>
  <c r="K10" i="3"/>
  <c r="J10" i="3"/>
  <c r="I10" i="3"/>
  <c r="H10" i="3"/>
  <c r="G10" i="3"/>
  <c r="F10" i="3"/>
  <c r="E10" i="3"/>
  <c r="D10" i="3"/>
  <c r="C10" i="3"/>
  <c r="R9" i="3"/>
  <c r="Q9" i="3"/>
  <c r="P9" i="3"/>
  <c r="O9" i="3"/>
  <c r="N9" i="3"/>
  <c r="M9" i="3"/>
  <c r="L9" i="3"/>
  <c r="K9" i="3"/>
  <c r="J9" i="3"/>
  <c r="I9" i="3"/>
  <c r="H9" i="3"/>
  <c r="G9" i="3"/>
  <c r="F9" i="3"/>
  <c r="E9" i="3"/>
  <c r="D9" i="3"/>
  <c r="C9" i="3"/>
  <c r="R8" i="3"/>
  <c r="Q8" i="3"/>
  <c r="P8" i="3"/>
  <c r="O8" i="3"/>
  <c r="N8" i="3"/>
  <c r="M8" i="3"/>
  <c r="L8" i="3"/>
  <c r="K8" i="3"/>
  <c r="J8" i="3"/>
  <c r="I8" i="3"/>
  <c r="H8" i="3"/>
  <c r="G8" i="3"/>
  <c r="F8" i="3"/>
  <c r="E8" i="3"/>
  <c r="D8" i="3"/>
  <c r="C8" i="3"/>
  <c r="R7" i="3"/>
  <c r="Q7" i="3"/>
  <c r="P7" i="3"/>
  <c r="O7" i="3"/>
  <c r="N7" i="3"/>
  <c r="M7" i="3"/>
  <c r="L7" i="3"/>
  <c r="K7" i="3"/>
  <c r="J7" i="3"/>
  <c r="I7" i="3"/>
  <c r="H7" i="3"/>
  <c r="G7" i="3"/>
  <c r="F7" i="3"/>
  <c r="E7" i="3"/>
  <c r="D7" i="3"/>
  <c r="C7" i="3"/>
  <c r="R6" i="3"/>
  <c r="Q6" i="3"/>
  <c r="P6" i="3"/>
  <c r="O6" i="3"/>
  <c r="N6" i="3"/>
  <c r="M6" i="3"/>
  <c r="L6" i="3"/>
  <c r="K6" i="3"/>
  <c r="J6" i="3"/>
  <c r="I6" i="3"/>
  <c r="H6" i="3"/>
  <c r="G6" i="3"/>
  <c r="F6" i="3"/>
  <c r="E6" i="3"/>
  <c r="D6" i="3"/>
  <c r="C6" i="3"/>
  <c r="R5" i="3"/>
  <c r="Q5" i="3"/>
  <c r="P5" i="3"/>
  <c r="O5" i="3"/>
  <c r="N5" i="3"/>
  <c r="M5" i="3"/>
  <c r="L5" i="3"/>
  <c r="K5" i="3"/>
  <c r="J5" i="3"/>
  <c r="I5" i="3"/>
  <c r="H5" i="3"/>
  <c r="G5" i="3"/>
  <c r="F5" i="3"/>
  <c r="E5" i="3"/>
  <c r="D5" i="3"/>
  <c r="C5" i="3"/>
  <c r="R4" i="3"/>
  <c r="Q4" i="3"/>
  <c r="P4" i="3"/>
  <c r="O4" i="3"/>
  <c r="N4" i="3"/>
  <c r="M4" i="3"/>
  <c r="L4" i="3"/>
  <c r="K4" i="3"/>
  <c r="J4" i="3"/>
  <c r="I4" i="3"/>
  <c r="H4" i="3"/>
  <c r="G4" i="3"/>
  <c r="F4" i="3"/>
  <c r="E4" i="3"/>
  <c r="D4" i="3"/>
  <c r="C4" i="3"/>
  <c r="R3" i="3"/>
  <c r="Q3" i="3"/>
  <c r="P3" i="3"/>
  <c r="O3" i="3"/>
  <c r="N3" i="3"/>
  <c r="M3" i="3"/>
  <c r="L3" i="3"/>
  <c r="K3" i="3"/>
  <c r="J3" i="3"/>
  <c r="I3" i="3"/>
  <c r="H3" i="3"/>
  <c r="G3" i="3"/>
  <c r="F3" i="3"/>
  <c r="E3" i="3"/>
  <c r="D3" i="3"/>
  <c r="C3" i="3"/>
  <c r="R2" i="3"/>
  <c r="Q2" i="3"/>
  <c r="P2" i="3"/>
  <c r="O2" i="3"/>
  <c r="N2" i="3"/>
  <c r="M2" i="3"/>
  <c r="L2" i="3"/>
  <c r="K2" i="3"/>
  <c r="J2" i="3"/>
  <c r="I2" i="3"/>
  <c r="H2" i="3"/>
  <c r="G2" i="3"/>
  <c r="F2" i="3"/>
  <c r="E2" i="3"/>
  <c r="D2" i="3"/>
  <c r="C2" i="3"/>
  <c r="V48" i="1"/>
  <c r="U48" i="1"/>
  <c r="T48" i="1"/>
  <c r="S48" i="1"/>
  <c r="R48" i="1"/>
  <c r="Q48" i="1"/>
  <c r="P48" i="1"/>
  <c r="O48" i="1"/>
  <c r="N48" i="1"/>
  <c r="U47" i="1"/>
  <c r="T47" i="1"/>
  <c r="S47" i="1"/>
  <c r="R47" i="1"/>
  <c r="Q47" i="1"/>
  <c r="P47" i="1"/>
  <c r="O47" i="1"/>
  <c r="N47" i="1"/>
  <c r="T46" i="1"/>
  <c r="S46" i="1"/>
  <c r="R46" i="1"/>
  <c r="Q46" i="1"/>
  <c r="P46" i="1"/>
  <c r="O46" i="1"/>
  <c r="N46" i="1"/>
  <c r="S45" i="1"/>
  <c r="R45" i="1"/>
  <c r="Q45" i="1"/>
  <c r="P45" i="1"/>
  <c r="O45" i="1"/>
  <c r="N45" i="1"/>
  <c r="D45" i="1"/>
  <c r="R44" i="1"/>
  <c r="Q44" i="1"/>
  <c r="P44" i="1"/>
  <c r="O44" i="1"/>
  <c r="N44" i="1"/>
  <c r="D44" i="1"/>
  <c r="Q43" i="1"/>
  <c r="P43" i="1"/>
  <c r="O43" i="1"/>
  <c r="N43" i="1"/>
  <c r="D43" i="1"/>
  <c r="P42" i="1"/>
  <c r="O42" i="1"/>
  <c r="N42" i="1"/>
  <c r="O41" i="1"/>
  <c r="N41" i="1"/>
  <c r="N40" i="1"/>
  <c r="R32" i="1"/>
  <c r="Q32" i="1"/>
  <c r="P32" i="1"/>
  <c r="O32" i="1"/>
  <c r="G32" i="1"/>
  <c r="F32" i="1"/>
  <c r="E32" i="1"/>
  <c r="D32" i="1"/>
  <c r="R31" i="1"/>
  <c r="Q31" i="1"/>
  <c r="P31" i="1"/>
  <c r="O31" i="1"/>
  <c r="G31" i="1"/>
  <c r="F31" i="1"/>
  <c r="E31" i="1"/>
  <c r="D31" i="1"/>
  <c r="R30" i="1"/>
  <c r="Q30" i="1"/>
  <c r="P30" i="1"/>
  <c r="E46" i="1" s="1"/>
  <c r="O30" i="1"/>
  <c r="G30" i="1"/>
  <c r="F30" i="1"/>
  <c r="E30" i="1"/>
  <c r="D30" i="1"/>
  <c r="R29" i="1"/>
  <c r="G45" i="1" s="1"/>
  <c r="Q29" i="1"/>
  <c r="P29" i="1"/>
  <c r="E45" i="1" s="1"/>
  <c r="O29" i="1"/>
  <c r="G29" i="1"/>
  <c r="F29" i="1"/>
  <c r="E29" i="1"/>
  <c r="D29" i="1"/>
  <c r="R28" i="1"/>
  <c r="Q28" i="1"/>
  <c r="P28" i="1"/>
  <c r="E44" i="1" s="1"/>
  <c r="O28" i="1"/>
  <c r="G28" i="1"/>
  <c r="F28" i="1"/>
  <c r="E28" i="1"/>
  <c r="D28" i="1"/>
  <c r="R27" i="1"/>
  <c r="Q27" i="1"/>
  <c r="P27" i="1"/>
  <c r="E43" i="1" s="1"/>
  <c r="O27" i="1"/>
  <c r="G27" i="1"/>
  <c r="F27" i="1"/>
  <c r="E27" i="1"/>
  <c r="D27" i="1"/>
  <c r="R26" i="1"/>
  <c r="Q26" i="1"/>
  <c r="P26" i="1"/>
  <c r="E42" i="1" s="1"/>
  <c r="O26" i="1"/>
  <c r="D42" i="1" s="1"/>
  <c r="G26" i="1"/>
  <c r="F26" i="1"/>
  <c r="E26" i="1"/>
  <c r="D26" i="1"/>
  <c r="R25" i="1"/>
  <c r="Q25" i="1"/>
  <c r="P25" i="1"/>
  <c r="E41" i="1" s="1"/>
  <c r="O25" i="1"/>
  <c r="G25" i="1"/>
  <c r="F25" i="1"/>
  <c r="E25" i="1"/>
  <c r="D25" i="1"/>
  <c r="R24" i="1"/>
  <c r="Q24" i="1"/>
  <c r="P24" i="1"/>
  <c r="O24" i="1"/>
  <c r="G24" i="1"/>
  <c r="F24" i="1"/>
  <c r="E24" i="1"/>
  <c r="D24" i="1"/>
  <c r="R23" i="1"/>
  <c r="Q23" i="1"/>
  <c r="P23" i="1"/>
  <c r="O23" i="1"/>
  <c r="G23" i="1"/>
  <c r="F23" i="1"/>
  <c r="E23" i="1"/>
  <c r="D23" i="1"/>
  <c r="R15" i="1"/>
  <c r="Q15" i="1"/>
  <c r="P15" i="1"/>
  <c r="O15" i="1"/>
  <c r="J15" i="1"/>
  <c r="G15" i="1"/>
  <c r="F15" i="1"/>
  <c r="E15" i="1"/>
  <c r="D15" i="1"/>
  <c r="R14" i="1"/>
  <c r="Q14" i="1"/>
  <c r="P14" i="1"/>
  <c r="O14" i="1"/>
  <c r="J14" i="1"/>
  <c r="G14" i="1"/>
  <c r="F14" i="1"/>
  <c r="E14" i="1"/>
  <c r="D14" i="1"/>
  <c r="R13" i="1"/>
  <c r="Q13" i="1"/>
  <c r="P13" i="1"/>
  <c r="O13" i="1"/>
  <c r="J13" i="1"/>
  <c r="G13" i="1"/>
  <c r="F13" i="1"/>
  <c r="E13" i="1"/>
  <c r="D13" i="1"/>
  <c r="R12" i="1"/>
  <c r="Q12" i="1"/>
  <c r="P12" i="1"/>
  <c r="O12" i="1"/>
  <c r="J12" i="1"/>
  <c r="G12" i="1"/>
  <c r="F12" i="1"/>
  <c r="E12" i="1"/>
  <c r="D12" i="1"/>
  <c r="R11" i="1"/>
  <c r="Q11" i="1"/>
  <c r="P11" i="1"/>
  <c r="O11" i="1"/>
  <c r="J11" i="1"/>
  <c r="G11" i="1"/>
  <c r="F11" i="1"/>
  <c r="E11" i="1"/>
  <c r="D11" i="1"/>
  <c r="R10" i="1"/>
  <c r="Q10" i="1"/>
  <c r="P10" i="1"/>
  <c r="O10" i="1"/>
  <c r="J10" i="1"/>
  <c r="G10" i="1"/>
  <c r="F10" i="1"/>
  <c r="E10" i="1"/>
  <c r="D10" i="1"/>
  <c r="R9" i="1"/>
  <c r="Q9" i="1"/>
  <c r="P9" i="1"/>
  <c r="O9" i="1"/>
  <c r="K9" i="1"/>
  <c r="J9" i="1"/>
  <c r="G9" i="1"/>
  <c r="F9" i="1"/>
  <c r="E9" i="1"/>
  <c r="D9" i="1"/>
  <c r="R8" i="1"/>
  <c r="Q8" i="1"/>
  <c r="P8" i="1"/>
  <c r="O8" i="1"/>
  <c r="J8" i="1"/>
  <c r="G8" i="1"/>
  <c r="F8" i="1"/>
  <c r="E8" i="1"/>
  <c r="D8" i="1"/>
  <c r="R7" i="1"/>
  <c r="Q7" i="1"/>
  <c r="P7" i="1"/>
  <c r="O7" i="1"/>
  <c r="J7" i="1"/>
  <c r="G7" i="1"/>
  <c r="F7" i="1"/>
  <c r="E7" i="1"/>
  <c r="D7" i="1"/>
  <c r="R6" i="1"/>
  <c r="Q6" i="1"/>
  <c r="P6" i="1"/>
  <c r="O6" i="1"/>
  <c r="J6" i="1"/>
  <c r="K6" i="1" s="1"/>
  <c r="G6" i="1"/>
  <c r="F6" i="1"/>
  <c r="E6" i="1"/>
  <c r="K13" i="1" l="1"/>
  <c r="E39" i="1"/>
  <c r="E40" i="1"/>
  <c r="E47" i="1"/>
  <c r="E48" i="1"/>
  <c r="K7" i="1"/>
  <c r="K10" i="1"/>
  <c r="K14" i="1"/>
  <c r="F39" i="1"/>
  <c r="F40" i="1"/>
  <c r="F41" i="1"/>
  <c r="F43" i="1"/>
  <c r="F46" i="1"/>
  <c r="F47" i="1"/>
  <c r="F48" i="1"/>
  <c r="K8" i="1"/>
  <c r="K11" i="1"/>
  <c r="K15" i="1"/>
  <c r="G39" i="1"/>
  <c r="G40" i="1"/>
  <c r="G42" i="1"/>
  <c r="G44" i="1"/>
  <c r="G47" i="1"/>
  <c r="G48" i="1"/>
  <c r="K12" i="1"/>
  <c r="D39" i="1"/>
  <c r="D40" i="1"/>
  <c r="D41" i="1"/>
  <c r="D46" i="1"/>
  <c r="D47" i="1"/>
  <c r="D48" i="1"/>
  <c r="K2" i="11"/>
  <c r="K6" i="11"/>
  <c r="Q6" i="11" s="1"/>
  <c r="AF6" i="11" s="1"/>
  <c r="G6" i="13" s="1"/>
  <c r="Q10" i="11"/>
  <c r="K10" i="11"/>
  <c r="O8" i="11"/>
  <c r="AD8" i="11" s="1"/>
  <c r="E8" i="13" s="1"/>
  <c r="P8" i="11"/>
  <c r="AE8" i="11" s="1"/>
  <c r="F8" i="13" s="1"/>
  <c r="O5" i="11"/>
  <c r="AD5" i="11" s="1"/>
  <c r="E5" i="13" s="1"/>
  <c r="K5" i="11"/>
  <c r="P5" i="11" s="1"/>
  <c r="AE5" i="11" s="1"/>
  <c r="F5" i="13" s="1"/>
  <c r="AF10" i="11"/>
  <c r="G10" i="13" s="1"/>
  <c r="O11" i="11"/>
  <c r="K11" i="11"/>
  <c r="P11" i="11" s="1"/>
  <c r="AE11" i="11" s="1"/>
  <c r="F11" i="13" s="1"/>
  <c r="F42" i="1"/>
  <c r="F44" i="1"/>
  <c r="F45" i="1"/>
  <c r="K3" i="11"/>
  <c r="P3" i="11" s="1"/>
  <c r="AE3" i="11" s="1"/>
  <c r="F3" i="13" s="1"/>
  <c r="K4" i="11"/>
  <c r="K7" i="11"/>
  <c r="P7" i="11" s="1"/>
  <c r="AE7" i="11" s="1"/>
  <c r="F7" i="13" s="1"/>
  <c r="Q8" i="11"/>
  <c r="AF8" i="11"/>
  <c r="G8" i="13" s="1"/>
  <c r="K9" i="11"/>
  <c r="P9" i="11" s="1"/>
  <c r="AE9" i="11" s="1"/>
  <c r="F9" i="13" s="1"/>
  <c r="Q9" i="11"/>
  <c r="AF9" i="11" s="1"/>
  <c r="G9" i="13" s="1"/>
  <c r="Q11" i="11"/>
  <c r="AF11" i="11" s="1"/>
  <c r="G11" i="13" s="1"/>
  <c r="G41" i="1"/>
  <c r="G43" i="1"/>
  <c r="G46" i="1"/>
  <c r="AD11" i="11"/>
  <c r="E11" i="13" s="1"/>
  <c r="R5" i="11"/>
  <c r="AG5" i="11" s="1"/>
  <c r="H5" i="13" s="1"/>
  <c r="R7" i="11"/>
  <c r="AG7" i="11" s="1"/>
  <c r="H7" i="13" s="1"/>
  <c r="R9" i="11"/>
  <c r="R11" i="11"/>
  <c r="AG11" i="11" s="1"/>
  <c r="H11" i="13" s="1"/>
  <c r="AG9" i="11"/>
  <c r="H9" i="13" s="1"/>
  <c r="R3" i="11" l="1"/>
  <c r="AG3" i="11" s="1"/>
  <c r="H3" i="13" s="1"/>
  <c r="P4" i="11"/>
  <c r="AE4" i="11" s="1"/>
  <c r="F4" i="13" s="1"/>
  <c r="O4" i="11"/>
  <c r="AD4" i="11" s="1"/>
  <c r="E4" i="13" s="1"/>
  <c r="O3" i="11"/>
  <c r="AD3" i="11" s="1"/>
  <c r="E3" i="13" s="1"/>
  <c r="O10" i="11"/>
  <c r="AD10" i="11" s="1"/>
  <c r="E10" i="13" s="1"/>
  <c r="P10" i="11"/>
  <c r="AE10" i="11" s="1"/>
  <c r="F10" i="13" s="1"/>
  <c r="R10" i="11"/>
  <c r="AG10" i="11" s="1"/>
  <c r="H10" i="13" s="1"/>
  <c r="R4" i="11"/>
  <c r="AG4" i="11" s="1"/>
  <c r="H4" i="13" s="1"/>
  <c r="Q7" i="11"/>
  <c r="AF7" i="11" s="1"/>
  <c r="G7" i="13" s="1"/>
  <c r="P2" i="11"/>
  <c r="AE2" i="11" s="1"/>
  <c r="F2" i="13" s="1"/>
  <c r="O2" i="11"/>
  <c r="AD2" i="11" s="1"/>
  <c r="E2" i="13" s="1"/>
  <c r="R2" i="11"/>
  <c r="AG2" i="11" s="1"/>
  <c r="H2" i="13" s="1"/>
  <c r="O7" i="11"/>
  <c r="AD7" i="11" s="1"/>
  <c r="E7" i="13" s="1"/>
  <c r="P6" i="11"/>
  <c r="AE6" i="11" s="1"/>
  <c r="F6" i="13" s="1"/>
  <c r="O6" i="11"/>
  <c r="AD6" i="11" s="1"/>
  <c r="E6" i="13" s="1"/>
  <c r="R6" i="11"/>
  <c r="AG6" i="11" s="1"/>
  <c r="H6" i="13" s="1"/>
  <c r="Q2" i="11"/>
  <c r="AF2" i="11" s="1"/>
  <c r="G2" i="13" s="1"/>
  <c r="O9" i="11"/>
  <c r="AD9" i="11" s="1"/>
  <c r="E9" i="13" s="1"/>
  <c r="Q4" i="11"/>
  <c r="AF4" i="11" s="1"/>
  <c r="G4" i="13" s="1"/>
  <c r="Q3" i="11"/>
  <c r="AF3" i="11" s="1"/>
  <c r="G3" i="13" s="1"/>
  <c r="Q5" i="11"/>
  <c r="AF5" i="11" s="1"/>
  <c r="G5" i="13" s="1"/>
</calcChain>
</file>

<file path=xl/sharedStrings.xml><?xml version="1.0" encoding="utf-8"?>
<sst xmlns="http://schemas.openxmlformats.org/spreadsheetml/2006/main" count="934" uniqueCount="87">
  <si>
    <t>Planned Milling Rate/Day (Tonnes)</t>
  </si>
  <si>
    <t>Sheet1</t>
  </si>
  <si>
    <t>Inventory (In Tonnes)</t>
  </si>
  <si>
    <t>Sheet2</t>
  </si>
  <si>
    <t>Canadian</t>
  </si>
  <si>
    <t>SRW - US</t>
  </si>
  <si>
    <t>Low Protein</t>
  </si>
  <si>
    <t>Lithuanian</t>
  </si>
  <si>
    <t>Total</t>
  </si>
  <si>
    <t>Utilization</t>
  </si>
  <si>
    <t>Capacity Avl</t>
  </si>
  <si>
    <t>Balance Capacity</t>
  </si>
  <si>
    <t>Category</t>
  </si>
  <si>
    <t>Plant</t>
  </si>
  <si>
    <t>CFM</t>
  </si>
  <si>
    <t>TCA</t>
  </si>
  <si>
    <t>TCB</t>
  </si>
  <si>
    <t>BL</t>
  </si>
  <si>
    <t>Warri</t>
  </si>
  <si>
    <t>PH</t>
  </si>
  <si>
    <t>DFM</t>
  </si>
  <si>
    <t>Calabar</t>
  </si>
  <si>
    <t>Apapa</t>
  </si>
  <si>
    <t>Ikorodu</t>
  </si>
  <si>
    <t>Ilorin</t>
  </si>
  <si>
    <t>Kano</t>
  </si>
  <si>
    <t>Estimated # Days for Replenishment</t>
  </si>
  <si>
    <t>Sheet3</t>
  </si>
  <si>
    <t>Days on Hand Inventory</t>
  </si>
  <si>
    <t>Sheet4</t>
  </si>
  <si>
    <t>Risk of Under Supply</t>
  </si>
  <si>
    <t>Sheet5</t>
  </si>
  <si>
    <t>Inter Plant Lead Time</t>
  </si>
  <si>
    <t>Sheet6</t>
  </si>
  <si>
    <t>Inter Plant Mix Readiness</t>
  </si>
  <si>
    <t>Sheet8</t>
  </si>
  <si>
    <t>Similarity Index</t>
  </si>
  <si>
    <t>Sheet7</t>
  </si>
  <si>
    <t>Low Protein Wheat</t>
  </si>
  <si>
    <t>Russian</t>
  </si>
  <si>
    <t>German</t>
  </si>
  <si>
    <t>French</t>
  </si>
  <si>
    <t>Argentinaian</t>
  </si>
  <si>
    <t>Ukrainian</t>
  </si>
  <si>
    <t>Y</t>
  </si>
  <si>
    <t>N</t>
  </si>
  <si>
    <t>Steps to Follow</t>
  </si>
  <si>
    <t>1. Find from Emergency Demand the cell in which there is a number &gt;0</t>
  </si>
  <si>
    <t>2. Pick the type of Wheat that is required</t>
  </si>
  <si>
    <t>3. Identify the plant where wheat is required</t>
  </si>
  <si>
    <t>First we check within the plant</t>
  </si>
  <si>
    <t>3a. Find out the inventory (tonnes table), if the emergency quantity is lower than inventory available where similarity index is high within the plant</t>
  </si>
  <si>
    <t>3b. If yes, pick that wheat</t>
  </si>
  <si>
    <t>3c. Check if risk of undersupply is there, if it is a no, choose that wheat type</t>
  </si>
  <si>
    <t>If the emergency demand cannot be fulfilled within the same plant, then we need to move to the following steps</t>
  </si>
  <si>
    <t>4. Find Out the Inventory (Tonnes Table), if the emergency quantity is lower than Inventory Available</t>
  </si>
  <si>
    <t>5. If yes, pick up that plant</t>
  </si>
  <si>
    <t>6. Check if Risk of Undersupply is there, if it is a NO, choose the plant</t>
  </si>
  <si>
    <t>7. Similarly Identify other plants where emergency quantity is lower than inventory available</t>
  </si>
  <si>
    <t>8. Check for Risk of Undersupply</t>
  </si>
  <si>
    <t>9. Rank Order the Plants, where Quantity is the highest</t>
  </si>
  <si>
    <t>10. Identify from this list where lead time is the lowest</t>
  </si>
  <si>
    <t>11. Pick wheat from that plant</t>
  </si>
  <si>
    <t>If the emergency demand cannot be fulfilled in a single plant, then we need to move to the following steps</t>
  </si>
  <si>
    <t>12. If no plant has enough capacity to fulfill single handedly, we need to identify 2 or more plants for fulfillment</t>
  </si>
  <si>
    <t>13. In such cases, identify the maximum inventory in tonnes and rank order from top to bottom</t>
  </si>
  <si>
    <t>14.  Find out what % of wheat can be taken from them and leave a 10% safety margin  (can be changed to 5, 10, 20 etc.) until days on hand &gt; estimated days for replenishment,  and now rank order them from top to bottom</t>
  </si>
  <si>
    <t>15. From this list pick the one with the least lead time and next with the next lead time and then check if demand is fulfilled, if not dip further until all plants from the list are gone thru.</t>
  </si>
  <si>
    <t>O-Canadian</t>
  </si>
  <si>
    <t>O-SRW - US</t>
  </si>
  <si>
    <t>O-Lithuanian</t>
  </si>
  <si>
    <t>O-Russian</t>
  </si>
  <si>
    <t>O-German</t>
  </si>
  <si>
    <t>O-French</t>
  </si>
  <si>
    <t>O-Argentinaian</t>
  </si>
  <si>
    <t>O-Ukrainian</t>
  </si>
  <si>
    <t>Please pick the value from Unit - (Calabar,Canadian) with current quantity 7000</t>
  </si>
  <si>
    <t>Please pick the value from Unit - (Calabar,SRW - US) with current quantity 5000</t>
  </si>
  <si>
    <t>Please pick the value from Unit - (TCB,SRW - US) with current quantity 5000.0</t>
  </si>
  <si>
    <t>Please pick the value from Unit - (Apapa,Argentinaian and TCB,Argentinaian) with current quantity 60234,60234 respectively</t>
  </si>
  <si>
    <t>Wheat</t>
  </si>
  <si>
    <t>Total LP</t>
  </si>
  <si>
    <t>%</t>
  </si>
  <si>
    <t>Canadian DOI</t>
  </si>
  <si>
    <t>Soft wheat DOI</t>
  </si>
  <si>
    <t>LP DOI</t>
  </si>
  <si>
    <t>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</si>
</sst>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11"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rgb="FF000000"/>
      <name val="Calibri"/>
      <family val="2"/>
    </font>
    <font>
      <b/>
      <sz val="11"/>
      <color rgb="FF000000"/>
      <name val="Calibri"/>
      <family val="2"/>
    </font>
    <font>
      <b/>
      <sz val="11"/>
      <color rgb="FF000000"/>
      <name val="Calibri"/>
      <family val="2"/>
    </font>
    <font>
      <b/>
      <sz val="11"/>
      <color rgb="FF000000"/>
      <name val="Calibri"/>
      <family val="2"/>
    </font>
    <font>
      <b/>
      <sz val="11"/>
      <name val="Calibri"/>
      <family val="2"/>
    </font>
    <font>
      <b/>
      <sz val="11"/>
      <name val="Calibri"/>
    </font>
    <font>
      <b/>
      <sz val="11"/>
      <name val="Calibri"/>
    </font>
  </fonts>
  <fills count="12">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rgb="FF00B050"/>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9"/>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1" fillId="0" borderId="0"/>
  </cellStyleXfs>
  <cellXfs count="185">
    <xf numFmtId="0" fontId="0" fillId="0" borderId="0" xfId="0"/>
    <xf numFmtId="0" fontId="0" fillId="0" borderId="1" xfId="2" applyFont="1" applyBorder="1"/>
    <xf numFmtId="0" fontId="0" fillId="2" borderId="1" xfId="2" applyFont="1" applyFill="1" applyBorder="1"/>
    <xf numFmtId="0" fontId="0" fillId="3" borderId="1" xfId="2" applyFont="1" applyFill="1" applyBorder="1"/>
    <xf numFmtId="0" fontId="0" fillId="4" borderId="1" xfId="2" applyFont="1" applyFill="1" applyBorder="1"/>
    <xf numFmtId="0" fontId="0" fillId="5" borderId="1" xfId="2" applyFont="1" applyFill="1" applyBorder="1"/>
    <xf numFmtId="0" fontId="2" fillId="6" borderId="3" xfId="2" applyFont="1" applyFill="1" applyBorder="1" applyAlignment="1">
      <alignment horizontal="center"/>
    </xf>
    <xf numFmtId="0" fontId="2" fillId="6" borderId="4" xfId="2" applyFont="1" applyFill="1" applyBorder="1" applyAlignment="1">
      <alignment horizontal="center"/>
    </xf>
    <xf numFmtId="0" fontId="2" fillId="6" borderId="5" xfId="2" applyFont="1" applyFill="1" applyBorder="1" applyAlignment="1">
      <alignment horizontal="center"/>
    </xf>
    <xf numFmtId="0" fontId="2" fillId="3" borderId="7" xfId="2" applyFont="1" applyFill="1" applyBorder="1"/>
    <xf numFmtId="0" fontId="2" fillId="2" borderId="8" xfId="2" applyFont="1" applyFill="1" applyBorder="1"/>
    <xf numFmtId="0" fontId="2" fillId="3" borderId="8" xfId="2" applyFont="1" applyFill="1" applyBorder="1"/>
    <xf numFmtId="0" fontId="2" fillId="4" borderId="8" xfId="2" applyFont="1" applyFill="1" applyBorder="1"/>
    <xf numFmtId="0" fontId="2" fillId="5" borderId="8" xfId="2" applyFont="1" applyFill="1" applyBorder="1"/>
    <xf numFmtId="0" fontId="2" fillId="4" borderId="9" xfId="2" applyFont="1" applyFill="1" applyBorder="1"/>
    <xf numFmtId="0" fontId="2" fillId="3" borderId="14" xfId="2" applyFont="1" applyFill="1" applyBorder="1"/>
    <xf numFmtId="0" fontId="0" fillId="0" borderId="15" xfId="2" applyFont="1" applyBorder="1"/>
    <xf numFmtId="0" fontId="0" fillId="0" borderId="16" xfId="2" applyFont="1" applyBorder="1"/>
    <xf numFmtId="0" fontId="0" fillId="0" borderId="19" xfId="2" applyFont="1" applyBorder="1"/>
    <xf numFmtId="0" fontId="0" fillId="0" borderId="21" xfId="2" applyFont="1" applyBorder="1"/>
    <xf numFmtId="0" fontId="0" fillId="0" borderId="22" xfId="2" applyFont="1" applyBorder="1"/>
    <xf numFmtId="0" fontId="2" fillId="3" borderId="23" xfId="2" applyFont="1" applyFill="1" applyBorder="1"/>
    <xf numFmtId="0" fontId="2" fillId="2" borderId="23" xfId="2" applyFont="1" applyFill="1" applyBorder="1"/>
    <xf numFmtId="0" fontId="2" fillId="4" borderId="23" xfId="2" applyFont="1" applyFill="1" applyBorder="1"/>
    <xf numFmtId="0" fontId="2" fillId="5" borderId="23" xfId="2" applyFont="1" applyFill="1" applyBorder="1"/>
    <xf numFmtId="0" fontId="2" fillId="4" borderId="24" xfId="2" applyFont="1" applyFill="1" applyBorder="1"/>
    <xf numFmtId="0" fontId="2" fillId="3" borderId="25" xfId="2" applyFont="1" applyFill="1" applyBorder="1" applyAlignment="1">
      <alignment horizontal="center"/>
    </xf>
    <xf numFmtId="0" fontId="2" fillId="2" borderId="25" xfId="2" applyFont="1" applyFill="1" applyBorder="1" applyAlignment="1">
      <alignment horizontal="center"/>
    </xf>
    <xf numFmtId="0" fontId="2" fillId="4" borderId="25" xfId="2" applyFont="1" applyFill="1" applyBorder="1" applyAlignment="1">
      <alignment horizontal="center"/>
    </xf>
    <xf numFmtId="0" fontId="2" fillId="5" borderId="25" xfId="2" applyFont="1" applyFill="1" applyBorder="1" applyAlignment="1">
      <alignment horizontal="center"/>
    </xf>
    <xf numFmtId="0" fontId="2" fillId="4" borderId="26" xfId="2" applyFont="1" applyFill="1" applyBorder="1" applyAlignment="1">
      <alignment horizontal="center"/>
    </xf>
    <xf numFmtId="0" fontId="0" fillId="0" borderId="17" xfId="2" applyFont="1" applyBorder="1"/>
    <xf numFmtId="0" fontId="0" fillId="0" borderId="18" xfId="2" applyFont="1" applyBorder="1"/>
    <xf numFmtId="0" fontId="0" fillId="0" borderId="20" xfId="2" applyFont="1" applyBorder="1"/>
    <xf numFmtId="0" fontId="0" fillId="0" borderId="18" xfId="2" applyFont="1" applyBorder="1" applyAlignment="1">
      <alignment horizontal="center"/>
    </xf>
    <xf numFmtId="0" fontId="0" fillId="0" borderId="20" xfId="2" applyFont="1" applyBorder="1" applyAlignment="1">
      <alignment horizontal="center"/>
    </xf>
    <xf numFmtId="164" fontId="0" fillId="3" borderId="10" xfId="0" applyNumberFormat="1" applyFill="1" applyBorder="1"/>
    <xf numFmtId="164" fontId="0" fillId="3" borderId="2" xfId="0" applyNumberFormat="1" applyFill="1" applyBorder="1"/>
    <xf numFmtId="164" fontId="0" fillId="2" borderId="6" xfId="0" applyNumberFormat="1" applyFill="1" applyBorder="1"/>
    <xf numFmtId="164" fontId="0" fillId="2" borderId="1" xfId="0" applyNumberFormat="1" applyFill="1" applyBorder="1"/>
    <xf numFmtId="164" fontId="0" fillId="3" borderId="6" xfId="0" applyNumberFormat="1" applyFill="1" applyBorder="1"/>
    <xf numFmtId="164" fontId="0" fillId="3" borderId="1" xfId="0" applyNumberFormat="1" applyFill="1" applyBorder="1"/>
    <xf numFmtId="164" fontId="0" fillId="4" borderId="6" xfId="0" applyNumberFormat="1" applyFill="1" applyBorder="1"/>
    <xf numFmtId="164" fontId="0" fillId="4" borderId="1" xfId="0" applyNumberFormat="1" applyFill="1" applyBorder="1"/>
    <xf numFmtId="164" fontId="0" fillId="5" borderId="6" xfId="0" applyNumberFormat="1" applyFill="1" applyBorder="1"/>
    <xf numFmtId="164" fontId="0" fillId="5" borderId="1" xfId="0" applyNumberFormat="1" applyFill="1" applyBorder="1"/>
    <xf numFmtId="0" fontId="2" fillId="0" borderId="0" xfId="2" applyFont="1" applyAlignment="1">
      <alignment horizontal="center" vertical="center"/>
    </xf>
    <xf numFmtId="0" fontId="2" fillId="0" borderId="0" xfId="2" applyFont="1"/>
    <xf numFmtId="0" fontId="0" fillId="0" borderId="0" xfId="2" applyFont="1"/>
    <xf numFmtId="164" fontId="0" fillId="0" borderId="0" xfId="0" applyNumberFormat="1"/>
    <xf numFmtId="0" fontId="0" fillId="2" borderId="1" xfId="2" applyFont="1" applyFill="1" applyBorder="1" applyAlignment="1">
      <alignment horizontal="center"/>
    </xf>
    <xf numFmtId="0" fontId="0" fillId="3" borderId="1" xfId="2" applyFont="1" applyFill="1" applyBorder="1" applyAlignment="1">
      <alignment horizontal="center"/>
    </xf>
    <xf numFmtId="0" fontId="0" fillId="4" borderId="1" xfId="2" applyFont="1" applyFill="1" applyBorder="1" applyAlignment="1">
      <alignment horizontal="center"/>
    </xf>
    <xf numFmtId="0" fontId="0" fillId="5" borderId="1" xfId="2" applyFont="1" applyFill="1" applyBorder="1" applyAlignment="1">
      <alignment horizontal="center"/>
    </xf>
    <xf numFmtId="0" fontId="2" fillId="3" borderId="29" xfId="2" applyFont="1" applyFill="1" applyBorder="1"/>
    <xf numFmtId="0" fontId="2" fillId="2" borderId="30" xfId="2" applyFont="1" applyFill="1" applyBorder="1"/>
    <xf numFmtId="0" fontId="2" fillId="3" borderId="31" xfId="2" applyFont="1" applyFill="1" applyBorder="1"/>
    <xf numFmtId="0" fontId="2" fillId="3" borderId="30" xfId="2" applyFont="1" applyFill="1" applyBorder="1"/>
    <xf numFmtId="0" fontId="2" fillId="4" borderId="30" xfId="2" applyFont="1" applyFill="1" applyBorder="1"/>
    <xf numFmtId="0" fontId="2" fillId="5" borderId="30" xfId="2" applyFont="1" applyFill="1" applyBorder="1"/>
    <xf numFmtId="0" fontId="2" fillId="4" borderId="32" xfId="2" applyFont="1" applyFill="1" applyBorder="1"/>
    <xf numFmtId="0" fontId="2" fillId="6" borderId="33" xfId="2" applyFont="1" applyFill="1" applyBorder="1" applyAlignment="1">
      <alignment horizontal="center"/>
    </xf>
    <xf numFmtId="0" fontId="2" fillId="6" borderId="34" xfId="2" applyFont="1" applyFill="1" applyBorder="1" applyAlignment="1">
      <alignment horizontal="center"/>
    </xf>
    <xf numFmtId="0" fontId="2" fillId="6" borderId="35" xfId="2" applyFont="1" applyFill="1" applyBorder="1" applyAlignment="1">
      <alignment horizontal="center"/>
    </xf>
    <xf numFmtId="164" fontId="0" fillId="3" borderId="15" xfId="0" applyNumberFormat="1" applyFill="1" applyBorder="1"/>
    <xf numFmtId="164" fontId="0" fillId="3" borderId="16" xfId="0" applyNumberFormat="1" applyFill="1" applyBorder="1"/>
    <xf numFmtId="164" fontId="0" fillId="2" borderId="18" xfId="0" applyNumberFormat="1" applyFill="1" applyBorder="1"/>
    <xf numFmtId="164" fontId="0" fillId="3" borderId="18" xfId="0" applyNumberFormat="1" applyFill="1" applyBorder="1"/>
    <xf numFmtId="164" fontId="0" fillId="4" borderId="18" xfId="0" applyNumberFormat="1" applyFill="1" applyBorder="1"/>
    <xf numFmtId="164" fontId="0" fillId="5" borderId="18" xfId="0" applyNumberFormat="1" applyFill="1" applyBorder="1"/>
    <xf numFmtId="164" fontId="0" fillId="4" borderId="20" xfId="0" applyNumberFormat="1" applyFill="1" applyBorder="1"/>
    <xf numFmtId="164" fontId="0" fillId="4" borderId="21" xfId="0" applyNumberFormat="1" applyFill="1" applyBorder="1"/>
    <xf numFmtId="0" fontId="0" fillId="0" borderId="15" xfId="2" applyFont="1" applyBorder="1" applyAlignment="1">
      <alignment horizontal="center"/>
    </xf>
    <xf numFmtId="0" fontId="0" fillId="0" borderId="16" xfId="2" applyFont="1" applyBorder="1" applyAlignment="1">
      <alignment horizontal="center"/>
    </xf>
    <xf numFmtId="0" fontId="0" fillId="0" borderId="17" xfId="2" applyFont="1" applyBorder="1" applyAlignment="1">
      <alignment horizontal="center"/>
    </xf>
    <xf numFmtId="0" fontId="0" fillId="0" borderId="1" xfId="2" applyFont="1" applyBorder="1" applyAlignment="1">
      <alignment horizontal="center"/>
    </xf>
    <xf numFmtId="0" fontId="0" fillId="0" borderId="19" xfId="2" applyFont="1" applyBorder="1" applyAlignment="1">
      <alignment horizontal="center"/>
    </xf>
    <xf numFmtId="0" fontId="0" fillId="0" borderId="21" xfId="2" applyFont="1" applyBorder="1" applyAlignment="1">
      <alignment horizontal="center"/>
    </xf>
    <xf numFmtId="0" fontId="0" fillId="0" borderId="22" xfId="2" applyFont="1" applyBorder="1" applyAlignment="1">
      <alignment horizontal="center"/>
    </xf>
    <xf numFmtId="0" fontId="2" fillId="6" borderId="15" xfId="2" applyFont="1" applyFill="1" applyBorder="1" applyAlignment="1">
      <alignment horizontal="center"/>
    </xf>
    <xf numFmtId="0" fontId="2" fillId="6" borderId="16" xfId="2" applyFont="1" applyFill="1" applyBorder="1" applyAlignment="1">
      <alignment horizontal="center"/>
    </xf>
    <xf numFmtId="0" fontId="2" fillId="6" borderId="17" xfId="2" applyFont="1" applyFill="1" applyBorder="1" applyAlignment="1">
      <alignment horizontal="center"/>
    </xf>
    <xf numFmtId="0" fontId="2" fillId="6" borderId="18" xfId="2" applyFont="1" applyFill="1" applyBorder="1" applyAlignment="1">
      <alignment horizontal="center"/>
    </xf>
    <xf numFmtId="0" fontId="2" fillId="6" borderId="20" xfId="2" applyFont="1" applyFill="1" applyBorder="1" applyAlignment="1">
      <alignment horizontal="center"/>
    </xf>
    <xf numFmtId="0" fontId="2" fillId="6" borderId="36" xfId="2" applyFont="1" applyFill="1" applyBorder="1" applyAlignment="1">
      <alignment horizontal="center"/>
    </xf>
    <xf numFmtId="9" fontId="0" fillId="0" borderId="1" xfId="1" applyNumberFormat="1" applyFont="1" applyBorder="1"/>
    <xf numFmtId="9" fontId="0" fillId="0" borderId="23" xfId="1" applyNumberFormat="1" applyFont="1" applyBorder="1"/>
    <xf numFmtId="9" fontId="0" fillId="0" borderId="18" xfId="1" applyNumberFormat="1" applyFont="1" applyBorder="1"/>
    <xf numFmtId="9" fontId="0" fillId="0" borderId="19" xfId="1" applyNumberFormat="1" applyFont="1" applyBorder="1"/>
    <xf numFmtId="9" fontId="0" fillId="0" borderId="21" xfId="1" applyNumberFormat="1" applyFont="1" applyBorder="1"/>
    <xf numFmtId="9" fontId="0" fillId="0" borderId="24" xfId="1" applyNumberFormat="1" applyFont="1" applyBorder="1"/>
    <xf numFmtId="9" fontId="0" fillId="0" borderId="20" xfId="1" applyNumberFormat="1" applyFont="1" applyBorder="1"/>
    <xf numFmtId="9" fontId="0" fillId="0" borderId="22" xfId="1" applyNumberFormat="1" applyFont="1" applyBorder="1"/>
    <xf numFmtId="0" fontId="2" fillId="6" borderId="11" xfId="2" applyFont="1" applyFill="1" applyBorder="1" applyAlignment="1">
      <alignment horizontal="center"/>
    </xf>
    <xf numFmtId="164" fontId="2" fillId="7" borderId="36" xfId="0" applyNumberFormat="1" applyFont="1" applyFill="1" applyBorder="1"/>
    <xf numFmtId="164" fontId="2" fillId="7" borderId="23" xfId="0" applyNumberFormat="1" applyFont="1" applyFill="1" applyBorder="1"/>
    <xf numFmtId="164" fontId="2" fillId="7" borderId="24" xfId="0" applyNumberFormat="1" applyFont="1" applyFill="1" applyBorder="1"/>
    <xf numFmtId="9" fontId="2" fillId="0" borderId="1" xfId="1" applyNumberFormat="1" applyFont="1" applyBorder="1"/>
    <xf numFmtId="164" fontId="2" fillId="0" borderId="1" xfId="0" applyNumberFormat="1" applyFont="1" applyBorder="1"/>
    <xf numFmtId="164" fontId="0" fillId="0" borderId="19" xfId="2" applyNumberFormat="1" applyFont="1" applyBorder="1"/>
    <xf numFmtId="9" fontId="2" fillId="0" borderId="21" xfId="1" applyNumberFormat="1" applyFont="1" applyBorder="1"/>
    <xf numFmtId="164" fontId="2" fillId="0" borderId="21" xfId="0" applyNumberFormat="1" applyFont="1" applyBorder="1"/>
    <xf numFmtId="164" fontId="0" fillId="0" borderId="22" xfId="2" applyNumberFormat="1" applyFont="1" applyBorder="1"/>
    <xf numFmtId="0" fontId="3" fillId="0" borderId="0" xfId="2" applyFont="1"/>
    <xf numFmtId="0" fontId="0" fillId="8" borderId="0" xfId="2" applyFont="1" applyFill="1"/>
    <xf numFmtId="0" fontId="2" fillId="3" borderId="7" xfId="0" applyFont="1" applyFill="1" applyBorder="1"/>
    <xf numFmtId="0" fontId="2" fillId="2" borderId="7" xfId="0" applyFont="1" applyFill="1" applyBorder="1" applyAlignment="1">
      <alignment vertical="center"/>
    </xf>
    <xf numFmtId="0" fontId="0" fillId="3" borderId="10" xfId="0" applyFill="1" applyBorder="1"/>
    <xf numFmtId="0" fontId="0" fillId="3" borderId="2" xfId="0" applyFill="1" applyBorder="1"/>
    <xf numFmtId="0" fontId="2" fillId="2" borderId="8" xfId="0" applyFont="1" applyFill="1" applyBorder="1"/>
    <xf numFmtId="0" fontId="0" fillId="2" borderId="6" xfId="0" applyFill="1" applyBorder="1"/>
    <xf numFmtId="0" fontId="0" fillId="2" borderId="37" xfId="0" applyFill="1" applyBorder="1"/>
    <xf numFmtId="0" fontId="2" fillId="3" borderId="14" xfId="0" applyFont="1" applyFill="1" applyBorder="1"/>
    <xf numFmtId="0" fontId="2" fillId="3" borderId="8" xfId="0" applyFont="1" applyFill="1" applyBorder="1"/>
    <xf numFmtId="0" fontId="0" fillId="3" borderId="6" xfId="0" applyFill="1" applyBorder="1"/>
    <xf numFmtId="0" fontId="0" fillId="3" borderId="37" xfId="0" applyFill="1" applyBorder="1"/>
    <xf numFmtId="0" fontId="2" fillId="4" borderId="8" xfId="0" applyFont="1" applyFill="1" applyBorder="1" applyAlignment="1">
      <alignment vertical="center"/>
    </xf>
    <xf numFmtId="0" fontId="2" fillId="4" borderId="8" xfId="0" applyFont="1" applyFill="1" applyBorder="1"/>
    <xf numFmtId="0" fontId="0" fillId="4" borderId="6" xfId="0" applyFill="1" applyBorder="1"/>
    <xf numFmtId="0" fontId="0" fillId="4" borderId="37" xfId="0" applyFill="1" applyBorder="1"/>
    <xf numFmtId="0" fontId="2" fillId="5" borderId="8" xfId="0" applyFont="1" applyFill="1" applyBorder="1"/>
    <xf numFmtId="0" fontId="0" fillId="5" borderId="6" xfId="0" applyFill="1" applyBorder="1"/>
    <xf numFmtId="0" fontId="0" fillId="5" borderId="37" xfId="0" applyFill="1" applyBorder="1"/>
    <xf numFmtId="0" fontId="2" fillId="4" borderId="9" xfId="0" applyFont="1" applyFill="1" applyBorder="1"/>
    <xf numFmtId="0" fontId="0" fillId="3" borderId="10" xfId="2" applyFont="1" applyFill="1" applyBorder="1"/>
    <xf numFmtId="0" fontId="0" fillId="3" borderId="2" xfId="2" applyFont="1" applyFill="1" applyBorder="1"/>
    <xf numFmtId="0" fontId="0" fillId="2" borderId="6" xfId="2" applyFont="1" applyFill="1" applyBorder="1"/>
    <xf numFmtId="0" fontId="0" fillId="2" borderId="38" xfId="2" applyFont="1" applyFill="1" applyBorder="1"/>
    <xf numFmtId="0" fontId="0" fillId="3" borderId="6" xfId="2" applyFont="1" applyFill="1" applyBorder="1"/>
    <xf numFmtId="0" fontId="0" fillId="3" borderId="38" xfId="2" applyFont="1" applyFill="1" applyBorder="1"/>
    <xf numFmtId="0" fontId="0" fillId="4" borderId="6" xfId="2" applyFont="1" applyFill="1" applyBorder="1"/>
    <xf numFmtId="0" fontId="0" fillId="4" borderId="38" xfId="2" applyFont="1" applyFill="1" applyBorder="1"/>
    <xf numFmtId="0" fontId="0" fillId="5" borderId="6" xfId="2" applyFont="1" applyFill="1" applyBorder="1"/>
    <xf numFmtId="0" fontId="0" fillId="5" borderId="38" xfId="2" applyFont="1" applyFill="1" applyBorder="1"/>
    <xf numFmtId="0" fontId="0" fillId="3" borderId="10" xfId="2" applyFont="1" applyFill="1" applyBorder="1" applyAlignment="1">
      <alignment horizontal="center"/>
    </xf>
    <xf numFmtId="0" fontId="0" fillId="3" borderId="2" xfId="2" applyFont="1" applyFill="1" applyBorder="1" applyAlignment="1">
      <alignment horizontal="center"/>
    </xf>
    <xf numFmtId="0" fontId="0" fillId="2" borderId="6" xfId="2" applyFont="1" applyFill="1" applyBorder="1" applyAlignment="1">
      <alignment horizontal="center"/>
    </xf>
    <xf numFmtId="0" fontId="0" fillId="2" borderId="38" xfId="2" applyFont="1" applyFill="1" applyBorder="1" applyAlignment="1">
      <alignment horizontal="center"/>
    </xf>
    <xf numFmtId="0" fontId="0" fillId="3" borderId="6" xfId="2" applyFont="1" applyFill="1" applyBorder="1" applyAlignment="1">
      <alignment horizontal="center"/>
    </xf>
    <xf numFmtId="0" fontId="0" fillId="3" borderId="38" xfId="2" applyFont="1" applyFill="1" applyBorder="1" applyAlignment="1">
      <alignment horizontal="center"/>
    </xf>
    <xf numFmtId="0" fontId="0" fillId="4" borderId="6" xfId="2" applyFont="1" applyFill="1" applyBorder="1" applyAlignment="1">
      <alignment horizontal="center"/>
    </xf>
    <xf numFmtId="0" fontId="0" fillId="4" borderId="38" xfId="2" applyFont="1" applyFill="1" applyBorder="1" applyAlignment="1">
      <alignment horizontal="center"/>
    </xf>
    <xf numFmtId="0" fontId="0" fillId="5" borderId="6" xfId="2" applyFont="1" applyFill="1" applyBorder="1" applyAlignment="1">
      <alignment horizontal="center"/>
    </xf>
    <xf numFmtId="0" fontId="0" fillId="5" borderId="38" xfId="2" applyFont="1" applyFill="1" applyBorder="1" applyAlignment="1">
      <alignment horizontal="center"/>
    </xf>
    <xf numFmtId="0" fontId="4" fillId="6" borderId="39" xfId="2" applyFont="1" applyFill="1" applyBorder="1" applyAlignment="1">
      <alignment horizontal="center" vertical="top"/>
    </xf>
    <xf numFmtId="0" fontId="0" fillId="0" borderId="40" xfId="0" applyBorder="1"/>
    <xf numFmtId="0" fontId="5" fillId="6" borderId="41" xfId="2" applyFont="1" applyFill="1" applyBorder="1" applyAlignment="1">
      <alignment horizontal="center" vertical="top"/>
    </xf>
    <xf numFmtId="0" fontId="6" fillId="6" borderId="42" xfId="2" applyFont="1" applyFill="1" applyBorder="1" applyAlignment="1">
      <alignment horizontal="center" vertical="top"/>
    </xf>
    <xf numFmtId="0" fontId="6" fillId="9" borderId="42" xfId="2" applyFont="1" applyFill="1" applyBorder="1" applyAlignment="1">
      <alignment horizontal="center" vertical="top"/>
    </xf>
    <xf numFmtId="0" fontId="7" fillId="10" borderId="43" xfId="0" applyFont="1" applyFill="1" applyBorder="1" applyAlignment="1">
      <alignment horizontal="center" vertical="top"/>
    </xf>
    <xf numFmtId="0" fontId="2" fillId="2" borderId="8" xfId="2" applyFont="1" applyFill="1" applyBorder="1" applyAlignment="1">
      <alignment horizontal="center" vertical="center"/>
    </xf>
    <xf numFmtId="0" fontId="2" fillId="4" borderId="9" xfId="2" applyFont="1" applyFill="1" applyBorder="1" applyAlignment="1">
      <alignment horizontal="center" vertical="center"/>
    </xf>
    <xf numFmtId="0" fontId="2" fillId="0" borderId="0" xfId="0" applyFont="1" applyAlignment="1">
      <alignment horizontal="center" vertical="center"/>
    </xf>
    <xf numFmtId="0" fontId="2" fillId="6" borderId="0" xfId="2" applyFont="1" applyFill="1" applyAlignment="1">
      <alignment horizontal="center"/>
    </xf>
    <xf numFmtId="0" fontId="2" fillId="6" borderId="49" xfId="2" applyFont="1" applyFill="1" applyBorder="1" applyAlignment="1">
      <alignment horizontal="center"/>
    </xf>
    <xf numFmtId="0" fontId="0" fillId="3" borderId="49" xfId="2" applyFont="1" applyFill="1" applyBorder="1"/>
    <xf numFmtId="0" fontId="0" fillId="0" borderId="49" xfId="0" applyBorder="1"/>
    <xf numFmtId="0" fontId="0" fillId="2" borderId="49" xfId="2" applyFont="1" applyFill="1" applyBorder="1"/>
    <xf numFmtId="0" fontId="0" fillId="4" borderId="49" xfId="2" applyFont="1" applyFill="1" applyBorder="1"/>
    <xf numFmtId="0" fontId="0" fillId="5" borderId="49" xfId="2" applyFont="1" applyFill="1" applyBorder="1"/>
    <xf numFmtId="0" fontId="8" fillId="10" borderId="50" xfId="0" applyFont="1" applyFill="1" applyBorder="1" applyAlignment="1">
      <alignment horizontal="center" vertical="top"/>
    </xf>
    <xf numFmtId="0" fontId="8" fillId="6" borderId="50" xfId="2" applyFont="1" applyFill="1" applyBorder="1" applyAlignment="1">
      <alignment horizontal="center" vertical="top"/>
    </xf>
    <xf numFmtId="0" fontId="8" fillId="9" borderId="50" xfId="2" applyFont="1" applyFill="1" applyBorder="1" applyAlignment="1">
      <alignment horizontal="center" vertical="top"/>
    </xf>
    <xf numFmtId="0" fontId="9" fillId="11" borderId="51" xfId="0" applyFont="1" applyFill="1" applyBorder="1" applyAlignment="1">
      <alignment horizontal="center" vertical="top"/>
    </xf>
    <xf numFmtId="0" fontId="9" fillId="0" borderId="51" xfId="0" applyFont="1" applyBorder="1" applyAlignment="1">
      <alignment horizontal="center" vertical="top"/>
    </xf>
    <xf numFmtId="0" fontId="2" fillId="2" borderId="7" xfId="2" applyFont="1" applyFill="1" applyBorder="1" applyAlignment="1">
      <alignment horizontal="center" vertical="center"/>
    </xf>
    <xf numFmtId="0" fontId="2" fillId="4" borderId="8" xfId="2" applyFont="1" applyFill="1" applyBorder="1" applyAlignment="1">
      <alignment horizontal="center" vertical="center"/>
    </xf>
    <xf numFmtId="0" fontId="10" fillId="11" borderId="52" xfId="0" applyFont="1" applyFill="1" applyBorder="1" applyAlignment="1">
      <alignment horizontal="center" vertical="top"/>
    </xf>
    <xf numFmtId="0" fontId="2" fillId="0" borderId="44" xfId="2" applyFont="1" applyBorder="1" applyAlignment="1">
      <alignment horizontal="center"/>
    </xf>
    <xf numFmtId="0" fontId="0" fillId="0" borderId="12" xfId="0" applyBorder="1"/>
    <xf numFmtId="0" fontId="0" fillId="0" borderId="13" xfId="0" applyBorder="1"/>
    <xf numFmtId="0" fontId="3" fillId="0" borderId="12" xfId="2" applyFont="1" applyBorder="1" applyAlignment="1">
      <alignment horizontal="center"/>
    </xf>
    <xf numFmtId="0" fontId="2" fillId="5" borderId="28" xfId="2" applyFont="1" applyFill="1" applyBorder="1" applyAlignment="1">
      <alignment horizontal="center"/>
    </xf>
    <xf numFmtId="0" fontId="0" fillId="0" borderId="46" xfId="0" applyBorder="1"/>
    <xf numFmtId="0" fontId="0" fillId="0" borderId="47" xfId="0" applyBorder="1"/>
    <xf numFmtId="0" fontId="0" fillId="2" borderId="27" xfId="2" applyFont="1" applyFill="1" applyBorder="1" applyAlignment="1">
      <alignment horizontal="center"/>
    </xf>
    <xf numFmtId="0" fontId="0" fillId="5" borderId="28" xfId="2" applyFont="1" applyFill="1" applyBorder="1" applyAlignment="1">
      <alignment horizontal="center"/>
    </xf>
    <xf numFmtId="0" fontId="2" fillId="2" borderId="7" xfId="2" applyFont="1" applyFill="1" applyBorder="1" applyAlignment="1">
      <alignment horizontal="center" vertical="center"/>
    </xf>
    <xf numFmtId="0" fontId="0" fillId="0" borderId="45" xfId="0" applyBorder="1"/>
    <xf numFmtId="0" fontId="0" fillId="0" borderId="14" xfId="0" applyBorder="1"/>
    <xf numFmtId="0" fontId="2" fillId="4" borderId="8" xfId="2" applyFont="1" applyFill="1" applyBorder="1" applyAlignment="1">
      <alignment horizontal="center" vertical="center"/>
    </xf>
    <xf numFmtId="0" fontId="2" fillId="2" borderId="27" xfId="2" applyFont="1" applyFill="1" applyBorder="1" applyAlignment="1">
      <alignment horizontal="center"/>
    </xf>
    <xf numFmtId="0" fontId="0" fillId="2" borderId="3" xfId="2" applyFont="1" applyFill="1" applyBorder="1" applyAlignment="1">
      <alignment horizontal="center"/>
    </xf>
    <xf numFmtId="0" fontId="0" fillId="0" borderId="48" xfId="0" applyBorder="1"/>
    <xf numFmtId="0" fontId="0" fillId="5" borderId="4" xfId="2" applyFont="1" applyFill="1" applyBorder="1" applyAlignment="1">
      <alignment horizontal="center"/>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rist%20Optimizer%20changed%20macr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mmon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e Work Sheet"/>
      <sheetName val="Emergency Demand (Tonnes)"/>
      <sheetName val="Sheet Description"/>
      <sheetName val="Days on Hand Inventory (Days)"/>
      <sheetName val="Inter Plant Lead Time (Days)"/>
      <sheetName val="Demand Priority"/>
      <sheetName val="Inter Plant Mix Readiness"/>
      <sheetName val="Similarity Index"/>
      <sheetName val="Inter Plant Lead Time"/>
      <sheetName val="Risk of Under Supply"/>
      <sheetName val="Days on hand Inventory"/>
      <sheetName val="Estimated Days of Replenishment"/>
      <sheetName val="Inventory (In Tonnes)"/>
      <sheetName val="Planned Milling Rate Day -Ton"/>
    </sheetNames>
    <sheetDataSet>
      <sheetData sheetId="0"/>
      <sheetData sheetId="1">
        <row r="2">
          <cell r="C2">
            <v>2000</v>
          </cell>
          <cell r="D2">
            <v>3000</v>
          </cell>
          <cell r="E2">
            <v>0</v>
          </cell>
          <cell r="F2">
            <v>0</v>
          </cell>
          <cell r="I2">
            <v>0</v>
          </cell>
          <cell r="J2">
            <v>0</v>
          </cell>
        </row>
        <row r="3">
          <cell r="C3">
            <v>0</v>
          </cell>
          <cell r="D3">
            <v>200</v>
          </cell>
          <cell r="E3">
            <v>0</v>
          </cell>
          <cell r="F3">
            <v>0</v>
          </cell>
          <cell r="G3">
            <v>0</v>
          </cell>
          <cell r="H3">
            <v>0</v>
          </cell>
          <cell r="I3">
            <v>0</v>
          </cell>
          <cell r="J3">
            <v>0</v>
          </cell>
        </row>
        <row r="4">
          <cell r="C4">
            <v>0</v>
          </cell>
          <cell r="E4">
            <v>0</v>
          </cell>
          <cell r="F4">
            <v>0</v>
          </cell>
          <cell r="G4">
            <v>0</v>
          </cell>
          <cell r="I4">
            <v>70000</v>
          </cell>
          <cell r="J4">
            <v>0</v>
          </cell>
        </row>
        <row r="5">
          <cell r="C5">
            <v>0</v>
          </cell>
          <cell r="D5">
            <v>0</v>
          </cell>
          <cell r="E5">
            <v>0</v>
          </cell>
          <cell r="F5">
            <v>0</v>
          </cell>
          <cell r="G5">
            <v>0</v>
          </cell>
          <cell r="H5">
            <v>0</v>
          </cell>
          <cell r="I5">
            <v>0</v>
          </cell>
          <cell r="J5">
            <v>0</v>
          </cell>
        </row>
        <row r="6">
          <cell r="C6">
            <v>0</v>
          </cell>
          <cell r="D6">
            <v>0</v>
          </cell>
          <cell r="E6">
            <v>0</v>
          </cell>
          <cell r="F6">
            <v>0</v>
          </cell>
          <cell r="G6">
            <v>0</v>
          </cell>
          <cell r="H6">
            <v>0</v>
          </cell>
          <cell r="I6">
            <v>0</v>
          </cell>
          <cell r="J6">
            <v>0</v>
          </cell>
        </row>
        <row r="7">
          <cell r="C7">
            <v>0</v>
          </cell>
          <cell r="D7">
            <v>0</v>
          </cell>
          <cell r="E7">
            <v>0</v>
          </cell>
          <cell r="F7">
            <v>0</v>
          </cell>
          <cell r="G7">
            <v>0</v>
          </cell>
          <cell r="H7">
            <v>0</v>
          </cell>
          <cell r="I7">
            <v>0</v>
          </cell>
          <cell r="J7">
            <v>0</v>
          </cell>
        </row>
        <row r="8">
          <cell r="C8">
            <v>0</v>
          </cell>
          <cell r="D8">
            <v>0</v>
          </cell>
          <cell r="E8">
            <v>0</v>
          </cell>
          <cell r="F8">
            <v>0</v>
          </cell>
          <cell r="G8">
            <v>0</v>
          </cell>
          <cell r="H8">
            <v>0</v>
          </cell>
          <cell r="I8">
            <v>0</v>
          </cell>
          <cell r="J8">
            <v>0</v>
          </cell>
        </row>
        <row r="9">
          <cell r="C9">
            <v>0</v>
          </cell>
          <cell r="D9">
            <v>0</v>
          </cell>
          <cell r="E9">
            <v>0</v>
          </cell>
          <cell r="F9">
            <v>0</v>
          </cell>
          <cell r="G9">
            <v>0</v>
          </cell>
          <cell r="H9">
            <v>0</v>
          </cell>
          <cell r="I9">
            <v>0</v>
          </cell>
          <cell r="J9">
            <v>0</v>
          </cell>
        </row>
        <row r="10">
          <cell r="C10">
            <v>0</v>
          </cell>
          <cell r="D10">
            <v>0</v>
          </cell>
          <cell r="E10">
            <v>0</v>
          </cell>
          <cell r="F10">
            <v>0</v>
          </cell>
          <cell r="G10">
            <v>0</v>
          </cell>
          <cell r="H10">
            <v>0</v>
          </cell>
          <cell r="I10">
            <v>0</v>
          </cell>
          <cell r="J10">
            <v>0</v>
          </cell>
        </row>
        <row r="11">
          <cell r="C11">
            <v>0</v>
          </cell>
          <cell r="D11">
            <v>0</v>
          </cell>
          <cell r="E11">
            <v>0</v>
          </cell>
          <cell r="F11">
            <v>0</v>
          </cell>
          <cell r="G11">
            <v>0</v>
          </cell>
          <cell r="H11">
            <v>0</v>
          </cell>
          <cell r="I11">
            <v>0</v>
          </cell>
          <cell r="J11">
            <v>0</v>
          </cell>
        </row>
      </sheetData>
      <sheetData sheetId="2"/>
      <sheetData sheetId="3"/>
      <sheetData sheetId="4"/>
      <sheetData sheetId="5">
        <row r="2">
          <cell r="B2">
            <v>1</v>
          </cell>
          <cell r="C2">
            <v>2</v>
          </cell>
          <cell r="D2">
            <v>3</v>
          </cell>
          <cell r="E2">
            <v>4</v>
          </cell>
          <cell r="F2">
            <v>41</v>
          </cell>
          <cell r="G2">
            <v>51</v>
          </cell>
          <cell r="H2">
            <v>61</v>
          </cell>
          <cell r="I2">
            <v>71</v>
          </cell>
        </row>
        <row r="3">
          <cell r="B3">
            <v>5</v>
          </cell>
          <cell r="C3">
            <v>6</v>
          </cell>
          <cell r="D3">
            <v>7</v>
          </cell>
          <cell r="E3">
            <v>8</v>
          </cell>
          <cell r="F3">
            <v>42</v>
          </cell>
          <cell r="G3">
            <v>52</v>
          </cell>
          <cell r="H3">
            <v>62</v>
          </cell>
          <cell r="I3">
            <v>72</v>
          </cell>
        </row>
        <row r="4">
          <cell r="B4">
            <v>9</v>
          </cell>
          <cell r="C4">
            <v>10</v>
          </cell>
          <cell r="D4">
            <v>11</v>
          </cell>
          <cell r="E4">
            <v>12</v>
          </cell>
          <cell r="F4">
            <v>43</v>
          </cell>
          <cell r="G4">
            <v>53</v>
          </cell>
          <cell r="H4">
            <v>63</v>
          </cell>
          <cell r="I4">
            <v>73</v>
          </cell>
        </row>
        <row r="5">
          <cell r="B5">
            <v>13</v>
          </cell>
          <cell r="C5">
            <v>14</v>
          </cell>
          <cell r="D5">
            <v>15</v>
          </cell>
          <cell r="E5">
            <v>16</v>
          </cell>
          <cell r="F5">
            <v>44</v>
          </cell>
          <cell r="G5">
            <v>54</v>
          </cell>
          <cell r="H5">
            <v>64</v>
          </cell>
          <cell r="I5">
            <v>74</v>
          </cell>
        </row>
        <row r="6">
          <cell r="B6">
            <v>17</v>
          </cell>
          <cell r="C6">
            <v>18</v>
          </cell>
          <cell r="D6">
            <v>19</v>
          </cell>
          <cell r="E6">
            <v>20</v>
          </cell>
          <cell r="F6">
            <v>45</v>
          </cell>
          <cell r="G6">
            <v>55</v>
          </cell>
          <cell r="H6">
            <v>65</v>
          </cell>
          <cell r="I6">
            <v>75</v>
          </cell>
        </row>
        <row r="7">
          <cell r="B7">
            <v>21</v>
          </cell>
          <cell r="C7">
            <v>22</v>
          </cell>
          <cell r="D7">
            <v>23</v>
          </cell>
          <cell r="E7">
            <v>24</v>
          </cell>
          <cell r="F7">
            <v>46</v>
          </cell>
          <cell r="G7">
            <v>56</v>
          </cell>
          <cell r="H7">
            <v>66</v>
          </cell>
          <cell r="I7">
            <v>76</v>
          </cell>
        </row>
        <row r="8">
          <cell r="B8">
            <v>25</v>
          </cell>
          <cell r="C8">
            <v>26</v>
          </cell>
          <cell r="D8">
            <v>27</v>
          </cell>
          <cell r="E8">
            <v>28</v>
          </cell>
          <cell r="F8">
            <v>47</v>
          </cell>
          <cell r="G8">
            <v>57</v>
          </cell>
          <cell r="H8">
            <v>67</v>
          </cell>
          <cell r="I8">
            <v>77</v>
          </cell>
        </row>
        <row r="9">
          <cell r="B9">
            <v>29</v>
          </cell>
          <cell r="C9">
            <v>30</v>
          </cell>
          <cell r="D9">
            <v>31</v>
          </cell>
          <cell r="E9">
            <v>32</v>
          </cell>
          <cell r="F9">
            <v>48</v>
          </cell>
          <cell r="G9">
            <v>58</v>
          </cell>
          <cell r="H9">
            <v>68</v>
          </cell>
          <cell r="I9">
            <v>78</v>
          </cell>
        </row>
        <row r="10">
          <cell r="B10">
            <v>33</v>
          </cell>
          <cell r="C10">
            <v>34</v>
          </cell>
          <cell r="D10">
            <v>35</v>
          </cell>
          <cell r="E10">
            <v>36</v>
          </cell>
          <cell r="F10">
            <v>49</v>
          </cell>
          <cell r="G10">
            <v>59</v>
          </cell>
          <cell r="H10">
            <v>69</v>
          </cell>
          <cell r="I10">
            <v>79</v>
          </cell>
        </row>
        <row r="11">
          <cell r="B11">
            <v>37</v>
          </cell>
          <cell r="C11">
            <v>38</v>
          </cell>
          <cell r="D11">
            <v>39</v>
          </cell>
          <cell r="E11">
            <v>40</v>
          </cell>
          <cell r="F11">
            <v>50</v>
          </cell>
          <cell r="G11">
            <v>60</v>
          </cell>
          <cell r="H11">
            <v>70</v>
          </cell>
          <cell r="I11">
            <v>80</v>
          </cell>
        </row>
      </sheetData>
      <sheetData sheetId="6"/>
      <sheetData sheetId="7">
        <row r="2">
          <cell r="B2">
            <v>1</v>
          </cell>
          <cell r="C2">
            <v>0.8</v>
          </cell>
          <cell r="D2">
            <v>0.5</v>
          </cell>
          <cell r="E2">
            <v>0.4</v>
          </cell>
          <cell r="F2">
            <v>0.4</v>
          </cell>
          <cell r="G2">
            <v>0.4</v>
          </cell>
          <cell r="H2">
            <v>0.5</v>
          </cell>
          <cell r="I2">
            <v>0.4</v>
          </cell>
        </row>
        <row r="3">
          <cell r="B3">
            <v>0.8</v>
          </cell>
          <cell r="C3">
            <v>1</v>
          </cell>
          <cell r="D3">
            <v>1</v>
          </cell>
          <cell r="E3">
            <v>0.4</v>
          </cell>
          <cell r="F3">
            <v>0.4</v>
          </cell>
          <cell r="G3">
            <v>0.4</v>
          </cell>
          <cell r="H3">
            <v>0.75</v>
          </cell>
          <cell r="I3">
            <v>0.4</v>
          </cell>
        </row>
        <row r="4">
          <cell r="B4">
            <v>0.5</v>
          </cell>
          <cell r="C4">
            <v>1</v>
          </cell>
          <cell r="D4">
            <v>1</v>
          </cell>
          <cell r="E4">
            <v>0.4</v>
          </cell>
          <cell r="F4">
            <v>0.4</v>
          </cell>
          <cell r="G4">
            <v>0.4</v>
          </cell>
          <cell r="H4">
            <v>0.5</v>
          </cell>
          <cell r="I4">
            <v>0.4</v>
          </cell>
        </row>
        <row r="5">
          <cell r="B5">
            <v>0.4</v>
          </cell>
          <cell r="C5">
            <v>0.4</v>
          </cell>
          <cell r="D5">
            <v>0.4</v>
          </cell>
          <cell r="E5">
            <v>1</v>
          </cell>
          <cell r="F5">
            <v>0.8</v>
          </cell>
          <cell r="G5">
            <v>0.9</v>
          </cell>
          <cell r="H5">
            <v>0.8</v>
          </cell>
          <cell r="I5">
            <v>0.4</v>
          </cell>
        </row>
        <row r="6">
          <cell r="B6">
            <v>0.4</v>
          </cell>
          <cell r="C6">
            <v>0.4</v>
          </cell>
          <cell r="D6">
            <v>0.4</v>
          </cell>
          <cell r="E6">
            <v>0.8</v>
          </cell>
          <cell r="F6">
            <v>1</v>
          </cell>
          <cell r="G6">
            <v>1</v>
          </cell>
          <cell r="H6">
            <v>0.8</v>
          </cell>
          <cell r="I6">
            <v>0.4</v>
          </cell>
        </row>
        <row r="7">
          <cell r="B7">
            <v>0.4</v>
          </cell>
          <cell r="C7">
            <v>0.4</v>
          </cell>
          <cell r="D7">
            <v>0.4</v>
          </cell>
          <cell r="E7">
            <v>0.9</v>
          </cell>
          <cell r="F7">
            <v>1</v>
          </cell>
          <cell r="G7">
            <v>1</v>
          </cell>
          <cell r="H7">
            <v>0.75</v>
          </cell>
          <cell r="I7">
            <v>0.4</v>
          </cell>
        </row>
        <row r="8">
          <cell r="B8">
            <v>0.5</v>
          </cell>
          <cell r="C8">
            <v>0.75</v>
          </cell>
          <cell r="D8">
            <v>0.5</v>
          </cell>
          <cell r="E8">
            <v>0.8</v>
          </cell>
          <cell r="F8">
            <v>0.8</v>
          </cell>
          <cell r="G8">
            <v>0.75</v>
          </cell>
          <cell r="H8">
            <v>1</v>
          </cell>
          <cell r="I8">
            <v>0.4</v>
          </cell>
        </row>
        <row r="9">
          <cell r="B9">
            <v>0.4</v>
          </cell>
          <cell r="C9">
            <v>0.4</v>
          </cell>
          <cell r="D9">
            <v>0.4</v>
          </cell>
          <cell r="E9">
            <v>0.4</v>
          </cell>
          <cell r="F9">
            <v>0.4</v>
          </cell>
          <cell r="G9">
            <v>0.4</v>
          </cell>
          <cell r="H9">
            <v>0.4</v>
          </cell>
          <cell r="I9">
            <v>1</v>
          </cell>
        </row>
      </sheetData>
      <sheetData sheetId="8">
        <row r="2">
          <cell r="C2">
            <v>0</v>
          </cell>
          <cell r="D2">
            <v>7</v>
          </cell>
          <cell r="E2">
            <v>2</v>
          </cell>
          <cell r="F2">
            <v>9</v>
          </cell>
          <cell r="G2">
            <v>6</v>
          </cell>
          <cell r="H2">
            <v>0</v>
          </cell>
          <cell r="I2">
            <v>3</v>
          </cell>
          <cell r="J2">
            <v>5</v>
          </cell>
          <cell r="K2">
            <v>4</v>
          </cell>
          <cell r="L2">
            <v>6</v>
          </cell>
        </row>
        <row r="3">
          <cell r="C3">
            <v>7</v>
          </cell>
          <cell r="D3">
            <v>0</v>
          </cell>
          <cell r="E3">
            <v>5</v>
          </cell>
          <cell r="F3">
            <v>6</v>
          </cell>
          <cell r="G3">
            <v>2</v>
          </cell>
          <cell r="H3">
            <v>4</v>
          </cell>
          <cell r="I3">
            <v>1</v>
          </cell>
          <cell r="J3">
            <v>8</v>
          </cell>
          <cell r="K3">
            <v>7</v>
          </cell>
          <cell r="L3">
            <v>1</v>
          </cell>
        </row>
        <row r="4">
          <cell r="C4">
            <v>2</v>
          </cell>
          <cell r="D4">
            <v>5</v>
          </cell>
          <cell r="E4">
            <v>0</v>
          </cell>
          <cell r="F4">
            <v>9</v>
          </cell>
          <cell r="G4">
            <v>4</v>
          </cell>
          <cell r="H4">
            <v>6</v>
          </cell>
          <cell r="I4">
            <v>3</v>
          </cell>
          <cell r="J4">
            <v>6</v>
          </cell>
          <cell r="K4">
            <v>6</v>
          </cell>
          <cell r="L4">
            <v>7</v>
          </cell>
        </row>
        <row r="5">
          <cell r="C5">
            <v>9</v>
          </cell>
          <cell r="D5">
            <v>6</v>
          </cell>
          <cell r="E5">
            <v>9</v>
          </cell>
          <cell r="F5">
            <v>0</v>
          </cell>
          <cell r="G5">
            <v>8</v>
          </cell>
          <cell r="H5">
            <v>7</v>
          </cell>
          <cell r="I5">
            <v>9</v>
          </cell>
          <cell r="J5">
            <v>3</v>
          </cell>
          <cell r="K5">
            <v>7</v>
          </cell>
          <cell r="L5">
            <v>6</v>
          </cell>
        </row>
        <row r="6">
          <cell r="C6">
            <v>6</v>
          </cell>
          <cell r="D6">
            <v>2</v>
          </cell>
          <cell r="E6">
            <v>4</v>
          </cell>
          <cell r="F6">
            <v>8</v>
          </cell>
          <cell r="G6">
            <v>0</v>
          </cell>
          <cell r="H6">
            <v>9</v>
          </cell>
          <cell r="I6">
            <v>7</v>
          </cell>
          <cell r="J6">
            <v>3</v>
          </cell>
          <cell r="K6">
            <v>8</v>
          </cell>
          <cell r="L6">
            <v>6</v>
          </cell>
        </row>
        <row r="7">
          <cell r="C7">
            <v>0</v>
          </cell>
          <cell r="D7">
            <v>4</v>
          </cell>
          <cell r="E7">
            <v>6</v>
          </cell>
          <cell r="F7">
            <v>7</v>
          </cell>
          <cell r="G7">
            <v>9</v>
          </cell>
          <cell r="H7">
            <v>0</v>
          </cell>
          <cell r="I7">
            <v>2</v>
          </cell>
          <cell r="J7">
            <v>1</v>
          </cell>
          <cell r="K7">
            <v>6</v>
          </cell>
          <cell r="L7">
            <v>5</v>
          </cell>
        </row>
        <row r="8">
          <cell r="C8">
            <v>3</v>
          </cell>
          <cell r="D8">
            <v>1</v>
          </cell>
          <cell r="E8">
            <v>3</v>
          </cell>
          <cell r="F8">
            <v>9</v>
          </cell>
          <cell r="G8">
            <v>7</v>
          </cell>
          <cell r="H8">
            <v>2</v>
          </cell>
          <cell r="I8">
            <v>0</v>
          </cell>
          <cell r="J8">
            <v>8</v>
          </cell>
          <cell r="K8">
            <v>4</v>
          </cell>
          <cell r="L8">
            <v>6</v>
          </cell>
        </row>
        <row r="9">
          <cell r="C9">
            <v>5</v>
          </cell>
          <cell r="D9">
            <v>8</v>
          </cell>
          <cell r="E9">
            <v>6</v>
          </cell>
          <cell r="F9">
            <v>3</v>
          </cell>
          <cell r="G9">
            <v>3</v>
          </cell>
          <cell r="H9">
            <v>1</v>
          </cell>
          <cell r="I9">
            <v>8</v>
          </cell>
          <cell r="J9">
            <v>0</v>
          </cell>
          <cell r="K9">
            <v>7</v>
          </cell>
          <cell r="L9">
            <v>5</v>
          </cell>
        </row>
        <row r="10">
          <cell r="C10">
            <v>4</v>
          </cell>
          <cell r="D10">
            <v>7</v>
          </cell>
          <cell r="E10">
            <v>6</v>
          </cell>
          <cell r="F10">
            <v>7</v>
          </cell>
          <cell r="G10">
            <v>8</v>
          </cell>
          <cell r="H10">
            <v>6</v>
          </cell>
          <cell r="I10">
            <v>4</v>
          </cell>
          <cell r="J10">
            <v>7</v>
          </cell>
          <cell r="K10">
            <v>0</v>
          </cell>
          <cell r="L10">
            <v>0</v>
          </cell>
        </row>
        <row r="11">
          <cell r="C11">
            <v>6</v>
          </cell>
          <cell r="D11">
            <v>1</v>
          </cell>
          <cell r="E11">
            <v>7</v>
          </cell>
          <cell r="F11">
            <v>6</v>
          </cell>
          <cell r="G11">
            <v>6</v>
          </cell>
          <cell r="H11">
            <v>5</v>
          </cell>
          <cell r="I11">
            <v>6</v>
          </cell>
          <cell r="J11">
            <v>5</v>
          </cell>
          <cell r="K11">
            <v>0</v>
          </cell>
          <cell r="L11">
            <v>0</v>
          </cell>
        </row>
      </sheetData>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ow r="2">
          <cell r="C2">
            <v>7000</v>
          </cell>
          <cell r="D2">
            <v>5000</v>
          </cell>
          <cell r="E2">
            <v>2500</v>
          </cell>
          <cell r="F2">
            <v>2500</v>
          </cell>
          <cell r="G2">
            <v>2500</v>
          </cell>
          <cell r="H2">
            <v>2500</v>
          </cell>
          <cell r="I2">
            <v>0</v>
          </cell>
          <cell r="J2">
            <v>0</v>
          </cell>
        </row>
        <row r="3">
          <cell r="C3">
            <v>5000</v>
          </cell>
          <cell r="D3">
            <v>1000</v>
          </cell>
          <cell r="E3">
            <v>2500</v>
          </cell>
          <cell r="F3">
            <v>2500</v>
          </cell>
          <cell r="G3">
            <v>2500</v>
          </cell>
          <cell r="H3">
            <v>2500</v>
          </cell>
          <cell r="I3">
            <v>0</v>
          </cell>
          <cell r="J3">
            <v>0</v>
          </cell>
        </row>
        <row r="4">
          <cell r="C4">
            <v>0</v>
          </cell>
          <cell r="D4">
            <v>0</v>
          </cell>
          <cell r="E4">
            <v>2500</v>
          </cell>
          <cell r="F4">
            <v>2500</v>
          </cell>
          <cell r="G4">
            <v>2500</v>
          </cell>
          <cell r="H4">
            <v>2500</v>
          </cell>
          <cell r="I4">
            <v>0</v>
          </cell>
          <cell r="J4">
            <v>0</v>
          </cell>
        </row>
        <row r="5">
          <cell r="C5">
            <v>9000</v>
          </cell>
          <cell r="D5">
            <v>0</v>
          </cell>
          <cell r="E5">
            <v>2500</v>
          </cell>
          <cell r="F5">
            <v>2500</v>
          </cell>
          <cell r="G5">
            <v>2500</v>
          </cell>
          <cell r="H5">
            <v>2500</v>
          </cell>
          <cell r="I5">
            <v>0</v>
          </cell>
          <cell r="J5">
            <v>0</v>
          </cell>
        </row>
        <row r="6">
          <cell r="C6">
            <v>5000</v>
          </cell>
          <cell r="D6">
            <v>0</v>
          </cell>
          <cell r="E6">
            <v>2500</v>
          </cell>
          <cell r="F6">
            <v>2500</v>
          </cell>
          <cell r="G6">
            <v>2500</v>
          </cell>
          <cell r="H6">
            <v>2500</v>
          </cell>
          <cell r="I6">
            <v>0</v>
          </cell>
          <cell r="J6">
            <v>0</v>
          </cell>
        </row>
        <row r="7">
          <cell r="C7">
            <v>8000</v>
          </cell>
          <cell r="D7">
            <v>5000</v>
          </cell>
          <cell r="E7">
            <v>2500</v>
          </cell>
          <cell r="F7">
            <v>2500</v>
          </cell>
          <cell r="G7">
            <v>2500</v>
          </cell>
          <cell r="H7">
            <v>2500</v>
          </cell>
          <cell r="I7">
            <v>0</v>
          </cell>
          <cell r="J7">
            <v>0</v>
          </cell>
        </row>
        <row r="8">
          <cell r="C8">
            <v>300</v>
          </cell>
          <cell r="D8">
            <v>1000</v>
          </cell>
          <cell r="E8">
            <v>4000</v>
          </cell>
          <cell r="F8">
            <v>4000</v>
          </cell>
          <cell r="G8">
            <v>4000</v>
          </cell>
          <cell r="H8">
            <v>4000</v>
          </cell>
          <cell r="I8">
            <v>0</v>
          </cell>
          <cell r="J8">
            <v>0</v>
          </cell>
        </row>
        <row r="9">
          <cell r="C9">
            <v>5000</v>
          </cell>
          <cell r="D9">
            <v>0</v>
          </cell>
          <cell r="E9">
            <v>2500</v>
          </cell>
          <cell r="F9">
            <v>2500</v>
          </cell>
          <cell r="G9">
            <v>2500</v>
          </cell>
          <cell r="H9">
            <v>2500</v>
          </cell>
          <cell r="I9">
            <v>0</v>
          </cell>
          <cell r="J9">
            <v>0</v>
          </cell>
        </row>
        <row r="10">
          <cell r="C10">
            <v>5000</v>
          </cell>
          <cell r="D10">
            <v>0</v>
          </cell>
          <cell r="E10">
            <v>2500</v>
          </cell>
          <cell r="F10">
            <v>2500</v>
          </cell>
          <cell r="G10">
            <v>2500</v>
          </cell>
          <cell r="H10">
            <v>2500</v>
          </cell>
          <cell r="I10">
            <v>0</v>
          </cell>
          <cell r="J10">
            <v>0</v>
          </cell>
        </row>
        <row r="11">
          <cell r="C11">
            <v>5000</v>
          </cell>
          <cell r="D11">
            <v>0</v>
          </cell>
          <cell r="E11">
            <v>2500</v>
          </cell>
          <cell r="F11">
            <v>2500</v>
          </cell>
          <cell r="G11">
            <v>2500</v>
          </cell>
          <cell r="H11">
            <v>2500</v>
          </cell>
          <cell r="I11">
            <v>0</v>
          </cell>
          <cell r="J11">
            <v>0</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X98"/>
  <sheetViews>
    <sheetView topLeftCell="A11" workbookViewId="0">
      <selection activeCell="I18" sqref="I18"/>
    </sheetView>
  </sheetViews>
  <sheetFormatPr defaultColWidth="11.42578125" defaultRowHeight="15" x14ac:dyDescent="0.25"/>
  <cols>
    <col min="2" max="2" width="11.5703125" style="48" bestFit="1" customWidth="1"/>
    <col min="3" max="3" width="12.85546875" style="48" bestFit="1" customWidth="1"/>
    <col min="4" max="4" width="10.85546875" style="48" bestFit="1" customWidth="1"/>
    <col min="5" max="5" width="9.5703125" style="48" bestFit="1" customWidth="1"/>
    <col min="6" max="6" width="10.85546875" style="48" bestFit="1" customWidth="1"/>
    <col min="7" max="7" width="9.5703125" style="48" bestFit="1" customWidth="1"/>
    <col min="8" max="9" width="11.5703125" style="48" bestFit="1" customWidth="1"/>
    <col min="10" max="10" width="10.85546875" style="48" bestFit="1" customWidth="1"/>
    <col min="11" max="11" width="14.85546875" style="48" bestFit="1" customWidth="1"/>
    <col min="15" max="15" width="9.7109375" style="48" bestFit="1" customWidth="1"/>
    <col min="16" max="16" width="8.42578125" style="48" bestFit="1" customWidth="1"/>
    <col min="17" max="17" width="13.42578125" style="48" customWidth="1"/>
    <col min="18" max="18" width="12.85546875" style="48" customWidth="1"/>
  </cols>
  <sheetData>
    <row r="2" spans="2:19" ht="15.75" customHeight="1" x14ac:dyDescent="0.25"/>
    <row r="3" spans="2:19" ht="15.75" customHeight="1" x14ac:dyDescent="0.25">
      <c r="C3" s="168" t="s">
        <v>0</v>
      </c>
      <c r="D3" s="169"/>
      <c r="E3" s="169"/>
      <c r="F3" s="169"/>
      <c r="G3" s="170"/>
      <c r="H3" s="104" t="s">
        <v>1</v>
      </c>
      <c r="N3" s="168" t="s">
        <v>2</v>
      </c>
      <c r="O3" s="169"/>
      <c r="P3" s="169"/>
      <c r="Q3" s="169"/>
      <c r="R3" s="170"/>
      <c r="S3" s="104" t="s">
        <v>3</v>
      </c>
    </row>
    <row r="4" spans="2:19" ht="15.75" customHeight="1" x14ac:dyDescent="0.25"/>
    <row r="5" spans="2:19" ht="15.75" customHeight="1" x14ac:dyDescent="0.25">
      <c r="D5" s="61" t="s">
        <v>4</v>
      </c>
      <c r="E5" s="62" t="s">
        <v>5</v>
      </c>
      <c r="F5" s="62" t="s">
        <v>6</v>
      </c>
      <c r="G5" s="63" t="s">
        <v>7</v>
      </c>
      <c r="H5" s="93" t="s">
        <v>8</v>
      </c>
      <c r="I5" s="80" t="s">
        <v>9</v>
      </c>
      <c r="J5" s="80" t="s">
        <v>10</v>
      </c>
      <c r="K5" s="81" t="s">
        <v>11</v>
      </c>
      <c r="M5" s="6" t="s">
        <v>12</v>
      </c>
      <c r="N5" s="6" t="s">
        <v>13</v>
      </c>
      <c r="O5" s="6" t="s">
        <v>4</v>
      </c>
      <c r="P5" s="7" t="s">
        <v>5</v>
      </c>
      <c r="Q5" s="7" t="s">
        <v>6</v>
      </c>
      <c r="R5" s="8" t="s">
        <v>7</v>
      </c>
    </row>
    <row r="6" spans="2:19" ht="15.75" customHeight="1" x14ac:dyDescent="0.25">
      <c r="B6" s="177" t="s">
        <v>14</v>
      </c>
      <c r="C6" s="54" t="s">
        <v>15</v>
      </c>
      <c r="D6" s="64">
        <v>500</v>
      </c>
      <c r="E6" s="65">
        <f t="shared" ref="E6:G15" ca="1" si="0">ROUND(RAND()*1000,0)</f>
        <v>674</v>
      </c>
      <c r="F6" s="65">
        <f t="shared" ca="1" si="0"/>
        <v>254</v>
      </c>
      <c r="G6" s="65">
        <f t="shared" ca="1" si="0"/>
        <v>662</v>
      </c>
      <c r="H6" s="94">
        <v>1600</v>
      </c>
      <c r="I6" s="97">
        <v>0.8</v>
      </c>
      <c r="J6" s="98">
        <f t="shared" ref="J6:J15" si="1">I6*H6</f>
        <v>1280</v>
      </c>
      <c r="K6" s="99">
        <f t="shared" ref="K6:K15" si="2">J6-D6</f>
        <v>780</v>
      </c>
      <c r="M6" s="165" t="s">
        <v>14</v>
      </c>
      <c r="N6" s="9" t="s">
        <v>15</v>
      </c>
      <c r="O6" s="36">
        <f t="shared" ref="O6:R15" ca="1" si="3">ROUND(RAND()*100000,0)</f>
        <v>90745</v>
      </c>
      <c r="P6" s="37">
        <f t="shared" ca="1" si="3"/>
        <v>32801</v>
      </c>
      <c r="Q6" s="37">
        <f t="shared" ca="1" si="3"/>
        <v>58927</v>
      </c>
      <c r="R6" s="37">
        <f t="shared" ca="1" si="3"/>
        <v>84904</v>
      </c>
    </row>
    <row r="7" spans="2:19" ht="15.75" customHeight="1" x14ac:dyDescent="0.25">
      <c r="B7" s="178"/>
      <c r="C7" s="55" t="s">
        <v>16</v>
      </c>
      <c r="D7" s="66">
        <f t="shared" ref="D7:D15" ca="1" si="4">ROUND(RAND()*1000,0)</f>
        <v>906</v>
      </c>
      <c r="E7" s="39">
        <f t="shared" ca="1" si="0"/>
        <v>551</v>
      </c>
      <c r="F7" s="39">
        <f t="shared" ca="1" si="0"/>
        <v>845</v>
      </c>
      <c r="G7" s="39">
        <f t="shared" ca="1" si="0"/>
        <v>766</v>
      </c>
      <c r="H7" s="95">
        <v>1700</v>
      </c>
      <c r="I7" s="97">
        <v>0.8</v>
      </c>
      <c r="J7" s="98">
        <f t="shared" si="1"/>
        <v>1360</v>
      </c>
      <c r="K7" s="99">
        <f t="shared" ca="1" si="2"/>
        <v>454</v>
      </c>
      <c r="M7" s="165" t="s">
        <v>14</v>
      </c>
      <c r="N7" s="10" t="s">
        <v>16</v>
      </c>
      <c r="O7" s="38">
        <f t="shared" ca="1" si="3"/>
        <v>26669</v>
      </c>
      <c r="P7" s="39">
        <f t="shared" ca="1" si="3"/>
        <v>45609</v>
      </c>
      <c r="Q7" s="39">
        <f t="shared" ca="1" si="3"/>
        <v>33498</v>
      </c>
      <c r="R7" s="39">
        <f t="shared" ca="1" si="3"/>
        <v>12203</v>
      </c>
    </row>
    <row r="8" spans="2:19" ht="15.75" customHeight="1" x14ac:dyDescent="0.25">
      <c r="B8" s="178"/>
      <c r="C8" s="56" t="s">
        <v>17</v>
      </c>
      <c r="D8" s="67">
        <f t="shared" ca="1" si="4"/>
        <v>203</v>
      </c>
      <c r="E8" s="41">
        <f t="shared" ca="1" si="0"/>
        <v>193</v>
      </c>
      <c r="F8" s="41">
        <f t="shared" ca="1" si="0"/>
        <v>385</v>
      </c>
      <c r="G8" s="41">
        <f t="shared" ca="1" si="0"/>
        <v>989</v>
      </c>
      <c r="H8" s="95">
        <v>360</v>
      </c>
      <c r="I8" s="97">
        <v>0.8</v>
      </c>
      <c r="J8" s="98">
        <f t="shared" si="1"/>
        <v>288</v>
      </c>
      <c r="K8" s="99">
        <f t="shared" ca="1" si="2"/>
        <v>85</v>
      </c>
      <c r="M8" s="165" t="s">
        <v>14</v>
      </c>
      <c r="N8" s="15" t="s">
        <v>17</v>
      </c>
      <c r="O8" s="36">
        <f t="shared" ca="1" si="3"/>
        <v>5903</v>
      </c>
      <c r="P8" s="37">
        <f t="shared" ca="1" si="3"/>
        <v>81251</v>
      </c>
      <c r="Q8" s="37">
        <f t="shared" ca="1" si="3"/>
        <v>45408</v>
      </c>
      <c r="R8" s="37">
        <f t="shared" ca="1" si="3"/>
        <v>79383</v>
      </c>
    </row>
    <row r="9" spans="2:19" ht="15.75" customHeight="1" x14ac:dyDescent="0.25">
      <c r="B9" s="178"/>
      <c r="C9" s="55" t="s">
        <v>18</v>
      </c>
      <c r="D9" s="66">
        <f t="shared" ca="1" si="4"/>
        <v>487</v>
      </c>
      <c r="E9" s="39">
        <f t="shared" ca="1" si="0"/>
        <v>802</v>
      </c>
      <c r="F9" s="39">
        <f t="shared" ca="1" si="0"/>
        <v>668</v>
      </c>
      <c r="G9" s="39">
        <f t="shared" ca="1" si="0"/>
        <v>812</v>
      </c>
      <c r="H9" s="95">
        <v>800</v>
      </c>
      <c r="I9" s="97">
        <v>0.8</v>
      </c>
      <c r="J9" s="98">
        <f t="shared" si="1"/>
        <v>640</v>
      </c>
      <c r="K9" s="99">
        <f t="shared" ca="1" si="2"/>
        <v>153</v>
      </c>
      <c r="M9" s="165" t="s">
        <v>14</v>
      </c>
      <c r="N9" s="10" t="s">
        <v>18</v>
      </c>
      <c r="O9" s="38">
        <f t="shared" ca="1" si="3"/>
        <v>36663</v>
      </c>
      <c r="P9" s="39">
        <f t="shared" ca="1" si="3"/>
        <v>85752</v>
      </c>
      <c r="Q9" s="39">
        <f t="shared" ca="1" si="3"/>
        <v>23016</v>
      </c>
      <c r="R9" s="39">
        <f t="shared" ca="1" si="3"/>
        <v>10140</v>
      </c>
    </row>
    <row r="10" spans="2:19" x14ac:dyDescent="0.25">
      <c r="B10" s="179"/>
      <c r="C10" s="57" t="s">
        <v>19</v>
      </c>
      <c r="D10" s="67">
        <f t="shared" ca="1" si="4"/>
        <v>791</v>
      </c>
      <c r="E10" s="41">
        <f t="shared" ca="1" si="0"/>
        <v>793</v>
      </c>
      <c r="F10" s="41">
        <f t="shared" ca="1" si="0"/>
        <v>452</v>
      </c>
      <c r="G10" s="41">
        <f t="shared" ca="1" si="0"/>
        <v>404</v>
      </c>
      <c r="H10" s="95">
        <v>1200</v>
      </c>
      <c r="I10" s="97">
        <v>0.8</v>
      </c>
      <c r="J10" s="98">
        <f t="shared" si="1"/>
        <v>960</v>
      </c>
      <c r="K10" s="99">
        <f t="shared" ca="1" si="2"/>
        <v>169</v>
      </c>
      <c r="M10" s="165" t="s">
        <v>14</v>
      </c>
      <c r="N10" s="11" t="s">
        <v>19</v>
      </c>
      <c r="O10" s="40">
        <f t="shared" ca="1" si="3"/>
        <v>70747</v>
      </c>
      <c r="P10" s="41">
        <f t="shared" ca="1" si="3"/>
        <v>97942</v>
      </c>
      <c r="Q10" s="41">
        <f t="shared" ca="1" si="3"/>
        <v>2871</v>
      </c>
      <c r="R10" s="41">
        <f t="shared" ca="1" si="3"/>
        <v>46622</v>
      </c>
    </row>
    <row r="11" spans="2:19" x14ac:dyDescent="0.25">
      <c r="B11" s="180" t="s">
        <v>20</v>
      </c>
      <c r="C11" s="58" t="s">
        <v>21</v>
      </c>
      <c r="D11" s="68">
        <f t="shared" ca="1" si="4"/>
        <v>146</v>
      </c>
      <c r="E11" s="43">
        <f t="shared" ca="1" si="0"/>
        <v>997</v>
      </c>
      <c r="F11" s="43">
        <f t="shared" ca="1" si="0"/>
        <v>34</v>
      </c>
      <c r="G11" s="43">
        <f t="shared" ca="1" si="0"/>
        <v>179</v>
      </c>
      <c r="H11" s="95">
        <v>1500</v>
      </c>
      <c r="I11" s="97">
        <v>0.8</v>
      </c>
      <c r="J11" s="98">
        <f t="shared" si="1"/>
        <v>1200</v>
      </c>
      <c r="K11" s="99">
        <f t="shared" ca="1" si="2"/>
        <v>1054</v>
      </c>
      <c r="M11" s="166" t="s">
        <v>20</v>
      </c>
      <c r="N11" s="12" t="s">
        <v>21</v>
      </c>
      <c r="O11" s="42">
        <f t="shared" ca="1" si="3"/>
        <v>57084</v>
      </c>
      <c r="P11" s="43">
        <f t="shared" ca="1" si="3"/>
        <v>98131</v>
      </c>
      <c r="Q11" s="43">
        <f t="shared" ca="1" si="3"/>
        <v>42614</v>
      </c>
      <c r="R11" s="43">
        <f t="shared" ca="1" si="3"/>
        <v>82871</v>
      </c>
    </row>
    <row r="12" spans="2:19" x14ac:dyDescent="0.25">
      <c r="B12" s="178"/>
      <c r="C12" s="59" t="s">
        <v>22</v>
      </c>
      <c r="D12" s="69">
        <f t="shared" ca="1" si="4"/>
        <v>406</v>
      </c>
      <c r="E12" s="45">
        <f t="shared" ca="1" si="0"/>
        <v>62</v>
      </c>
      <c r="F12" s="45">
        <f t="shared" ca="1" si="0"/>
        <v>681</v>
      </c>
      <c r="G12" s="45">
        <f t="shared" ca="1" si="0"/>
        <v>245</v>
      </c>
      <c r="H12" s="95">
        <v>1750</v>
      </c>
      <c r="I12" s="97">
        <v>0.8</v>
      </c>
      <c r="J12" s="98">
        <f t="shared" si="1"/>
        <v>1400</v>
      </c>
      <c r="K12" s="99">
        <f t="shared" ca="1" si="2"/>
        <v>994</v>
      </c>
      <c r="M12" s="166" t="s">
        <v>20</v>
      </c>
      <c r="N12" s="13" t="s">
        <v>22</v>
      </c>
      <c r="O12" s="44">
        <f t="shared" ca="1" si="3"/>
        <v>3208</v>
      </c>
      <c r="P12" s="45">
        <f t="shared" ca="1" si="3"/>
        <v>85886</v>
      </c>
      <c r="Q12" s="45">
        <f t="shared" ca="1" si="3"/>
        <v>73055</v>
      </c>
      <c r="R12" s="45">
        <f t="shared" ca="1" si="3"/>
        <v>95449</v>
      </c>
    </row>
    <row r="13" spans="2:19" x14ac:dyDescent="0.25">
      <c r="B13" s="178"/>
      <c r="C13" s="58" t="s">
        <v>23</v>
      </c>
      <c r="D13" s="68">
        <f t="shared" ca="1" si="4"/>
        <v>772</v>
      </c>
      <c r="E13" s="43">
        <f t="shared" ca="1" si="0"/>
        <v>95</v>
      </c>
      <c r="F13" s="43">
        <f t="shared" ca="1" si="0"/>
        <v>895</v>
      </c>
      <c r="G13" s="43">
        <f t="shared" ca="1" si="0"/>
        <v>481</v>
      </c>
      <c r="H13" s="95">
        <v>800</v>
      </c>
      <c r="I13" s="97">
        <v>0.8</v>
      </c>
      <c r="J13" s="98">
        <f t="shared" si="1"/>
        <v>640</v>
      </c>
      <c r="K13" s="99">
        <f t="shared" ca="1" si="2"/>
        <v>-132</v>
      </c>
      <c r="M13" s="166" t="s">
        <v>20</v>
      </c>
      <c r="N13" s="12" t="s">
        <v>23</v>
      </c>
      <c r="O13" s="42">
        <f t="shared" ca="1" si="3"/>
        <v>62426</v>
      </c>
      <c r="P13" s="43">
        <f t="shared" ca="1" si="3"/>
        <v>56177</v>
      </c>
      <c r="Q13" s="43">
        <f t="shared" ca="1" si="3"/>
        <v>127</v>
      </c>
      <c r="R13" s="43">
        <f t="shared" ca="1" si="3"/>
        <v>27815</v>
      </c>
    </row>
    <row r="14" spans="2:19" x14ac:dyDescent="0.25">
      <c r="B14" s="178"/>
      <c r="C14" s="59" t="s">
        <v>24</v>
      </c>
      <c r="D14" s="69">
        <f t="shared" ca="1" si="4"/>
        <v>540</v>
      </c>
      <c r="E14" s="45">
        <f t="shared" ca="1" si="0"/>
        <v>393</v>
      </c>
      <c r="F14" s="45">
        <f t="shared" ca="1" si="0"/>
        <v>490</v>
      </c>
      <c r="G14" s="45">
        <f t="shared" ca="1" si="0"/>
        <v>861</v>
      </c>
      <c r="H14" s="95">
        <v>1000</v>
      </c>
      <c r="I14" s="97">
        <v>0.8</v>
      </c>
      <c r="J14" s="98">
        <f t="shared" si="1"/>
        <v>800</v>
      </c>
      <c r="K14" s="99">
        <f t="shared" ca="1" si="2"/>
        <v>260</v>
      </c>
      <c r="M14" s="166" t="s">
        <v>20</v>
      </c>
      <c r="N14" s="13" t="s">
        <v>24</v>
      </c>
      <c r="O14" s="44">
        <f t="shared" ca="1" si="3"/>
        <v>16967</v>
      </c>
      <c r="P14" s="45">
        <f t="shared" ca="1" si="3"/>
        <v>73900</v>
      </c>
      <c r="Q14" s="45">
        <f t="shared" ca="1" si="3"/>
        <v>16221</v>
      </c>
      <c r="R14" s="45">
        <f t="shared" ca="1" si="3"/>
        <v>36415</v>
      </c>
    </row>
    <row r="15" spans="2:19" ht="15.75" customHeight="1" x14ac:dyDescent="0.25">
      <c r="B15" s="179"/>
      <c r="C15" s="60" t="s">
        <v>25</v>
      </c>
      <c r="D15" s="70">
        <f t="shared" ca="1" si="4"/>
        <v>339</v>
      </c>
      <c r="E15" s="71">
        <f t="shared" ca="1" si="0"/>
        <v>447</v>
      </c>
      <c r="F15" s="71">
        <f t="shared" ca="1" si="0"/>
        <v>666</v>
      </c>
      <c r="G15" s="71">
        <f t="shared" ca="1" si="0"/>
        <v>20</v>
      </c>
      <c r="H15" s="96">
        <v>1000</v>
      </c>
      <c r="I15" s="100">
        <v>0.8</v>
      </c>
      <c r="J15" s="101">
        <f t="shared" si="1"/>
        <v>800</v>
      </c>
      <c r="K15" s="102">
        <f t="shared" ca="1" si="2"/>
        <v>461</v>
      </c>
      <c r="M15" s="166" t="s">
        <v>20</v>
      </c>
      <c r="N15" s="14" t="s">
        <v>25</v>
      </c>
      <c r="O15" s="42">
        <f t="shared" ca="1" si="3"/>
        <v>25967</v>
      </c>
      <c r="P15" s="43">
        <f t="shared" ca="1" si="3"/>
        <v>2831</v>
      </c>
      <c r="Q15" s="43">
        <f t="shared" ca="1" si="3"/>
        <v>58365</v>
      </c>
      <c r="R15" s="43">
        <f t="shared" ca="1" si="3"/>
        <v>32221</v>
      </c>
    </row>
    <row r="16" spans="2:19" x14ac:dyDescent="0.25">
      <c r="B16" s="46"/>
      <c r="C16" s="47"/>
      <c r="M16" s="46"/>
      <c r="N16" s="47"/>
      <c r="O16" s="49"/>
      <c r="P16" s="49"/>
      <c r="Q16" s="49"/>
      <c r="R16" s="49"/>
    </row>
    <row r="17" spans="2:19" x14ac:dyDescent="0.25">
      <c r="B17" s="46"/>
      <c r="C17" s="47"/>
      <c r="M17" s="46"/>
      <c r="N17" s="47"/>
      <c r="O17" s="49"/>
      <c r="P17" s="49"/>
      <c r="Q17" s="49"/>
      <c r="R17" s="49"/>
    </row>
    <row r="18" spans="2:19" x14ac:dyDescent="0.25">
      <c r="B18" s="46"/>
      <c r="C18" s="47"/>
      <c r="M18" s="46"/>
      <c r="N18" s="47"/>
      <c r="O18" s="49"/>
      <c r="P18" s="49"/>
      <c r="Q18" s="49"/>
      <c r="R18" s="49"/>
    </row>
    <row r="19" spans="2:19" ht="15.75" customHeight="1" x14ac:dyDescent="0.25"/>
    <row r="20" spans="2:19" ht="15.75" customHeight="1" x14ac:dyDescent="0.25">
      <c r="C20" s="168" t="s">
        <v>26</v>
      </c>
      <c r="D20" s="169"/>
      <c r="E20" s="169"/>
      <c r="F20" s="169"/>
      <c r="G20" s="170"/>
      <c r="H20" s="104" t="s">
        <v>27</v>
      </c>
      <c r="N20" s="168" t="s">
        <v>28</v>
      </c>
      <c r="O20" s="169"/>
      <c r="P20" s="169"/>
      <c r="Q20" s="169"/>
      <c r="R20" s="170"/>
      <c r="S20" s="104" t="s">
        <v>29</v>
      </c>
    </row>
    <row r="21" spans="2:19" ht="15.75" customHeight="1" x14ac:dyDescent="0.25"/>
    <row r="22" spans="2:19" ht="15.75" customHeight="1" x14ac:dyDescent="0.25">
      <c r="D22" s="6" t="s">
        <v>4</v>
      </c>
      <c r="E22" s="7" t="s">
        <v>5</v>
      </c>
      <c r="F22" s="7" t="s">
        <v>6</v>
      </c>
      <c r="G22" s="8" t="s">
        <v>7</v>
      </c>
      <c r="O22" s="6" t="s">
        <v>4</v>
      </c>
      <c r="P22" s="7" t="s">
        <v>5</v>
      </c>
      <c r="Q22" s="7" t="s">
        <v>6</v>
      </c>
      <c r="R22" s="8" t="s">
        <v>7</v>
      </c>
    </row>
    <row r="23" spans="2:19" x14ac:dyDescent="0.25">
      <c r="B23" s="177" t="s">
        <v>14</v>
      </c>
      <c r="C23" s="9" t="s">
        <v>15</v>
      </c>
      <c r="D23" s="124">
        <f t="shared" ref="D23:G32" ca="1" si="5">ROUND(RAND()*100,0)</f>
        <v>63</v>
      </c>
      <c r="E23" s="125">
        <f t="shared" ca="1" si="5"/>
        <v>87</v>
      </c>
      <c r="F23" s="125">
        <f t="shared" ca="1" si="5"/>
        <v>33</v>
      </c>
      <c r="G23" s="125">
        <f t="shared" ca="1" si="5"/>
        <v>71</v>
      </c>
      <c r="M23" s="177" t="s">
        <v>14</v>
      </c>
      <c r="N23" s="9" t="s">
        <v>15</v>
      </c>
      <c r="O23" s="124">
        <f t="shared" ref="O23:R32" ca="1" si="6">ROUND(RAND()*100,0)</f>
        <v>31</v>
      </c>
      <c r="P23" s="125">
        <f t="shared" ca="1" si="6"/>
        <v>58</v>
      </c>
      <c r="Q23" s="125">
        <f t="shared" ca="1" si="6"/>
        <v>75</v>
      </c>
      <c r="R23" s="125">
        <f t="shared" ca="1" si="6"/>
        <v>99</v>
      </c>
    </row>
    <row r="24" spans="2:19" x14ac:dyDescent="0.25">
      <c r="B24" s="178"/>
      <c r="C24" s="10" t="s">
        <v>16</v>
      </c>
      <c r="D24" s="126">
        <f t="shared" ca="1" si="5"/>
        <v>76</v>
      </c>
      <c r="E24" s="2">
        <f t="shared" ca="1" si="5"/>
        <v>48</v>
      </c>
      <c r="F24" s="2">
        <f t="shared" ca="1" si="5"/>
        <v>13</v>
      </c>
      <c r="G24" s="2">
        <f t="shared" ca="1" si="5"/>
        <v>26</v>
      </c>
      <c r="M24" s="178"/>
      <c r="N24" s="10" t="s">
        <v>16</v>
      </c>
      <c r="O24" s="126">
        <f t="shared" ca="1" si="6"/>
        <v>17</v>
      </c>
      <c r="P24" s="2">
        <f t="shared" ca="1" si="6"/>
        <v>92</v>
      </c>
      <c r="Q24" s="2">
        <f t="shared" ca="1" si="6"/>
        <v>32</v>
      </c>
      <c r="R24" s="2">
        <f t="shared" ca="1" si="6"/>
        <v>37</v>
      </c>
    </row>
    <row r="25" spans="2:19" x14ac:dyDescent="0.25">
      <c r="B25" s="178"/>
      <c r="C25" s="15" t="s">
        <v>17</v>
      </c>
      <c r="D25" s="124">
        <f t="shared" ca="1" si="5"/>
        <v>54</v>
      </c>
      <c r="E25" s="125">
        <f t="shared" ca="1" si="5"/>
        <v>43</v>
      </c>
      <c r="F25" s="125">
        <f t="shared" ca="1" si="5"/>
        <v>99</v>
      </c>
      <c r="G25" s="125">
        <f t="shared" ca="1" si="5"/>
        <v>27</v>
      </c>
      <c r="M25" s="178"/>
      <c r="N25" s="15" t="s">
        <v>17</v>
      </c>
      <c r="O25" s="124">
        <f t="shared" ca="1" si="6"/>
        <v>73</v>
      </c>
      <c r="P25" s="125">
        <f t="shared" ca="1" si="6"/>
        <v>38</v>
      </c>
      <c r="Q25" s="125">
        <f t="shared" ca="1" si="6"/>
        <v>92</v>
      </c>
      <c r="R25" s="125">
        <f t="shared" ca="1" si="6"/>
        <v>6</v>
      </c>
    </row>
    <row r="26" spans="2:19" x14ac:dyDescent="0.25">
      <c r="B26" s="178"/>
      <c r="C26" s="10" t="s">
        <v>18</v>
      </c>
      <c r="D26" s="126">
        <f t="shared" ca="1" si="5"/>
        <v>16</v>
      </c>
      <c r="E26" s="2">
        <f t="shared" ca="1" si="5"/>
        <v>42</v>
      </c>
      <c r="F26" s="2">
        <f t="shared" ca="1" si="5"/>
        <v>80</v>
      </c>
      <c r="G26" s="2">
        <f t="shared" ca="1" si="5"/>
        <v>17</v>
      </c>
      <c r="M26" s="178"/>
      <c r="N26" s="10" t="s">
        <v>18</v>
      </c>
      <c r="O26" s="126">
        <f t="shared" ca="1" si="6"/>
        <v>18</v>
      </c>
      <c r="P26" s="2">
        <f t="shared" ca="1" si="6"/>
        <v>32</v>
      </c>
      <c r="Q26" s="2">
        <f t="shared" ca="1" si="6"/>
        <v>54</v>
      </c>
      <c r="R26" s="2">
        <f t="shared" ca="1" si="6"/>
        <v>43</v>
      </c>
    </row>
    <row r="27" spans="2:19" x14ac:dyDescent="0.25">
      <c r="B27" s="179"/>
      <c r="C27" s="11" t="s">
        <v>19</v>
      </c>
      <c r="D27" s="128">
        <f t="shared" ca="1" si="5"/>
        <v>33</v>
      </c>
      <c r="E27" s="3">
        <f t="shared" ca="1" si="5"/>
        <v>11</v>
      </c>
      <c r="F27" s="3">
        <f t="shared" ca="1" si="5"/>
        <v>11</v>
      </c>
      <c r="G27" s="3">
        <f t="shared" ca="1" si="5"/>
        <v>82</v>
      </c>
      <c r="M27" s="179"/>
      <c r="N27" s="11" t="s">
        <v>19</v>
      </c>
      <c r="O27" s="128">
        <f t="shared" ca="1" si="6"/>
        <v>23</v>
      </c>
      <c r="P27" s="3">
        <f t="shared" ca="1" si="6"/>
        <v>26</v>
      </c>
      <c r="Q27" s="3">
        <f t="shared" ca="1" si="6"/>
        <v>89</v>
      </c>
      <c r="R27" s="3">
        <f t="shared" ca="1" si="6"/>
        <v>82</v>
      </c>
    </row>
    <row r="28" spans="2:19" x14ac:dyDescent="0.25">
      <c r="B28" s="180" t="s">
        <v>20</v>
      </c>
      <c r="C28" s="12" t="s">
        <v>21</v>
      </c>
      <c r="D28" s="130">
        <f t="shared" ca="1" si="5"/>
        <v>9</v>
      </c>
      <c r="E28" s="4">
        <f t="shared" ca="1" si="5"/>
        <v>99</v>
      </c>
      <c r="F28" s="4">
        <f t="shared" ca="1" si="5"/>
        <v>98</v>
      </c>
      <c r="G28" s="4">
        <f t="shared" ca="1" si="5"/>
        <v>56</v>
      </c>
      <c r="M28" s="180" t="s">
        <v>20</v>
      </c>
      <c r="N28" s="12" t="s">
        <v>21</v>
      </c>
      <c r="O28" s="130">
        <f t="shared" ca="1" si="6"/>
        <v>75</v>
      </c>
      <c r="P28" s="4">
        <f t="shared" ca="1" si="6"/>
        <v>70</v>
      </c>
      <c r="Q28" s="4">
        <f t="shared" ca="1" si="6"/>
        <v>38</v>
      </c>
      <c r="R28" s="4">
        <f t="shared" ca="1" si="6"/>
        <v>6</v>
      </c>
    </row>
    <row r="29" spans="2:19" x14ac:dyDescent="0.25">
      <c r="B29" s="178"/>
      <c r="C29" s="13" t="s">
        <v>22</v>
      </c>
      <c r="D29" s="132">
        <f t="shared" ca="1" si="5"/>
        <v>83</v>
      </c>
      <c r="E29" s="5">
        <f t="shared" ca="1" si="5"/>
        <v>94</v>
      </c>
      <c r="F29" s="5">
        <f t="shared" ca="1" si="5"/>
        <v>63</v>
      </c>
      <c r="G29" s="5">
        <f t="shared" ca="1" si="5"/>
        <v>41</v>
      </c>
      <c r="M29" s="178"/>
      <c r="N29" s="13" t="s">
        <v>22</v>
      </c>
      <c r="O29" s="132">
        <f t="shared" ca="1" si="6"/>
        <v>6</v>
      </c>
      <c r="P29" s="5">
        <f t="shared" ca="1" si="6"/>
        <v>29</v>
      </c>
      <c r="Q29" s="5">
        <f t="shared" ca="1" si="6"/>
        <v>76</v>
      </c>
      <c r="R29" s="5">
        <f t="shared" ca="1" si="6"/>
        <v>57</v>
      </c>
    </row>
    <row r="30" spans="2:19" x14ac:dyDescent="0.25">
      <c r="B30" s="178"/>
      <c r="C30" s="12" t="s">
        <v>23</v>
      </c>
      <c r="D30" s="130">
        <f t="shared" ca="1" si="5"/>
        <v>12</v>
      </c>
      <c r="E30" s="4">
        <f t="shared" ca="1" si="5"/>
        <v>38</v>
      </c>
      <c r="F30" s="4">
        <f t="shared" ca="1" si="5"/>
        <v>11</v>
      </c>
      <c r="G30" s="4">
        <f t="shared" ca="1" si="5"/>
        <v>74</v>
      </c>
      <c r="M30" s="178"/>
      <c r="N30" s="12" t="s">
        <v>23</v>
      </c>
      <c r="O30" s="130">
        <f t="shared" ca="1" si="6"/>
        <v>69</v>
      </c>
      <c r="P30" s="4">
        <f t="shared" ca="1" si="6"/>
        <v>12</v>
      </c>
      <c r="Q30" s="4">
        <f t="shared" ca="1" si="6"/>
        <v>92</v>
      </c>
      <c r="R30" s="4">
        <f t="shared" ca="1" si="6"/>
        <v>61</v>
      </c>
    </row>
    <row r="31" spans="2:19" x14ac:dyDescent="0.25">
      <c r="B31" s="178"/>
      <c r="C31" s="13" t="s">
        <v>24</v>
      </c>
      <c r="D31" s="132">
        <f t="shared" ca="1" si="5"/>
        <v>52</v>
      </c>
      <c r="E31" s="5">
        <f t="shared" ca="1" si="5"/>
        <v>7</v>
      </c>
      <c r="F31" s="5">
        <f t="shared" ca="1" si="5"/>
        <v>58</v>
      </c>
      <c r="G31" s="5">
        <f t="shared" ca="1" si="5"/>
        <v>8</v>
      </c>
      <c r="M31" s="178"/>
      <c r="N31" s="13" t="s">
        <v>24</v>
      </c>
      <c r="O31" s="132">
        <f t="shared" ca="1" si="6"/>
        <v>27</v>
      </c>
      <c r="P31" s="5">
        <f t="shared" ca="1" si="6"/>
        <v>69</v>
      </c>
      <c r="Q31" s="5">
        <f t="shared" ca="1" si="6"/>
        <v>78</v>
      </c>
      <c r="R31" s="5">
        <f t="shared" ca="1" si="6"/>
        <v>48</v>
      </c>
    </row>
    <row r="32" spans="2:19" ht="15.75" customHeight="1" x14ac:dyDescent="0.25">
      <c r="B32" s="179"/>
      <c r="C32" s="14" t="s">
        <v>25</v>
      </c>
      <c r="D32" s="130">
        <f t="shared" ca="1" si="5"/>
        <v>83</v>
      </c>
      <c r="E32" s="4">
        <f t="shared" ca="1" si="5"/>
        <v>41</v>
      </c>
      <c r="F32" s="4">
        <f t="shared" ca="1" si="5"/>
        <v>99</v>
      </c>
      <c r="G32" s="4">
        <f t="shared" ca="1" si="5"/>
        <v>93</v>
      </c>
      <c r="M32" s="179"/>
      <c r="N32" s="14" t="s">
        <v>25</v>
      </c>
      <c r="O32" s="130">
        <f t="shared" ca="1" si="6"/>
        <v>69</v>
      </c>
      <c r="P32" s="4">
        <f t="shared" ca="1" si="6"/>
        <v>92</v>
      </c>
      <c r="Q32" s="4">
        <f t="shared" ca="1" si="6"/>
        <v>21</v>
      </c>
      <c r="R32" s="4">
        <f t="shared" ca="1" si="6"/>
        <v>84</v>
      </c>
    </row>
    <row r="35" spans="2:24" ht="15.75" customHeight="1" x14ac:dyDescent="0.25"/>
    <row r="36" spans="2:24" ht="15.75" customHeight="1" x14ac:dyDescent="0.25">
      <c r="C36" s="168" t="s">
        <v>30</v>
      </c>
      <c r="D36" s="169"/>
      <c r="E36" s="169"/>
      <c r="F36" s="169"/>
      <c r="G36" s="170"/>
      <c r="H36" s="104" t="s">
        <v>31</v>
      </c>
      <c r="L36" s="168" t="s">
        <v>32</v>
      </c>
      <c r="M36" s="169"/>
      <c r="N36" s="169"/>
      <c r="O36" s="169"/>
      <c r="P36" s="169"/>
      <c r="Q36" s="169"/>
      <c r="R36" s="169"/>
      <c r="S36" s="169"/>
      <c r="T36" s="169"/>
      <c r="U36" s="169"/>
      <c r="V36" s="169"/>
      <c r="W36" s="170"/>
      <c r="X36" s="104" t="s">
        <v>33</v>
      </c>
    </row>
    <row r="37" spans="2:24" ht="15.75" customHeight="1" x14ac:dyDescent="0.25">
      <c r="N37" s="181" t="s">
        <v>14</v>
      </c>
      <c r="O37" s="173"/>
      <c r="P37" s="173"/>
      <c r="Q37" s="173"/>
      <c r="R37" s="174"/>
      <c r="S37" s="172" t="s">
        <v>20</v>
      </c>
      <c r="T37" s="173"/>
      <c r="U37" s="173"/>
      <c r="V37" s="173"/>
      <c r="W37" s="174"/>
    </row>
    <row r="38" spans="2:24" ht="15.75" customHeight="1" x14ac:dyDescent="0.25">
      <c r="D38" s="6" t="s">
        <v>4</v>
      </c>
      <c r="E38" s="7" t="s">
        <v>5</v>
      </c>
      <c r="F38" s="7" t="s">
        <v>6</v>
      </c>
      <c r="G38" s="8" t="s">
        <v>7</v>
      </c>
      <c r="L38" s="16"/>
      <c r="M38" s="17"/>
      <c r="N38" s="26" t="s">
        <v>15</v>
      </c>
      <c r="O38" s="27" t="s">
        <v>16</v>
      </c>
      <c r="P38" s="26" t="s">
        <v>17</v>
      </c>
      <c r="Q38" s="27" t="s">
        <v>18</v>
      </c>
      <c r="R38" s="26" t="s">
        <v>19</v>
      </c>
      <c r="S38" s="28" t="s">
        <v>21</v>
      </c>
      <c r="T38" s="29" t="s">
        <v>22</v>
      </c>
      <c r="U38" s="28" t="s">
        <v>23</v>
      </c>
      <c r="V38" s="29" t="s">
        <v>24</v>
      </c>
      <c r="W38" s="30" t="s">
        <v>25</v>
      </c>
    </row>
    <row r="39" spans="2:24" x14ac:dyDescent="0.25">
      <c r="B39" s="177" t="s">
        <v>14</v>
      </c>
      <c r="C39" s="9" t="s">
        <v>15</v>
      </c>
      <c r="D39" s="134" t="str">
        <f t="shared" ref="D39:D48" ca="1" si="7">IF(O23&lt;D23,"Y","N")</f>
        <v>Y</v>
      </c>
      <c r="E39" s="135" t="str">
        <f t="shared" ref="E39:E48" ca="1" si="8">IF(P23&lt;E23,"Y","N")</f>
        <v>Y</v>
      </c>
      <c r="F39" s="135" t="str">
        <f t="shared" ref="F39:F48" ca="1" si="9">IF(Q23&lt;F23,"Y","N")</f>
        <v>N</v>
      </c>
      <c r="G39" s="135" t="str">
        <f t="shared" ref="G39:G48" ca="1" si="10">IF(R23&lt;G23,"Y","N")</f>
        <v>N</v>
      </c>
      <c r="L39" s="165" t="s">
        <v>14</v>
      </c>
      <c r="M39" s="21" t="s">
        <v>15</v>
      </c>
      <c r="N39" s="16">
        <v>0</v>
      </c>
      <c r="O39" s="17"/>
      <c r="P39" s="17"/>
      <c r="Q39" s="17"/>
      <c r="R39" s="17"/>
      <c r="S39" s="17"/>
      <c r="T39" s="17"/>
      <c r="U39" s="17"/>
      <c r="V39" s="17"/>
      <c r="W39" s="31"/>
    </row>
    <row r="40" spans="2:24" x14ac:dyDescent="0.25">
      <c r="B40" s="178"/>
      <c r="C40" s="10" t="s">
        <v>16</v>
      </c>
      <c r="D40" s="136" t="str">
        <f t="shared" ca="1" si="7"/>
        <v>Y</v>
      </c>
      <c r="E40" s="50" t="str">
        <f t="shared" ca="1" si="8"/>
        <v>N</v>
      </c>
      <c r="F40" s="50" t="str">
        <f t="shared" ca="1" si="9"/>
        <v>N</v>
      </c>
      <c r="G40" s="50" t="str">
        <f t="shared" ca="1" si="10"/>
        <v>N</v>
      </c>
      <c r="L40" s="150"/>
      <c r="M40" s="22" t="s">
        <v>16</v>
      </c>
      <c r="N40" s="32">
        <f t="shared" ref="N40:N48" ca="1" si="11">ROUND(RAND()*10,0)</f>
        <v>6</v>
      </c>
      <c r="O40" s="1">
        <v>0</v>
      </c>
      <c r="P40" s="1"/>
      <c r="Q40" s="1"/>
      <c r="R40" s="1"/>
      <c r="S40" s="1"/>
      <c r="T40" s="1"/>
      <c r="U40" s="1"/>
      <c r="V40" s="1"/>
      <c r="W40" s="18"/>
    </row>
    <row r="41" spans="2:24" x14ac:dyDescent="0.25">
      <c r="B41" s="178"/>
      <c r="C41" s="15" t="s">
        <v>17</v>
      </c>
      <c r="D41" s="134" t="str">
        <f t="shared" ca="1" si="7"/>
        <v>N</v>
      </c>
      <c r="E41" s="135" t="str">
        <f t="shared" ca="1" si="8"/>
        <v>Y</v>
      </c>
      <c r="F41" s="135" t="str">
        <f t="shared" ca="1" si="9"/>
        <v>Y</v>
      </c>
      <c r="G41" s="135" t="str">
        <f t="shared" ca="1" si="10"/>
        <v>Y</v>
      </c>
      <c r="L41" s="150"/>
      <c r="M41" s="21" t="s">
        <v>17</v>
      </c>
      <c r="N41" s="32">
        <f t="shared" ca="1" si="11"/>
        <v>7</v>
      </c>
      <c r="O41" s="1">
        <f t="shared" ref="O41:O48" ca="1" si="12">ROUND(RAND()*10,0)</f>
        <v>8</v>
      </c>
      <c r="P41" s="1">
        <v>0</v>
      </c>
      <c r="Q41" s="1"/>
      <c r="R41" s="1"/>
      <c r="S41" s="1"/>
      <c r="T41" s="1"/>
      <c r="U41" s="1"/>
      <c r="V41" s="1"/>
      <c r="W41" s="18"/>
    </row>
    <row r="42" spans="2:24" x14ac:dyDescent="0.25">
      <c r="B42" s="178"/>
      <c r="C42" s="10" t="s">
        <v>18</v>
      </c>
      <c r="D42" s="136" t="str">
        <f t="shared" ca="1" si="7"/>
        <v>N</v>
      </c>
      <c r="E42" s="50" t="str">
        <f t="shared" ca="1" si="8"/>
        <v>Y</v>
      </c>
      <c r="F42" s="50" t="str">
        <f t="shared" ca="1" si="9"/>
        <v>Y</v>
      </c>
      <c r="G42" s="50" t="str">
        <f t="shared" ca="1" si="10"/>
        <v>N</v>
      </c>
      <c r="L42" s="150"/>
      <c r="M42" s="22" t="s">
        <v>18</v>
      </c>
      <c r="N42" s="32">
        <f t="shared" ca="1" si="11"/>
        <v>7</v>
      </c>
      <c r="O42" s="1">
        <f t="shared" ca="1" si="12"/>
        <v>8</v>
      </c>
      <c r="P42" s="1">
        <f t="shared" ref="P42:P48" ca="1" si="13">ROUND(RAND()*10,0)</f>
        <v>7</v>
      </c>
      <c r="Q42" s="1">
        <v>0</v>
      </c>
      <c r="R42" s="1"/>
      <c r="S42" s="1"/>
      <c r="T42" s="1"/>
      <c r="U42" s="1"/>
      <c r="V42" s="1"/>
      <c r="W42" s="18"/>
    </row>
    <row r="43" spans="2:24" x14ac:dyDescent="0.25">
      <c r="B43" s="179"/>
      <c r="C43" s="11" t="s">
        <v>19</v>
      </c>
      <c r="D43" s="138" t="str">
        <f t="shared" ca="1" si="7"/>
        <v>Y</v>
      </c>
      <c r="E43" s="51" t="str">
        <f t="shared" ca="1" si="8"/>
        <v>N</v>
      </c>
      <c r="F43" s="51" t="str">
        <f t="shared" ca="1" si="9"/>
        <v>N</v>
      </c>
      <c r="G43" s="51" t="str">
        <f t="shared" ca="1" si="10"/>
        <v>N</v>
      </c>
      <c r="L43" s="150"/>
      <c r="M43" s="21" t="s">
        <v>19</v>
      </c>
      <c r="N43" s="32">
        <f t="shared" ca="1" si="11"/>
        <v>9</v>
      </c>
      <c r="O43" s="1">
        <f t="shared" ca="1" si="12"/>
        <v>4</v>
      </c>
      <c r="P43" s="1">
        <f t="shared" ca="1" si="13"/>
        <v>4</v>
      </c>
      <c r="Q43" s="1">
        <f t="shared" ref="Q43:Q48" ca="1" si="14">ROUND(RAND()*10,0)</f>
        <v>4</v>
      </c>
      <c r="R43" s="1">
        <v>0</v>
      </c>
      <c r="S43" s="1"/>
      <c r="T43" s="1"/>
      <c r="U43" s="1"/>
      <c r="V43" s="1"/>
      <c r="W43" s="18"/>
    </row>
    <row r="44" spans="2:24" x14ac:dyDescent="0.25">
      <c r="B44" s="180" t="s">
        <v>20</v>
      </c>
      <c r="C44" s="12" t="s">
        <v>21</v>
      </c>
      <c r="D44" s="140" t="str">
        <f t="shared" ca="1" si="7"/>
        <v>N</v>
      </c>
      <c r="E44" s="52" t="str">
        <f t="shared" ca="1" si="8"/>
        <v>Y</v>
      </c>
      <c r="F44" s="52" t="str">
        <f t="shared" ca="1" si="9"/>
        <v>Y</v>
      </c>
      <c r="G44" s="52" t="str">
        <f t="shared" ca="1" si="10"/>
        <v>Y</v>
      </c>
      <c r="L44" s="166" t="s">
        <v>20</v>
      </c>
      <c r="M44" s="23" t="s">
        <v>21</v>
      </c>
      <c r="N44" s="32">
        <f t="shared" ca="1" si="11"/>
        <v>1</v>
      </c>
      <c r="O44" s="1">
        <f t="shared" ca="1" si="12"/>
        <v>4</v>
      </c>
      <c r="P44" s="1">
        <f t="shared" ca="1" si="13"/>
        <v>5</v>
      </c>
      <c r="Q44" s="1">
        <f t="shared" ca="1" si="14"/>
        <v>9</v>
      </c>
      <c r="R44" s="1">
        <f ca="1">ROUND(RAND()*10,0)</f>
        <v>4</v>
      </c>
      <c r="S44" s="1">
        <v>0</v>
      </c>
      <c r="T44" s="1"/>
      <c r="U44" s="1"/>
      <c r="V44" s="1"/>
      <c r="W44" s="18"/>
    </row>
    <row r="45" spans="2:24" x14ac:dyDescent="0.25">
      <c r="B45" s="178"/>
      <c r="C45" s="13" t="s">
        <v>22</v>
      </c>
      <c r="D45" s="142" t="str">
        <f t="shared" ca="1" si="7"/>
        <v>Y</v>
      </c>
      <c r="E45" s="53" t="str">
        <f t="shared" ca="1" si="8"/>
        <v>Y</v>
      </c>
      <c r="F45" s="53" t="str">
        <f t="shared" ca="1" si="9"/>
        <v>N</v>
      </c>
      <c r="G45" s="53" t="str">
        <f t="shared" ca="1" si="10"/>
        <v>N</v>
      </c>
      <c r="L45" s="166"/>
      <c r="M45" s="24" t="s">
        <v>22</v>
      </c>
      <c r="N45" s="32">
        <f t="shared" ca="1" si="11"/>
        <v>7</v>
      </c>
      <c r="O45" s="1">
        <f t="shared" ca="1" si="12"/>
        <v>5</v>
      </c>
      <c r="P45" s="1">
        <f t="shared" ca="1" si="13"/>
        <v>8</v>
      </c>
      <c r="Q45" s="1">
        <f t="shared" ca="1" si="14"/>
        <v>3</v>
      </c>
      <c r="R45" s="1">
        <f ca="1">ROUND(RAND()*10,0)</f>
        <v>4</v>
      </c>
      <c r="S45" s="1">
        <f ca="1">ROUND(RAND()*10,0)</f>
        <v>3</v>
      </c>
      <c r="T45" s="1">
        <v>0</v>
      </c>
      <c r="U45" s="1"/>
      <c r="V45" s="1"/>
      <c r="W45" s="18"/>
    </row>
    <row r="46" spans="2:24" x14ac:dyDescent="0.25">
      <c r="B46" s="178"/>
      <c r="C46" s="12" t="s">
        <v>23</v>
      </c>
      <c r="D46" s="140" t="str">
        <f t="shared" ca="1" si="7"/>
        <v>N</v>
      </c>
      <c r="E46" s="52" t="str">
        <f t="shared" ca="1" si="8"/>
        <v>Y</v>
      </c>
      <c r="F46" s="52" t="str">
        <f t="shared" ca="1" si="9"/>
        <v>N</v>
      </c>
      <c r="G46" s="52" t="str">
        <f t="shared" ca="1" si="10"/>
        <v>Y</v>
      </c>
      <c r="L46" s="166"/>
      <c r="M46" s="23" t="s">
        <v>23</v>
      </c>
      <c r="N46" s="32">
        <f t="shared" ca="1" si="11"/>
        <v>6</v>
      </c>
      <c r="O46" s="1">
        <f t="shared" ca="1" si="12"/>
        <v>4</v>
      </c>
      <c r="P46" s="1">
        <f t="shared" ca="1" si="13"/>
        <v>3</v>
      </c>
      <c r="Q46" s="1">
        <f t="shared" ca="1" si="14"/>
        <v>3</v>
      </c>
      <c r="R46" s="1">
        <f ca="1">ROUND(RAND()*10,0)</f>
        <v>4</v>
      </c>
      <c r="S46" s="1">
        <f ca="1">ROUND(RAND()*10,0)</f>
        <v>9</v>
      </c>
      <c r="T46" s="1">
        <f ca="1">ROUND(RAND()*10,0)</f>
        <v>3</v>
      </c>
      <c r="U46" s="1">
        <v>0</v>
      </c>
      <c r="V46" s="1"/>
      <c r="W46" s="18"/>
    </row>
    <row r="47" spans="2:24" x14ac:dyDescent="0.25">
      <c r="B47" s="178"/>
      <c r="C47" s="13" t="s">
        <v>24</v>
      </c>
      <c r="D47" s="142" t="str">
        <f t="shared" ca="1" si="7"/>
        <v>Y</v>
      </c>
      <c r="E47" s="53" t="str">
        <f t="shared" ca="1" si="8"/>
        <v>N</v>
      </c>
      <c r="F47" s="53" t="str">
        <f t="shared" ca="1" si="9"/>
        <v>N</v>
      </c>
      <c r="G47" s="53" t="str">
        <f t="shared" ca="1" si="10"/>
        <v>N</v>
      </c>
      <c r="L47" s="166"/>
      <c r="M47" s="24" t="s">
        <v>24</v>
      </c>
      <c r="N47" s="32">
        <f t="shared" ca="1" si="11"/>
        <v>1</v>
      </c>
      <c r="O47" s="1">
        <f t="shared" ca="1" si="12"/>
        <v>5</v>
      </c>
      <c r="P47" s="1">
        <f t="shared" ca="1" si="13"/>
        <v>7</v>
      </c>
      <c r="Q47" s="1">
        <f t="shared" ca="1" si="14"/>
        <v>2</v>
      </c>
      <c r="R47" s="1">
        <f ca="1">ROUND(RAND()*10,0)</f>
        <v>1</v>
      </c>
      <c r="S47" s="1">
        <f ca="1">ROUND(RAND()*10,0)</f>
        <v>5</v>
      </c>
      <c r="T47" s="1">
        <f ca="1">ROUND(RAND()*10,0)</f>
        <v>2</v>
      </c>
      <c r="U47" s="1">
        <f ca="1">ROUND(RAND()*10,0)</f>
        <v>1</v>
      </c>
      <c r="V47" s="1">
        <v>0</v>
      </c>
      <c r="W47" s="18"/>
    </row>
    <row r="48" spans="2:24" ht="15.75" customHeight="1" x14ac:dyDescent="0.25">
      <c r="B48" s="179"/>
      <c r="C48" s="14" t="s">
        <v>25</v>
      </c>
      <c r="D48" s="140" t="str">
        <f t="shared" ca="1" si="7"/>
        <v>Y</v>
      </c>
      <c r="E48" s="52" t="str">
        <f t="shared" ca="1" si="8"/>
        <v>N</v>
      </c>
      <c r="F48" s="52" t="str">
        <f t="shared" ca="1" si="9"/>
        <v>Y</v>
      </c>
      <c r="G48" s="52" t="str">
        <f t="shared" ca="1" si="10"/>
        <v>Y</v>
      </c>
      <c r="L48" s="151"/>
      <c r="M48" s="25" t="s">
        <v>25</v>
      </c>
      <c r="N48" s="33">
        <f t="shared" ca="1" si="11"/>
        <v>9</v>
      </c>
      <c r="O48" s="19">
        <f t="shared" ca="1" si="12"/>
        <v>1</v>
      </c>
      <c r="P48" s="19">
        <f t="shared" ca="1" si="13"/>
        <v>4</v>
      </c>
      <c r="Q48" s="19">
        <f t="shared" ca="1" si="14"/>
        <v>1</v>
      </c>
      <c r="R48" s="19">
        <f ca="1">ROUND(RAND()*10,0)</f>
        <v>7</v>
      </c>
      <c r="S48" s="19">
        <f ca="1">ROUND(RAND()*10,0)</f>
        <v>8</v>
      </c>
      <c r="T48" s="19">
        <f ca="1">ROUND(RAND()*10,0)</f>
        <v>7</v>
      </c>
      <c r="U48" s="19">
        <f ca="1">ROUND(RAND()*10,0)</f>
        <v>7</v>
      </c>
      <c r="V48" s="19">
        <f ca="1">ROUND(RAND()*10,0)</f>
        <v>7</v>
      </c>
      <c r="W48" s="20">
        <v>0</v>
      </c>
    </row>
    <row r="50" spans="2:24" ht="15.75" customHeight="1" x14ac:dyDescent="0.25"/>
    <row r="51" spans="2:24" ht="15.75" customHeight="1" x14ac:dyDescent="0.25">
      <c r="L51" s="168" t="s">
        <v>34</v>
      </c>
      <c r="M51" s="169"/>
      <c r="N51" s="169"/>
      <c r="O51" s="169"/>
      <c r="P51" s="169"/>
      <c r="Q51" s="169"/>
      <c r="R51" s="169"/>
      <c r="S51" s="169"/>
      <c r="T51" s="169"/>
      <c r="U51" s="169"/>
      <c r="V51" s="169"/>
      <c r="W51" s="170"/>
      <c r="X51" s="104" t="s">
        <v>35</v>
      </c>
    </row>
    <row r="52" spans="2:24" ht="15.75" customHeight="1" x14ac:dyDescent="0.25">
      <c r="B52" s="168" t="s">
        <v>36</v>
      </c>
      <c r="C52" s="169"/>
      <c r="D52" s="169"/>
      <c r="E52" s="169"/>
      <c r="F52" s="169"/>
      <c r="G52" s="169"/>
      <c r="H52" s="169"/>
      <c r="I52" s="169"/>
      <c r="J52" s="170"/>
      <c r="K52" s="104" t="s">
        <v>37</v>
      </c>
      <c r="N52" s="175" t="s">
        <v>14</v>
      </c>
      <c r="O52" s="173"/>
      <c r="P52" s="173"/>
      <c r="Q52" s="173"/>
      <c r="R52" s="174"/>
      <c r="S52" s="176" t="s">
        <v>20</v>
      </c>
      <c r="T52" s="173"/>
      <c r="U52" s="173"/>
      <c r="V52" s="173"/>
      <c r="W52" s="174"/>
    </row>
    <row r="53" spans="2:24" ht="15.75" customHeight="1" x14ac:dyDescent="0.25">
      <c r="E53" s="171" t="s">
        <v>38</v>
      </c>
      <c r="F53" s="169"/>
      <c r="G53" s="169"/>
      <c r="H53" s="169"/>
      <c r="I53" s="169"/>
      <c r="L53" s="16"/>
      <c r="M53" s="17"/>
      <c r="N53" s="26" t="s">
        <v>15</v>
      </c>
      <c r="O53" s="27" t="s">
        <v>16</v>
      </c>
      <c r="P53" s="26" t="s">
        <v>17</v>
      </c>
      <c r="Q53" s="27" t="s">
        <v>18</v>
      </c>
      <c r="R53" s="26" t="s">
        <v>19</v>
      </c>
      <c r="S53" s="28" t="s">
        <v>21</v>
      </c>
      <c r="T53" s="29" t="s">
        <v>22</v>
      </c>
      <c r="U53" s="28" t="s">
        <v>23</v>
      </c>
      <c r="V53" s="29" t="s">
        <v>24</v>
      </c>
      <c r="W53" s="30" t="s">
        <v>25</v>
      </c>
    </row>
    <row r="54" spans="2:24" x14ac:dyDescent="0.25">
      <c r="B54" s="79" t="s">
        <v>4</v>
      </c>
      <c r="C54" s="80" t="s">
        <v>5</v>
      </c>
      <c r="D54" s="84" t="s">
        <v>7</v>
      </c>
      <c r="E54" s="79" t="s">
        <v>39</v>
      </c>
      <c r="F54" s="80" t="s">
        <v>40</v>
      </c>
      <c r="G54" s="80" t="s">
        <v>41</v>
      </c>
      <c r="H54" s="80" t="s">
        <v>42</v>
      </c>
      <c r="I54" s="81" t="s">
        <v>43</v>
      </c>
      <c r="L54" s="165" t="s">
        <v>14</v>
      </c>
      <c r="M54" s="21" t="s">
        <v>15</v>
      </c>
      <c r="N54" s="72" t="s">
        <v>44</v>
      </c>
      <c r="O54" s="73"/>
      <c r="P54" s="73"/>
      <c r="Q54" s="73"/>
      <c r="R54" s="73"/>
      <c r="S54" s="73"/>
      <c r="T54" s="73"/>
      <c r="U54" s="73"/>
      <c r="V54" s="73"/>
      <c r="W54" s="74"/>
    </row>
    <row r="55" spans="2:24" x14ac:dyDescent="0.25">
      <c r="B55" s="82" t="s">
        <v>5</v>
      </c>
      <c r="C55" s="85">
        <v>1</v>
      </c>
      <c r="D55" s="86"/>
      <c r="E55" s="87"/>
      <c r="F55" s="85"/>
      <c r="G55" s="85"/>
      <c r="H55" s="85"/>
      <c r="I55" s="88"/>
      <c r="L55" s="150"/>
      <c r="M55" s="22" t="s">
        <v>16</v>
      </c>
      <c r="N55" s="34" t="s">
        <v>45</v>
      </c>
      <c r="O55" s="75" t="s">
        <v>44</v>
      </c>
      <c r="P55" s="75"/>
      <c r="Q55" s="75"/>
      <c r="R55" s="75"/>
      <c r="S55" s="75"/>
      <c r="T55" s="75"/>
      <c r="U55" s="75"/>
      <c r="V55" s="75"/>
      <c r="W55" s="76"/>
    </row>
    <row r="56" spans="2:24" x14ac:dyDescent="0.25">
      <c r="B56" s="82" t="s">
        <v>7</v>
      </c>
      <c r="C56" s="85">
        <v>0.8</v>
      </c>
      <c r="D56" s="86">
        <v>1</v>
      </c>
      <c r="E56" s="87"/>
      <c r="F56" s="85"/>
      <c r="G56" s="85"/>
      <c r="H56" s="85"/>
      <c r="I56" s="88"/>
      <c r="L56" s="150"/>
      <c r="M56" s="21" t="s">
        <v>17</v>
      </c>
      <c r="N56" s="34" t="s">
        <v>44</v>
      </c>
      <c r="O56" s="75" t="s">
        <v>44</v>
      </c>
      <c r="P56" s="75" t="s">
        <v>44</v>
      </c>
      <c r="Q56" s="75"/>
      <c r="R56" s="75"/>
      <c r="S56" s="75"/>
      <c r="T56" s="75"/>
      <c r="U56" s="75"/>
      <c r="V56" s="75"/>
      <c r="W56" s="76"/>
    </row>
    <row r="57" spans="2:24" x14ac:dyDescent="0.25">
      <c r="B57" s="82" t="s">
        <v>39</v>
      </c>
      <c r="C57" s="85">
        <v>0.5</v>
      </c>
      <c r="D57" s="86">
        <v>0.75</v>
      </c>
      <c r="E57" s="87">
        <v>1</v>
      </c>
      <c r="F57" s="85"/>
      <c r="G57" s="85"/>
      <c r="H57" s="85"/>
      <c r="I57" s="88"/>
      <c r="L57" s="150"/>
      <c r="M57" s="22" t="s">
        <v>18</v>
      </c>
      <c r="N57" s="34" t="s">
        <v>45</v>
      </c>
      <c r="O57" s="75" t="s">
        <v>44</v>
      </c>
      <c r="P57" s="75" t="s">
        <v>44</v>
      </c>
      <c r="Q57" s="75" t="s">
        <v>44</v>
      </c>
      <c r="R57" s="75"/>
      <c r="S57" s="75"/>
      <c r="T57" s="75"/>
      <c r="U57" s="75"/>
      <c r="V57" s="75"/>
      <c r="W57" s="76"/>
    </row>
    <row r="58" spans="2:24" x14ac:dyDescent="0.25">
      <c r="B58" s="82" t="s">
        <v>40</v>
      </c>
      <c r="C58" s="85">
        <v>0.5</v>
      </c>
      <c r="D58" s="86">
        <v>0.75</v>
      </c>
      <c r="E58" s="87">
        <v>1</v>
      </c>
      <c r="F58" s="85">
        <v>1</v>
      </c>
      <c r="G58" s="85"/>
      <c r="H58" s="85"/>
      <c r="I58" s="88"/>
      <c r="L58" s="150"/>
      <c r="M58" s="21" t="s">
        <v>19</v>
      </c>
      <c r="N58" s="34" t="s">
        <v>44</v>
      </c>
      <c r="O58" s="75" t="s">
        <v>44</v>
      </c>
      <c r="P58" s="75" t="s">
        <v>44</v>
      </c>
      <c r="Q58" s="75" t="s">
        <v>45</v>
      </c>
      <c r="R58" s="75" t="s">
        <v>44</v>
      </c>
      <c r="S58" s="75"/>
      <c r="T58" s="75"/>
      <c r="U58" s="75"/>
      <c r="V58" s="75"/>
      <c r="W58" s="76"/>
    </row>
    <row r="59" spans="2:24" x14ac:dyDescent="0.25">
      <c r="B59" s="82" t="s">
        <v>41</v>
      </c>
      <c r="C59" s="85">
        <v>0.5</v>
      </c>
      <c r="D59" s="86">
        <v>0.75</v>
      </c>
      <c r="E59" s="87">
        <v>1</v>
      </c>
      <c r="F59" s="85">
        <v>1</v>
      </c>
      <c r="G59" s="85">
        <v>1</v>
      </c>
      <c r="H59" s="85"/>
      <c r="I59" s="88"/>
      <c r="L59" s="166" t="s">
        <v>20</v>
      </c>
      <c r="M59" s="23" t="s">
        <v>21</v>
      </c>
      <c r="N59" s="34" t="s">
        <v>44</v>
      </c>
      <c r="O59" s="75" t="s">
        <v>44</v>
      </c>
      <c r="P59" s="75" t="s">
        <v>44</v>
      </c>
      <c r="Q59" s="75" t="s">
        <v>44</v>
      </c>
      <c r="R59" s="75" t="s">
        <v>45</v>
      </c>
      <c r="S59" s="75" t="s">
        <v>44</v>
      </c>
      <c r="T59" s="75"/>
      <c r="U59" s="75"/>
      <c r="V59" s="75"/>
      <c r="W59" s="76"/>
    </row>
    <row r="60" spans="2:24" x14ac:dyDescent="0.25">
      <c r="B60" s="82" t="s">
        <v>42</v>
      </c>
      <c r="C60" s="85">
        <v>0.5</v>
      </c>
      <c r="D60" s="86">
        <v>0.75</v>
      </c>
      <c r="E60" s="87">
        <v>1</v>
      </c>
      <c r="F60" s="85">
        <v>1</v>
      </c>
      <c r="G60" s="85">
        <v>1</v>
      </c>
      <c r="H60" s="85">
        <v>1</v>
      </c>
      <c r="I60" s="88"/>
      <c r="L60" s="166"/>
      <c r="M60" s="24" t="s">
        <v>22</v>
      </c>
      <c r="N60" s="34" t="s">
        <v>44</v>
      </c>
      <c r="O60" s="75" t="s">
        <v>45</v>
      </c>
      <c r="P60" s="75" t="s">
        <v>45</v>
      </c>
      <c r="Q60" s="75" t="s">
        <v>44</v>
      </c>
      <c r="R60" s="75" t="s">
        <v>45</v>
      </c>
      <c r="S60" s="75" t="s">
        <v>45</v>
      </c>
      <c r="T60" s="75" t="s">
        <v>44</v>
      </c>
      <c r="U60" s="75"/>
      <c r="V60" s="75"/>
      <c r="W60" s="76"/>
    </row>
    <row r="61" spans="2:24" ht="15.75" customHeight="1" x14ac:dyDescent="0.25">
      <c r="B61" s="83" t="s">
        <v>43</v>
      </c>
      <c r="C61" s="89">
        <v>0.5</v>
      </c>
      <c r="D61" s="90">
        <v>0.75</v>
      </c>
      <c r="E61" s="91">
        <v>1</v>
      </c>
      <c r="F61" s="89">
        <v>1</v>
      </c>
      <c r="G61" s="89">
        <v>1</v>
      </c>
      <c r="H61" s="89">
        <v>1</v>
      </c>
      <c r="I61" s="92">
        <v>1</v>
      </c>
      <c r="L61" s="166"/>
      <c r="M61" s="23" t="s">
        <v>23</v>
      </c>
      <c r="N61" s="34" t="s">
        <v>44</v>
      </c>
      <c r="O61" s="75" t="s">
        <v>44</v>
      </c>
      <c r="P61" s="75" t="s">
        <v>44</v>
      </c>
      <c r="Q61" s="75" t="s">
        <v>44</v>
      </c>
      <c r="R61" s="75" t="s">
        <v>44</v>
      </c>
      <c r="S61" s="75" t="s">
        <v>44</v>
      </c>
      <c r="T61" s="75" t="s">
        <v>44</v>
      </c>
      <c r="U61" s="75" t="s">
        <v>44</v>
      </c>
      <c r="V61" s="75"/>
      <c r="W61" s="76"/>
    </row>
    <row r="62" spans="2:24" x14ac:dyDescent="0.25">
      <c r="L62" s="166"/>
      <c r="M62" s="24" t="s">
        <v>24</v>
      </c>
      <c r="N62" s="34" t="s">
        <v>44</v>
      </c>
      <c r="O62" s="75" t="s">
        <v>44</v>
      </c>
      <c r="P62" s="75" t="s">
        <v>44</v>
      </c>
      <c r="Q62" s="75" t="s">
        <v>45</v>
      </c>
      <c r="R62" s="75" t="s">
        <v>44</v>
      </c>
      <c r="S62" s="75" t="s">
        <v>44</v>
      </c>
      <c r="T62" s="75" t="s">
        <v>44</v>
      </c>
      <c r="U62" s="75" t="s">
        <v>44</v>
      </c>
      <c r="V62" s="75" t="s">
        <v>44</v>
      </c>
      <c r="W62" s="76"/>
    </row>
    <row r="63" spans="2:24" ht="15.75" customHeight="1" x14ac:dyDescent="0.25">
      <c r="L63" s="151"/>
      <c r="M63" s="25" t="s">
        <v>25</v>
      </c>
      <c r="N63" s="35" t="s">
        <v>44</v>
      </c>
      <c r="O63" s="77" t="s">
        <v>44</v>
      </c>
      <c r="P63" s="77" t="s">
        <v>44</v>
      </c>
      <c r="Q63" s="77" t="s">
        <v>45</v>
      </c>
      <c r="R63" s="77" t="s">
        <v>45</v>
      </c>
      <c r="S63" s="77" t="s">
        <v>44</v>
      </c>
      <c r="T63" s="77" t="s">
        <v>44</v>
      </c>
      <c r="U63" s="77" t="s">
        <v>45</v>
      </c>
      <c r="V63" s="77" t="s">
        <v>44</v>
      </c>
      <c r="W63" s="78" t="s">
        <v>44</v>
      </c>
    </row>
    <row r="76" spans="3:3" x14ac:dyDescent="0.25">
      <c r="C76" t="s">
        <v>46</v>
      </c>
    </row>
    <row r="78" spans="3:3" x14ac:dyDescent="0.25">
      <c r="C78" t="s">
        <v>47</v>
      </c>
    </row>
    <row r="79" spans="3:3" x14ac:dyDescent="0.25">
      <c r="C79" t="s">
        <v>48</v>
      </c>
    </row>
    <row r="80" spans="3:3" x14ac:dyDescent="0.25">
      <c r="C80" t="s">
        <v>49</v>
      </c>
    </row>
    <row r="81" spans="3:3" s="103" customFormat="1" x14ac:dyDescent="0.25">
      <c r="C81" s="103" t="s">
        <v>50</v>
      </c>
    </row>
    <row r="82" spans="3:3" x14ac:dyDescent="0.25">
      <c r="C82" t="s">
        <v>51</v>
      </c>
    </row>
    <row r="83" spans="3:3" x14ac:dyDescent="0.25">
      <c r="C83" t="s">
        <v>52</v>
      </c>
    </row>
    <row r="84" spans="3:3" x14ac:dyDescent="0.25">
      <c r="C84" t="s">
        <v>53</v>
      </c>
    </row>
    <row r="85" spans="3:3" s="103" customFormat="1" x14ac:dyDescent="0.25">
      <c r="C85" s="103" t="s">
        <v>54</v>
      </c>
    </row>
    <row r="86" spans="3:3" x14ac:dyDescent="0.25">
      <c r="C86" t="s">
        <v>55</v>
      </c>
    </row>
    <row r="87" spans="3:3" x14ac:dyDescent="0.25">
      <c r="C87" t="s">
        <v>56</v>
      </c>
    </row>
    <row r="88" spans="3:3" x14ac:dyDescent="0.25">
      <c r="C88" t="s">
        <v>57</v>
      </c>
    </row>
    <row r="89" spans="3:3" x14ac:dyDescent="0.25">
      <c r="C89" t="s">
        <v>58</v>
      </c>
    </row>
    <row r="90" spans="3:3" x14ac:dyDescent="0.25">
      <c r="C90" t="s">
        <v>59</v>
      </c>
    </row>
    <row r="91" spans="3:3" x14ac:dyDescent="0.25">
      <c r="C91" t="s">
        <v>60</v>
      </c>
    </row>
    <row r="92" spans="3:3" x14ac:dyDescent="0.25">
      <c r="C92" t="s">
        <v>61</v>
      </c>
    </row>
    <row r="93" spans="3:3" x14ac:dyDescent="0.25">
      <c r="C93" t="s">
        <v>62</v>
      </c>
    </row>
    <row r="94" spans="3:3" s="103" customFormat="1" x14ac:dyDescent="0.25">
      <c r="C94" s="103" t="s">
        <v>63</v>
      </c>
    </row>
    <row r="95" spans="3:3" x14ac:dyDescent="0.25">
      <c r="C95" t="s">
        <v>64</v>
      </c>
    </row>
    <row r="96" spans="3:3" x14ac:dyDescent="0.25">
      <c r="C96" t="s">
        <v>65</v>
      </c>
    </row>
    <row r="97" spans="3:3" x14ac:dyDescent="0.25">
      <c r="C97" t="s">
        <v>66</v>
      </c>
    </row>
    <row r="98" spans="3:3" x14ac:dyDescent="0.25">
      <c r="C98" t="s">
        <v>67</v>
      </c>
    </row>
  </sheetData>
  <mergeCells count="21">
    <mergeCell ref="N3:R3"/>
    <mergeCell ref="C36:G36"/>
    <mergeCell ref="B39:B43"/>
    <mergeCell ref="B44:B48"/>
    <mergeCell ref="N37:R37"/>
    <mergeCell ref="N20:R20"/>
    <mergeCell ref="M23:M27"/>
    <mergeCell ref="M28:M32"/>
    <mergeCell ref="C20:G20"/>
    <mergeCell ref="B23:B27"/>
    <mergeCell ref="B28:B32"/>
    <mergeCell ref="C3:G3"/>
    <mergeCell ref="B6:B10"/>
    <mergeCell ref="B11:B15"/>
    <mergeCell ref="B52:J52"/>
    <mergeCell ref="E53:I53"/>
    <mergeCell ref="S37:W37"/>
    <mergeCell ref="L36:W36"/>
    <mergeCell ref="L51:W51"/>
    <mergeCell ref="N52:R52"/>
    <mergeCell ref="S52:W52"/>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J11"/>
  <sheetViews>
    <sheetView workbookViewId="0">
      <selection activeCell="C4" sqref="C4"/>
    </sheetView>
  </sheetViews>
  <sheetFormatPr defaultColWidth="11.42578125" defaultRowHeight="15" x14ac:dyDescent="0.25"/>
  <sheetData>
    <row r="1" spans="1:10" x14ac:dyDescent="0.25">
      <c r="A1" s="79" t="s">
        <v>12</v>
      </c>
      <c r="B1" s="84" t="s">
        <v>13</v>
      </c>
      <c r="C1" s="79" t="s">
        <v>4</v>
      </c>
      <c r="D1" s="84" t="s">
        <v>7</v>
      </c>
      <c r="E1" s="79" t="s">
        <v>39</v>
      </c>
      <c r="F1" s="80" t="s">
        <v>40</v>
      </c>
      <c r="G1" s="80" t="s">
        <v>41</v>
      </c>
      <c r="H1" s="80" t="s">
        <v>42</v>
      </c>
      <c r="I1" s="81" t="s">
        <v>43</v>
      </c>
      <c r="J1" s="80" t="s">
        <v>5</v>
      </c>
    </row>
    <row r="2" spans="1:10" x14ac:dyDescent="0.25">
      <c r="A2" s="134" t="s">
        <v>14</v>
      </c>
      <c r="B2" s="135" t="s">
        <v>15</v>
      </c>
      <c r="C2" s="134" t="s">
        <v>44</v>
      </c>
      <c r="D2" s="135" t="s">
        <v>44</v>
      </c>
      <c r="E2" s="135" t="s">
        <v>45</v>
      </c>
      <c r="F2" s="135" t="s">
        <v>45</v>
      </c>
      <c r="G2" s="135" t="s">
        <v>45</v>
      </c>
      <c r="H2" s="135" t="s">
        <v>44</v>
      </c>
      <c r="I2" s="135" t="s">
        <v>45</v>
      </c>
      <c r="J2" s="135" t="s">
        <v>44</v>
      </c>
    </row>
    <row r="3" spans="1:10" x14ac:dyDescent="0.25">
      <c r="A3" s="136" t="s">
        <v>14</v>
      </c>
      <c r="B3" s="137" t="s">
        <v>16</v>
      </c>
      <c r="C3" s="136" t="s">
        <v>44</v>
      </c>
      <c r="D3" s="137" t="s">
        <v>44</v>
      </c>
      <c r="E3" s="137" t="s">
        <v>45</v>
      </c>
      <c r="F3" s="137" t="s">
        <v>45</v>
      </c>
      <c r="G3" s="137" t="s">
        <v>45</v>
      </c>
      <c r="H3" s="137" t="s">
        <v>45</v>
      </c>
      <c r="I3" s="137" t="s">
        <v>45</v>
      </c>
      <c r="J3" s="137" t="s">
        <v>45</v>
      </c>
    </row>
    <row r="4" spans="1:10" x14ac:dyDescent="0.25">
      <c r="A4" s="134" t="s">
        <v>14</v>
      </c>
      <c r="B4" s="135" t="s">
        <v>17</v>
      </c>
      <c r="C4" s="134" t="s">
        <v>45</v>
      </c>
      <c r="D4" s="135" t="s">
        <v>44</v>
      </c>
      <c r="E4" s="135" t="s">
        <v>45</v>
      </c>
      <c r="F4" s="135" t="s">
        <v>45</v>
      </c>
      <c r="G4" s="135" t="s">
        <v>45</v>
      </c>
      <c r="H4" s="135" t="s">
        <v>44</v>
      </c>
      <c r="I4" s="135" t="s">
        <v>45</v>
      </c>
      <c r="J4" s="135" t="s">
        <v>44</v>
      </c>
    </row>
    <row r="5" spans="1:10" x14ac:dyDescent="0.25">
      <c r="A5" s="136" t="s">
        <v>14</v>
      </c>
      <c r="B5" s="137" t="s">
        <v>18</v>
      </c>
      <c r="C5" s="136" t="s">
        <v>45</v>
      </c>
      <c r="D5" s="137" t="s">
        <v>45</v>
      </c>
      <c r="E5" s="137" t="s">
        <v>45</v>
      </c>
      <c r="F5" s="137" t="s">
        <v>44</v>
      </c>
      <c r="G5" s="137" t="s">
        <v>45</v>
      </c>
      <c r="H5" s="137" t="s">
        <v>44</v>
      </c>
      <c r="I5" s="137" t="s">
        <v>45</v>
      </c>
      <c r="J5" s="137" t="s">
        <v>44</v>
      </c>
    </row>
    <row r="6" spans="1:10" x14ac:dyDescent="0.25">
      <c r="A6" s="138" t="s">
        <v>14</v>
      </c>
      <c r="B6" s="139" t="s">
        <v>19</v>
      </c>
      <c r="C6" s="138" t="s">
        <v>44</v>
      </c>
      <c r="D6" s="139" t="s">
        <v>45</v>
      </c>
      <c r="E6" s="139" t="s">
        <v>45</v>
      </c>
      <c r="F6" s="139" t="s">
        <v>44</v>
      </c>
      <c r="G6" s="139" t="s">
        <v>45</v>
      </c>
      <c r="H6" s="139" t="s">
        <v>44</v>
      </c>
      <c r="I6" s="139" t="s">
        <v>44</v>
      </c>
      <c r="J6" s="139" t="s">
        <v>44</v>
      </c>
    </row>
    <row r="7" spans="1:10" x14ac:dyDescent="0.25">
      <c r="A7" s="140" t="s">
        <v>20</v>
      </c>
      <c r="B7" s="141" t="s">
        <v>21</v>
      </c>
      <c r="C7" s="140" t="s">
        <v>45</v>
      </c>
      <c r="D7" s="141" t="s">
        <v>44</v>
      </c>
      <c r="E7" s="141" t="s">
        <v>45</v>
      </c>
      <c r="F7" s="141" t="s">
        <v>44</v>
      </c>
      <c r="G7" s="141" t="s">
        <v>44</v>
      </c>
      <c r="H7" s="141" t="s">
        <v>44</v>
      </c>
      <c r="I7" s="141" t="s">
        <v>44</v>
      </c>
      <c r="J7" s="141" t="s">
        <v>45</v>
      </c>
    </row>
    <row r="8" spans="1:10" x14ac:dyDescent="0.25">
      <c r="A8" s="142" t="s">
        <v>20</v>
      </c>
      <c r="B8" s="143" t="s">
        <v>22</v>
      </c>
      <c r="C8" s="142" t="s">
        <v>44</v>
      </c>
      <c r="D8" s="143" t="s">
        <v>44</v>
      </c>
      <c r="E8" s="143" t="s">
        <v>45</v>
      </c>
      <c r="F8" s="143" t="s">
        <v>44</v>
      </c>
      <c r="G8" s="143" t="s">
        <v>44</v>
      </c>
      <c r="H8" s="143" t="s">
        <v>45</v>
      </c>
      <c r="I8" s="143" t="s">
        <v>45</v>
      </c>
      <c r="J8" s="143" t="s">
        <v>45</v>
      </c>
    </row>
    <row r="9" spans="1:10" x14ac:dyDescent="0.25">
      <c r="A9" s="140" t="s">
        <v>20</v>
      </c>
      <c r="B9" s="141" t="s">
        <v>23</v>
      </c>
      <c r="C9" s="140" t="s">
        <v>45</v>
      </c>
      <c r="D9" s="141" t="s">
        <v>44</v>
      </c>
      <c r="E9" s="141" t="s">
        <v>45</v>
      </c>
      <c r="F9" s="141" t="s">
        <v>45</v>
      </c>
      <c r="G9" s="141" t="s">
        <v>45</v>
      </c>
      <c r="H9" s="141" t="s">
        <v>45</v>
      </c>
      <c r="I9" s="141" t="s">
        <v>44</v>
      </c>
      <c r="J9" s="141" t="s">
        <v>45</v>
      </c>
    </row>
    <row r="10" spans="1:10" x14ac:dyDescent="0.25">
      <c r="A10" s="142" t="s">
        <v>20</v>
      </c>
      <c r="B10" s="143" t="s">
        <v>24</v>
      </c>
      <c r="C10" s="142" t="s">
        <v>45</v>
      </c>
      <c r="D10" s="143" t="s">
        <v>45</v>
      </c>
      <c r="E10" s="143" t="s">
        <v>45</v>
      </c>
      <c r="F10" s="143" t="s">
        <v>44</v>
      </c>
      <c r="G10" s="143" t="s">
        <v>45</v>
      </c>
      <c r="H10" s="143" t="s">
        <v>45</v>
      </c>
      <c r="I10" s="143" t="s">
        <v>45</v>
      </c>
      <c r="J10" s="143" t="s">
        <v>45</v>
      </c>
    </row>
    <row r="11" spans="1:10" x14ac:dyDescent="0.25">
      <c r="A11" s="140" t="s">
        <v>20</v>
      </c>
      <c r="B11" s="141" t="s">
        <v>25</v>
      </c>
      <c r="C11" s="140" t="s">
        <v>44</v>
      </c>
      <c r="D11" s="141" t="s">
        <v>44</v>
      </c>
      <c r="E11" s="141" t="s">
        <v>45</v>
      </c>
      <c r="F11" s="141" t="s">
        <v>45</v>
      </c>
      <c r="G11" s="141" t="s">
        <v>44</v>
      </c>
      <c r="H11" s="141" t="s">
        <v>45</v>
      </c>
      <c r="I11" s="141" t="s">
        <v>45</v>
      </c>
      <c r="J11" s="141" t="s">
        <v>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11"/>
  <sheetViews>
    <sheetView workbookViewId="0">
      <pane xSplit="2" ySplit="1" topLeftCell="V2" activePane="bottomRight" state="frozen"/>
      <selection pane="topRight" activeCell="C1" sqref="C1"/>
      <selection pane="bottomLeft" activeCell="A2" sqref="A2"/>
      <selection pane="bottomRight" activeCell="AD4" sqref="AD4"/>
    </sheetView>
  </sheetViews>
  <sheetFormatPr defaultRowHeight="15" x14ac:dyDescent="0.25"/>
  <cols>
    <col min="22" max="22" width="16.85546875" customWidth="1"/>
    <col min="23" max="23" width="14.5703125" customWidth="1"/>
  </cols>
  <sheetData>
    <row r="1" spans="1:35" x14ac:dyDescent="0.25">
      <c r="A1" s="154" t="s">
        <v>12</v>
      </c>
      <c r="B1" s="154" t="s">
        <v>13</v>
      </c>
      <c r="C1" s="154" t="s">
        <v>4</v>
      </c>
      <c r="D1" s="154" t="s">
        <v>7</v>
      </c>
      <c r="E1" s="154" t="s">
        <v>39</v>
      </c>
      <c r="F1" s="154" t="s">
        <v>40</v>
      </c>
      <c r="G1" s="154" t="s">
        <v>41</v>
      </c>
      <c r="H1" s="154" t="s">
        <v>42</v>
      </c>
      <c r="I1" s="154" t="s">
        <v>43</v>
      </c>
      <c r="J1" s="154" t="s">
        <v>5</v>
      </c>
      <c r="K1" s="154" t="s">
        <v>81</v>
      </c>
      <c r="L1" s="153" t="s">
        <v>82</v>
      </c>
      <c r="M1" s="156" t="s">
        <v>4</v>
      </c>
      <c r="N1" s="156" t="s">
        <v>7</v>
      </c>
      <c r="O1" s="156" t="s">
        <v>39</v>
      </c>
      <c r="P1" s="156" t="s">
        <v>40</v>
      </c>
      <c r="Q1" s="156" t="s">
        <v>41</v>
      </c>
      <c r="R1" s="156" t="s">
        <v>42</v>
      </c>
      <c r="S1" s="156" t="s">
        <v>43</v>
      </c>
      <c r="T1" s="156" t="s">
        <v>5</v>
      </c>
      <c r="V1" t="s">
        <v>83</v>
      </c>
      <c r="W1" t="s">
        <v>84</v>
      </c>
      <c r="X1" t="s">
        <v>85</v>
      </c>
      <c r="Z1" t="s">
        <v>12</v>
      </c>
      <c r="AA1" t="s">
        <v>13</v>
      </c>
      <c r="AB1" t="s">
        <v>4</v>
      </c>
      <c r="AC1" t="s">
        <v>7</v>
      </c>
      <c r="AD1" t="s">
        <v>39</v>
      </c>
      <c r="AE1" t="s">
        <v>40</v>
      </c>
      <c r="AF1" t="s">
        <v>41</v>
      </c>
      <c r="AG1" t="s">
        <v>42</v>
      </c>
      <c r="AH1" t="s">
        <v>43</v>
      </c>
      <c r="AI1" t="s">
        <v>5</v>
      </c>
    </row>
    <row r="2" spans="1:35" x14ac:dyDescent="0.25">
      <c r="A2" s="155" t="s">
        <v>14</v>
      </c>
      <c r="B2" s="155" t="s">
        <v>15</v>
      </c>
      <c r="C2" s="155">
        <f>Sheet2!C2</f>
        <v>7000</v>
      </c>
      <c r="D2" s="155">
        <f>Sheet2!D2</f>
        <v>0</v>
      </c>
      <c r="E2" s="155">
        <f>Sheet2!E2</f>
        <v>2500</v>
      </c>
      <c r="F2" s="155">
        <f>Sheet2!F2</f>
        <v>2500</v>
      </c>
      <c r="G2" s="155">
        <f>Sheet2!G2</f>
        <v>2500</v>
      </c>
      <c r="H2" s="155">
        <f>Sheet2!H2</f>
        <v>2500</v>
      </c>
      <c r="I2" s="155">
        <f>Sheet2!I2</f>
        <v>0</v>
      </c>
      <c r="J2" s="155">
        <f>Sheet2!J2</f>
        <v>5000</v>
      </c>
      <c r="K2" s="156">
        <f t="shared" ref="K2:K11" si="0">SUM(E2:H2)</f>
        <v>10000</v>
      </c>
      <c r="M2" s="156"/>
      <c r="N2" s="156"/>
      <c r="O2" s="156">
        <f t="shared" ref="O2:O11" si="1">E2/$K2</f>
        <v>0.25</v>
      </c>
      <c r="P2" s="156">
        <f t="shared" ref="P2:P11" si="2">F2/$K2</f>
        <v>0.25</v>
      </c>
      <c r="Q2" s="156">
        <f t="shared" ref="Q2:Q11" si="3">G2/$K2</f>
        <v>0.25</v>
      </c>
      <c r="R2" s="156">
        <f t="shared" ref="R2:R11" si="4">H2/$K2</f>
        <v>0.25</v>
      </c>
      <c r="S2" s="156"/>
      <c r="T2" s="156"/>
      <c r="V2">
        <f>DOIGlvl!C2</f>
        <v>0</v>
      </c>
      <c r="W2">
        <f>DOIGlvl!D2</f>
        <v>0</v>
      </c>
      <c r="X2">
        <f>DOIGlvl!E2</f>
        <v>0</v>
      </c>
      <c r="Z2" t="s">
        <v>14</v>
      </c>
      <c r="AA2" t="s">
        <v>15</v>
      </c>
      <c r="AB2">
        <f t="shared" ref="AB2:AB11" si="5">IF(V2=999999,"",V2)</f>
        <v>0</v>
      </c>
      <c r="AD2">
        <f t="shared" ref="AD2:AD11" si="6">IF($X2=999999,"",(ROUNDDOWN($X2*O2,0)))</f>
        <v>0</v>
      </c>
      <c r="AE2">
        <f t="shared" ref="AE2:AE11" si="7">IF($X2=999999,"",(ROUNDDOWN($X2*P2,0)))</f>
        <v>0</v>
      </c>
      <c r="AF2">
        <f t="shared" ref="AF2:AF11" si="8">IF($X2=999999,"",(ROUNDDOWN($X2*Q2,0)))</f>
        <v>0</v>
      </c>
      <c r="AG2">
        <f t="shared" ref="AG2:AG11" si="9">IF($X2=999999,"",(ROUNDDOWN($X2*R2,0)))</f>
        <v>0</v>
      </c>
      <c r="AI2">
        <f t="shared" ref="AI2:AI11" si="10">IF(W2=999999,"",W2)</f>
        <v>0</v>
      </c>
    </row>
    <row r="3" spans="1:35" x14ac:dyDescent="0.25">
      <c r="A3" s="157" t="s">
        <v>14</v>
      </c>
      <c r="B3" s="157" t="s">
        <v>16</v>
      </c>
      <c r="C3" s="155">
        <f>Sheet2!C3</f>
        <v>5000</v>
      </c>
      <c r="D3" s="155">
        <f>Sheet2!D3</f>
        <v>0</v>
      </c>
      <c r="E3" s="155">
        <f>Sheet2!E3</f>
        <v>2500</v>
      </c>
      <c r="F3" s="155">
        <f>Sheet2!F3</f>
        <v>2500</v>
      </c>
      <c r="G3" s="155">
        <f>Sheet2!G3</f>
        <v>2500</v>
      </c>
      <c r="H3" s="155">
        <f>Sheet2!H3</f>
        <v>2500</v>
      </c>
      <c r="I3" s="155">
        <f>Sheet2!I3</f>
        <v>0</v>
      </c>
      <c r="J3" s="155">
        <f>Sheet2!J3</f>
        <v>1000</v>
      </c>
      <c r="K3" s="156">
        <f t="shared" si="0"/>
        <v>10000</v>
      </c>
      <c r="M3" s="156"/>
      <c r="N3" s="156"/>
      <c r="O3" s="156">
        <f t="shared" si="1"/>
        <v>0.25</v>
      </c>
      <c r="P3" s="156">
        <f t="shared" si="2"/>
        <v>0.25</v>
      </c>
      <c r="Q3" s="156">
        <f t="shared" si="3"/>
        <v>0.25</v>
      </c>
      <c r="R3" s="156">
        <f t="shared" si="4"/>
        <v>0.25</v>
      </c>
      <c r="S3" s="156"/>
      <c r="T3" s="156"/>
      <c r="V3">
        <f>DOIGlvl!C3</f>
        <v>0</v>
      </c>
      <c r="W3">
        <f>DOIGlvl!D3</f>
        <v>125</v>
      </c>
      <c r="X3">
        <f>DOIGlvl!E3</f>
        <v>0</v>
      </c>
      <c r="Z3" t="s">
        <v>14</v>
      </c>
      <c r="AA3" t="s">
        <v>16</v>
      </c>
      <c r="AB3">
        <f t="shared" si="5"/>
        <v>0</v>
      </c>
      <c r="AD3">
        <f t="shared" si="6"/>
        <v>0</v>
      </c>
      <c r="AE3">
        <f t="shared" si="7"/>
        <v>0</v>
      </c>
      <c r="AF3">
        <f t="shared" si="8"/>
        <v>0</v>
      </c>
      <c r="AG3">
        <f t="shared" si="9"/>
        <v>0</v>
      </c>
      <c r="AI3">
        <f t="shared" si="10"/>
        <v>125</v>
      </c>
    </row>
    <row r="4" spans="1:35" x14ac:dyDescent="0.25">
      <c r="A4" s="155" t="s">
        <v>14</v>
      </c>
      <c r="B4" s="155" t="s">
        <v>17</v>
      </c>
      <c r="C4" s="155">
        <f>Sheet2!C4</f>
        <v>0</v>
      </c>
      <c r="D4" s="155">
        <f>Sheet2!D4</f>
        <v>0</v>
      </c>
      <c r="E4" s="155">
        <f>Sheet2!E4</f>
        <v>2500</v>
      </c>
      <c r="F4" s="155">
        <f>Sheet2!F4</f>
        <v>2500</v>
      </c>
      <c r="G4" s="155">
        <f>Sheet2!G4</f>
        <v>2500</v>
      </c>
      <c r="H4" s="155">
        <f>Sheet2!H4</f>
        <v>2500</v>
      </c>
      <c r="I4" s="155">
        <f>Sheet2!I4</f>
        <v>0</v>
      </c>
      <c r="J4" s="155">
        <f>Sheet2!J4</f>
        <v>0</v>
      </c>
      <c r="K4" s="156">
        <f t="shared" si="0"/>
        <v>10000</v>
      </c>
      <c r="M4" s="156"/>
      <c r="N4" s="156"/>
      <c r="O4" s="156">
        <f t="shared" si="1"/>
        <v>0.25</v>
      </c>
      <c r="P4" s="156">
        <f t="shared" si="2"/>
        <v>0.25</v>
      </c>
      <c r="Q4" s="156">
        <f t="shared" si="3"/>
        <v>0.25</v>
      </c>
      <c r="R4" s="156">
        <f t="shared" si="4"/>
        <v>0.25</v>
      </c>
      <c r="S4" s="156"/>
      <c r="T4" s="156"/>
      <c r="V4">
        <f>DOIGlvl!C4</f>
        <v>999999</v>
      </c>
      <c r="W4">
        <f>DOIGlvl!D4</f>
        <v>999999</v>
      </c>
      <c r="X4">
        <f>DOIGlvl!E4</f>
        <v>0</v>
      </c>
      <c r="Z4" t="s">
        <v>14</v>
      </c>
      <c r="AA4" t="s">
        <v>17</v>
      </c>
      <c r="AB4" t="str">
        <f t="shared" si="5"/>
        <v/>
      </c>
      <c r="AD4">
        <f t="shared" si="6"/>
        <v>0</v>
      </c>
      <c r="AE4">
        <f t="shared" si="7"/>
        <v>0</v>
      </c>
      <c r="AF4">
        <f t="shared" si="8"/>
        <v>0</v>
      </c>
      <c r="AG4">
        <f t="shared" si="9"/>
        <v>0</v>
      </c>
      <c r="AI4" t="str">
        <f t="shared" si="10"/>
        <v/>
      </c>
    </row>
    <row r="5" spans="1:35" x14ac:dyDescent="0.25">
      <c r="A5" s="157" t="s">
        <v>14</v>
      </c>
      <c r="B5" s="157" t="s">
        <v>18</v>
      </c>
      <c r="C5" s="155">
        <f>Sheet2!C5</f>
        <v>5000</v>
      </c>
      <c r="D5" s="155">
        <f>Sheet2!D5</f>
        <v>0</v>
      </c>
      <c r="E5" s="155">
        <f>Sheet2!E5</f>
        <v>2500</v>
      </c>
      <c r="F5" s="155">
        <f>Sheet2!F5</f>
        <v>2500</v>
      </c>
      <c r="G5" s="155">
        <f>Sheet2!G5</f>
        <v>2500</v>
      </c>
      <c r="H5" s="155">
        <f>Sheet2!H5</f>
        <v>2500</v>
      </c>
      <c r="I5" s="155">
        <f>Sheet2!I5</f>
        <v>0</v>
      </c>
      <c r="J5" s="155">
        <f>Sheet2!J5</f>
        <v>0</v>
      </c>
      <c r="K5" s="156">
        <f t="shared" si="0"/>
        <v>10000</v>
      </c>
      <c r="M5" s="156"/>
      <c r="N5" s="156"/>
      <c r="O5" s="156">
        <f t="shared" si="1"/>
        <v>0.25</v>
      </c>
      <c r="P5" s="156">
        <f t="shared" si="2"/>
        <v>0.25</v>
      </c>
      <c r="Q5" s="156">
        <f t="shared" si="3"/>
        <v>0.25</v>
      </c>
      <c r="R5" s="156">
        <f t="shared" si="4"/>
        <v>0.25</v>
      </c>
      <c r="S5" s="156"/>
      <c r="T5" s="156"/>
      <c r="V5">
        <f>DOIGlvl!C6</f>
        <v>0</v>
      </c>
      <c r="W5">
        <f>DOIGlvl!D6</f>
        <v>999999</v>
      </c>
      <c r="X5">
        <f>DOIGlvl!E6</f>
        <v>0</v>
      </c>
      <c r="Z5" t="s">
        <v>14</v>
      </c>
      <c r="AA5" t="s">
        <v>18</v>
      </c>
      <c r="AB5">
        <f t="shared" si="5"/>
        <v>0</v>
      </c>
      <c r="AD5">
        <f t="shared" si="6"/>
        <v>0</v>
      </c>
      <c r="AE5">
        <f t="shared" si="7"/>
        <v>0</v>
      </c>
      <c r="AF5">
        <f t="shared" si="8"/>
        <v>0</v>
      </c>
      <c r="AG5">
        <f t="shared" si="9"/>
        <v>0</v>
      </c>
      <c r="AI5" t="str">
        <f t="shared" si="10"/>
        <v/>
      </c>
    </row>
    <row r="6" spans="1:35" x14ac:dyDescent="0.25">
      <c r="A6" s="155" t="s">
        <v>14</v>
      </c>
      <c r="B6" s="155" t="s">
        <v>19</v>
      </c>
      <c r="C6" s="155">
        <f>Sheet2!C6</f>
        <v>9000</v>
      </c>
      <c r="D6" s="155">
        <f>Sheet2!D6</f>
        <v>0</v>
      </c>
      <c r="E6" s="155">
        <f>Sheet2!E6</f>
        <v>2500</v>
      </c>
      <c r="F6" s="155">
        <f>Sheet2!F6</f>
        <v>2500</v>
      </c>
      <c r="G6" s="155">
        <f>Sheet2!G6</f>
        <v>2500</v>
      </c>
      <c r="H6" s="155">
        <f>Sheet2!H6</f>
        <v>2500</v>
      </c>
      <c r="I6" s="155">
        <f>Sheet2!I6</f>
        <v>0</v>
      </c>
      <c r="J6" s="155">
        <f>Sheet2!J6</f>
        <v>0</v>
      </c>
      <c r="K6" s="156">
        <f t="shared" si="0"/>
        <v>10000</v>
      </c>
      <c r="M6" s="156"/>
      <c r="N6" s="156"/>
      <c r="O6" s="156">
        <f t="shared" si="1"/>
        <v>0.25</v>
      </c>
      <c r="P6" s="156">
        <f t="shared" si="2"/>
        <v>0.25</v>
      </c>
      <c r="Q6" s="156">
        <f t="shared" si="3"/>
        <v>0.25</v>
      </c>
      <c r="R6" s="156">
        <f t="shared" si="4"/>
        <v>0.25</v>
      </c>
      <c r="S6" s="156"/>
      <c r="T6" s="156"/>
      <c r="V6">
        <f>DOIGlvl!C5</f>
        <v>0</v>
      </c>
      <c r="W6">
        <f>DOIGlvl!D5</f>
        <v>999999</v>
      </c>
      <c r="X6">
        <f>DOIGlvl!E5</f>
        <v>0</v>
      </c>
      <c r="Z6" t="s">
        <v>14</v>
      </c>
      <c r="AA6" t="s">
        <v>19</v>
      </c>
      <c r="AB6">
        <f t="shared" si="5"/>
        <v>0</v>
      </c>
      <c r="AD6">
        <f t="shared" si="6"/>
        <v>0</v>
      </c>
      <c r="AE6">
        <f t="shared" si="7"/>
        <v>0</v>
      </c>
      <c r="AF6">
        <f t="shared" si="8"/>
        <v>0</v>
      </c>
      <c r="AG6">
        <f t="shared" si="9"/>
        <v>0</v>
      </c>
      <c r="AI6" t="str">
        <f t="shared" si="10"/>
        <v/>
      </c>
    </row>
    <row r="7" spans="1:35" x14ac:dyDescent="0.25">
      <c r="A7" s="158" t="s">
        <v>20</v>
      </c>
      <c r="B7" s="158" t="s">
        <v>21</v>
      </c>
      <c r="C7" s="155">
        <f>Sheet2!C7</f>
        <v>8000</v>
      </c>
      <c r="D7" s="155">
        <f>Sheet2!D7</f>
        <v>0</v>
      </c>
      <c r="E7" s="155">
        <f>Sheet2!E7</f>
        <v>2500</v>
      </c>
      <c r="F7" s="155">
        <f>Sheet2!F7</f>
        <v>2500</v>
      </c>
      <c r="G7" s="155">
        <f>Sheet2!G7</f>
        <v>2500</v>
      </c>
      <c r="H7" s="155">
        <f>Sheet2!H7</f>
        <v>2500</v>
      </c>
      <c r="I7" s="155">
        <f>Sheet2!I7</f>
        <v>0</v>
      </c>
      <c r="J7" s="155">
        <f>Sheet2!J7</f>
        <v>5000</v>
      </c>
      <c r="K7" s="156">
        <f t="shared" si="0"/>
        <v>10000</v>
      </c>
      <c r="M7" s="156"/>
      <c r="N7" s="156"/>
      <c r="O7" s="156">
        <f t="shared" si="1"/>
        <v>0.25</v>
      </c>
      <c r="P7" s="156">
        <f t="shared" si="2"/>
        <v>0.25</v>
      </c>
      <c r="Q7" s="156">
        <f t="shared" si="3"/>
        <v>0.25</v>
      </c>
      <c r="R7" s="156">
        <f t="shared" si="4"/>
        <v>0.25</v>
      </c>
      <c r="S7" s="156"/>
      <c r="T7" s="156"/>
      <c r="V7">
        <f>DOIGlvl!C7</f>
        <v>0</v>
      </c>
      <c r="W7">
        <f>DOIGlvl!D7</f>
        <v>0</v>
      </c>
      <c r="X7">
        <f>DOIGlvl!E7</f>
        <v>0</v>
      </c>
      <c r="Z7" t="s">
        <v>20</v>
      </c>
      <c r="AA7" t="s">
        <v>21</v>
      </c>
      <c r="AB7">
        <f t="shared" si="5"/>
        <v>0</v>
      </c>
      <c r="AD7">
        <f t="shared" si="6"/>
        <v>0</v>
      </c>
      <c r="AE7">
        <f t="shared" si="7"/>
        <v>0</v>
      </c>
      <c r="AF7">
        <f t="shared" si="8"/>
        <v>0</v>
      </c>
      <c r="AG7">
        <f t="shared" si="9"/>
        <v>0</v>
      </c>
      <c r="AI7">
        <f t="shared" si="10"/>
        <v>0</v>
      </c>
    </row>
    <row r="8" spans="1:35" x14ac:dyDescent="0.25">
      <c r="A8" s="159" t="s">
        <v>20</v>
      </c>
      <c r="B8" s="159" t="s">
        <v>22</v>
      </c>
      <c r="C8" s="155">
        <f>Sheet2!C8</f>
        <v>300</v>
      </c>
      <c r="D8" s="155">
        <f>Sheet2!D8</f>
        <v>0</v>
      </c>
      <c r="E8" s="155">
        <f>Sheet2!E8</f>
        <v>4000</v>
      </c>
      <c r="F8" s="155">
        <f>Sheet2!F8</f>
        <v>4000</v>
      </c>
      <c r="G8" s="155">
        <f>Sheet2!G8</f>
        <v>4000</v>
      </c>
      <c r="H8" s="155">
        <f>Sheet2!H8</f>
        <v>4000</v>
      </c>
      <c r="I8" s="155">
        <f>Sheet2!I8</f>
        <v>0</v>
      </c>
      <c r="J8" s="155">
        <f>Sheet2!J8</f>
        <v>1000</v>
      </c>
      <c r="K8" s="156">
        <f t="shared" si="0"/>
        <v>16000</v>
      </c>
      <c r="M8" s="156"/>
      <c r="N8" s="156"/>
      <c r="O8" s="156">
        <f t="shared" si="1"/>
        <v>0.25</v>
      </c>
      <c r="P8" s="156">
        <f t="shared" si="2"/>
        <v>0.25</v>
      </c>
      <c r="Q8" s="156">
        <f t="shared" si="3"/>
        <v>0.25</v>
      </c>
      <c r="R8" s="156">
        <f t="shared" si="4"/>
        <v>0.25</v>
      </c>
      <c r="S8" s="156"/>
      <c r="T8" s="156"/>
      <c r="V8">
        <f>DOIGlvl!C8</f>
        <v>0</v>
      </c>
      <c r="W8">
        <f>DOIGlvl!D8</f>
        <v>125</v>
      </c>
      <c r="X8">
        <f>DOIGlvl!E8</f>
        <v>0</v>
      </c>
      <c r="Z8" t="s">
        <v>20</v>
      </c>
      <c r="AA8" t="s">
        <v>22</v>
      </c>
      <c r="AB8">
        <f t="shared" si="5"/>
        <v>0</v>
      </c>
      <c r="AD8">
        <f t="shared" si="6"/>
        <v>0</v>
      </c>
      <c r="AE8">
        <f t="shared" si="7"/>
        <v>0</v>
      </c>
      <c r="AF8">
        <f t="shared" si="8"/>
        <v>0</v>
      </c>
      <c r="AG8">
        <f t="shared" si="9"/>
        <v>0</v>
      </c>
      <c r="AI8">
        <f t="shared" si="10"/>
        <v>125</v>
      </c>
    </row>
    <row r="9" spans="1:35" x14ac:dyDescent="0.25">
      <c r="A9" s="158" t="s">
        <v>20</v>
      </c>
      <c r="B9" s="158" t="s">
        <v>23</v>
      </c>
      <c r="C9" s="155">
        <f>Sheet2!C9</f>
        <v>5000</v>
      </c>
      <c r="D9" s="155">
        <f>Sheet2!D9</f>
        <v>0</v>
      </c>
      <c r="E9" s="155">
        <f>Sheet2!E9</f>
        <v>2500</v>
      </c>
      <c r="F9" s="155">
        <f>Sheet2!F9</f>
        <v>2500</v>
      </c>
      <c r="G9" s="155">
        <f>Sheet2!G9</f>
        <v>2500</v>
      </c>
      <c r="H9" s="155">
        <f>Sheet2!H9</f>
        <v>2500</v>
      </c>
      <c r="I9" s="155">
        <f>Sheet2!I9</f>
        <v>0</v>
      </c>
      <c r="J9" s="155">
        <f>Sheet2!J9</f>
        <v>0</v>
      </c>
      <c r="K9" s="156">
        <f t="shared" si="0"/>
        <v>10000</v>
      </c>
      <c r="M9" s="156"/>
      <c r="N9" s="156"/>
      <c r="O9" s="156">
        <f t="shared" si="1"/>
        <v>0.25</v>
      </c>
      <c r="P9" s="156">
        <f t="shared" si="2"/>
        <v>0.25</v>
      </c>
      <c r="Q9" s="156">
        <f t="shared" si="3"/>
        <v>0.25</v>
      </c>
      <c r="R9" s="156">
        <f t="shared" si="4"/>
        <v>0.25</v>
      </c>
      <c r="S9" s="156"/>
      <c r="T9" s="156"/>
      <c r="V9">
        <f>DOIGlvl!C9</f>
        <v>0</v>
      </c>
      <c r="W9">
        <f>DOIGlvl!D9</f>
        <v>999999</v>
      </c>
      <c r="X9">
        <f>DOIGlvl!E9</f>
        <v>0</v>
      </c>
      <c r="Z9" t="s">
        <v>20</v>
      </c>
      <c r="AA9" t="s">
        <v>23</v>
      </c>
      <c r="AB9">
        <f t="shared" si="5"/>
        <v>0</v>
      </c>
      <c r="AD9">
        <f t="shared" si="6"/>
        <v>0</v>
      </c>
      <c r="AE9">
        <f t="shared" si="7"/>
        <v>0</v>
      </c>
      <c r="AF9">
        <f t="shared" si="8"/>
        <v>0</v>
      </c>
      <c r="AG9">
        <f t="shared" si="9"/>
        <v>0</v>
      </c>
      <c r="AI9" t="str">
        <f t="shared" si="10"/>
        <v/>
      </c>
    </row>
    <row r="10" spans="1:35" x14ac:dyDescent="0.25">
      <c r="A10" s="159" t="s">
        <v>20</v>
      </c>
      <c r="B10" s="159" t="s">
        <v>24</v>
      </c>
      <c r="C10" s="155">
        <f>Sheet2!C10</f>
        <v>5000</v>
      </c>
      <c r="D10" s="155">
        <f>Sheet2!D10</f>
        <v>0</v>
      </c>
      <c r="E10" s="155">
        <f>Sheet2!E10</f>
        <v>2500</v>
      </c>
      <c r="F10" s="155">
        <f>Sheet2!F10</f>
        <v>2500</v>
      </c>
      <c r="G10" s="155">
        <f>Sheet2!G10</f>
        <v>2500</v>
      </c>
      <c r="H10" s="155">
        <f>Sheet2!H10</f>
        <v>2500</v>
      </c>
      <c r="I10" s="155">
        <f>Sheet2!I10</f>
        <v>0</v>
      </c>
      <c r="J10" s="155">
        <f>Sheet2!J10</f>
        <v>0</v>
      </c>
      <c r="K10" s="156">
        <f t="shared" si="0"/>
        <v>10000</v>
      </c>
      <c r="M10" s="156"/>
      <c r="N10" s="156"/>
      <c r="O10" s="156">
        <f t="shared" si="1"/>
        <v>0.25</v>
      </c>
      <c r="P10" s="156">
        <f t="shared" si="2"/>
        <v>0.25</v>
      </c>
      <c r="Q10" s="156">
        <f t="shared" si="3"/>
        <v>0.25</v>
      </c>
      <c r="R10" s="156">
        <f t="shared" si="4"/>
        <v>0.25</v>
      </c>
      <c r="S10" s="156"/>
      <c r="T10" s="156"/>
      <c r="V10">
        <f>DOIGlvl!C10</f>
        <v>0</v>
      </c>
      <c r="W10">
        <f>DOIGlvl!D10</f>
        <v>999999</v>
      </c>
      <c r="X10">
        <f>DOIGlvl!E10</f>
        <v>0</v>
      </c>
      <c r="Z10" t="s">
        <v>20</v>
      </c>
      <c r="AA10" t="s">
        <v>24</v>
      </c>
      <c r="AB10">
        <f t="shared" si="5"/>
        <v>0</v>
      </c>
      <c r="AD10">
        <f t="shared" si="6"/>
        <v>0</v>
      </c>
      <c r="AE10">
        <f t="shared" si="7"/>
        <v>0</v>
      </c>
      <c r="AF10">
        <f t="shared" si="8"/>
        <v>0</v>
      </c>
      <c r="AG10">
        <f t="shared" si="9"/>
        <v>0</v>
      </c>
      <c r="AI10" t="str">
        <f t="shared" si="10"/>
        <v/>
      </c>
    </row>
    <row r="11" spans="1:35" x14ac:dyDescent="0.25">
      <c r="A11" s="158" t="s">
        <v>20</v>
      </c>
      <c r="B11" s="158" t="s">
        <v>25</v>
      </c>
      <c r="C11" s="155">
        <f>Sheet2!C11</f>
        <v>5000</v>
      </c>
      <c r="D11" s="155">
        <f>Sheet2!D11</f>
        <v>0</v>
      </c>
      <c r="E11" s="155">
        <f>Sheet2!E11</f>
        <v>2500</v>
      </c>
      <c r="F11" s="155">
        <f>Sheet2!F11</f>
        <v>2500</v>
      </c>
      <c r="G11" s="155">
        <f>Sheet2!G11</f>
        <v>2500</v>
      </c>
      <c r="H11" s="155">
        <f>Sheet2!H11</f>
        <v>2500</v>
      </c>
      <c r="I11" s="155">
        <f>Sheet2!I11</f>
        <v>0</v>
      </c>
      <c r="J11" s="155">
        <f>Sheet2!J11</f>
        <v>0</v>
      </c>
      <c r="K11" s="156">
        <f t="shared" si="0"/>
        <v>10000</v>
      </c>
      <c r="M11" s="156"/>
      <c r="N11" s="156"/>
      <c r="O11" s="156">
        <f t="shared" si="1"/>
        <v>0.25</v>
      </c>
      <c r="P11" s="156">
        <f t="shared" si="2"/>
        <v>0.25</v>
      </c>
      <c r="Q11" s="156">
        <f t="shared" si="3"/>
        <v>0.25</v>
      </c>
      <c r="R11" s="156">
        <f t="shared" si="4"/>
        <v>0.25</v>
      </c>
      <c r="S11" s="156"/>
      <c r="T11" s="156"/>
      <c r="V11">
        <f>DOIGlvl!C11</f>
        <v>0</v>
      </c>
      <c r="W11">
        <f>DOIGlvl!D11</f>
        <v>999999</v>
      </c>
      <c r="X11">
        <f>DOIGlvl!E11</f>
        <v>0</v>
      </c>
      <c r="Z11" t="s">
        <v>20</v>
      </c>
      <c r="AA11" t="s">
        <v>25</v>
      </c>
      <c r="AB11">
        <f t="shared" si="5"/>
        <v>0</v>
      </c>
      <c r="AD11">
        <f t="shared" si="6"/>
        <v>0</v>
      </c>
      <c r="AE11">
        <f t="shared" si="7"/>
        <v>0</v>
      </c>
      <c r="AF11">
        <f t="shared" si="8"/>
        <v>0</v>
      </c>
      <c r="AG11">
        <f t="shared" si="9"/>
        <v>0</v>
      </c>
      <c r="AI11" t="str">
        <f t="shared" si="10"/>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1"/>
  <sheetViews>
    <sheetView workbookViewId="0">
      <selection activeCell="G16" sqref="G16"/>
    </sheetView>
  </sheetViews>
  <sheetFormatPr defaultRowHeight="15" x14ac:dyDescent="0.25"/>
  <sheetData>
    <row r="1" spans="1:5" x14ac:dyDescent="0.25">
      <c r="A1" s="163" t="s">
        <v>12</v>
      </c>
      <c r="B1" s="163" t="s">
        <v>13</v>
      </c>
      <c r="C1" s="163" t="s">
        <v>4</v>
      </c>
      <c r="D1" s="164" t="s">
        <v>5</v>
      </c>
      <c r="E1" s="164" t="s">
        <v>86</v>
      </c>
    </row>
    <row r="2" spans="1:5" x14ac:dyDescent="0.25">
      <c r="A2" t="s">
        <v>14</v>
      </c>
      <c r="B2" t="s">
        <v>15</v>
      </c>
      <c r="C2" s="152">
        <v>0</v>
      </c>
      <c r="D2">
        <v>0</v>
      </c>
      <c r="E2">
        <v>0</v>
      </c>
    </row>
    <row r="3" spans="1:5" x14ac:dyDescent="0.25">
      <c r="A3" t="s">
        <v>14</v>
      </c>
      <c r="B3" t="s">
        <v>16</v>
      </c>
      <c r="C3" s="152">
        <v>0</v>
      </c>
      <c r="D3">
        <v>125</v>
      </c>
      <c r="E3">
        <v>0</v>
      </c>
    </row>
    <row r="4" spans="1:5" x14ac:dyDescent="0.25">
      <c r="A4" t="s">
        <v>14</v>
      </c>
      <c r="B4" t="s">
        <v>17</v>
      </c>
      <c r="C4" s="152">
        <v>999999</v>
      </c>
      <c r="D4">
        <v>999999</v>
      </c>
      <c r="E4">
        <v>0</v>
      </c>
    </row>
    <row r="5" spans="1:5" x14ac:dyDescent="0.25">
      <c r="A5" t="s">
        <v>14</v>
      </c>
      <c r="B5" t="s">
        <v>19</v>
      </c>
      <c r="C5" s="152">
        <v>0</v>
      </c>
      <c r="D5">
        <v>999999</v>
      </c>
      <c r="E5">
        <v>0</v>
      </c>
    </row>
    <row r="6" spans="1:5" x14ac:dyDescent="0.25">
      <c r="A6" t="s">
        <v>14</v>
      </c>
      <c r="B6" t="s">
        <v>18</v>
      </c>
      <c r="C6" s="152">
        <v>0</v>
      </c>
      <c r="D6">
        <v>999999</v>
      </c>
      <c r="E6">
        <v>0</v>
      </c>
    </row>
    <row r="7" spans="1:5" x14ac:dyDescent="0.25">
      <c r="A7" t="s">
        <v>20</v>
      </c>
      <c r="B7" t="s">
        <v>21</v>
      </c>
      <c r="C7" s="152">
        <v>0</v>
      </c>
      <c r="D7">
        <v>0</v>
      </c>
      <c r="E7">
        <v>0</v>
      </c>
    </row>
    <row r="8" spans="1:5" x14ac:dyDescent="0.25">
      <c r="A8" t="s">
        <v>20</v>
      </c>
      <c r="B8" t="s">
        <v>22</v>
      </c>
      <c r="C8" s="152">
        <v>0</v>
      </c>
      <c r="D8">
        <v>125</v>
      </c>
      <c r="E8">
        <v>0</v>
      </c>
    </row>
    <row r="9" spans="1:5" x14ac:dyDescent="0.25">
      <c r="A9" t="s">
        <v>20</v>
      </c>
      <c r="B9" t="s">
        <v>23</v>
      </c>
      <c r="C9" s="152">
        <v>0</v>
      </c>
      <c r="D9">
        <v>999999</v>
      </c>
      <c r="E9">
        <v>0</v>
      </c>
    </row>
    <row r="10" spans="1:5" x14ac:dyDescent="0.25">
      <c r="A10" t="s">
        <v>20</v>
      </c>
      <c r="B10" t="s">
        <v>24</v>
      </c>
      <c r="C10" s="152">
        <v>0</v>
      </c>
      <c r="D10">
        <v>999999</v>
      </c>
      <c r="E10">
        <v>0</v>
      </c>
    </row>
    <row r="11" spans="1:5" x14ac:dyDescent="0.25">
      <c r="A11" t="s">
        <v>20</v>
      </c>
      <c r="B11" t="s">
        <v>25</v>
      </c>
      <c r="C11" s="152">
        <v>0</v>
      </c>
      <c r="D11">
        <v>999999</v>
      </c>
      <c r="E11">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J11"/>
  <sheetViews>
    <sheetView workbookViewId="0">
      <selection activeCell="E16" sqref="E16"/>
    </sheetView>
  </sheetViews>
  <sheetFormatPr defaultColWidth="11.42578125" defaultRowHeight="15" x14ac:dyDescent="0.25"/>
  <sheetData>
    <row r="1" spans="1:10" x14ac:dyDescent="0.25">
      <c r="A1" s="79" t="s">
        <v>12</v>
      </c>
      <c r="B1" s="84" t="s">
        <v>13</v>
      </c>
      <c r="C1" s="79" t="s">
        <v>4</v>
      </c>
      <c r="D1" s="80" t="s">
        <v>7</v>
      </c>
      <c r="E1" s="80" t="s">
        <v>39</v>
      </c>
      <c r="F1" s="80" t="s">
        <v>40</v>
      </c>
      <c r="G1" s="81" t="s">
        <v>41</v>
      </c>
      <c r="H1" s="80" t="s">
        <v>42</v>
      </c>
      <c r="I1" s="79" t="s">
        <v>43</v>
      </c>
      <c r="J1" s="84" t="s">
        <v>5</v>
      </c>
    </row>
    <row r="2" spans="1:10" x14ac:dyDescent="0.25">
      <c r="A2" s="124" t="s">
        <v>14</v>
      </c>
      <c r="B2" s="125" t="s">
        <v>15</v>
      </c>
      <c r="C2" s="125">
        <f>IF(ISBLANK(DOIGlvl2!AB2),"",DOIGlvl2!AB2)</f>
        <v>0</v>
      </c>
      <c r="D2" s="125" t="str">
        <f>IF(ISBLANK(DOIGlvl2!AC2),"",DOIGlvl2!AC2)</f>
        <v/>
      </c>
      <c r="E2" s="125">
        <f>IF(ISBLANK(DOIGlvl2!AD2),"",DOIGlvl2!AD2)</f>
        <v>0</v>
      </c>
      <c r="F2" s="125">
        <f>IF(ISBLANK(DOIGlvl2!AE2),"",DOIGlvl2!AE2)</f>
        <v>0</v>
      </c>
      <c r="G2" s="125">
        <f>IF(ISBLANK(DOIGlvl2!AF2),"",DOIGlvl2!AF2)</f>
        <v>0</v>
      </c>
      <c r="H2" s="125">
        <f>IF(ISBLANK(DOIGlvl2!AG2),"",DOIGlvl2!AG2)</f>
        <v>0</v>
      </c>
      <c r="I2" s="125" t="str">
        <f>IF(ISBLANK(DOIGlvl2!AH2),"",DOIGlvl2!AH2)</f>
        <v/>
      </c>
      <c r="J2" s="125">
        <f>IF(ISBLANK(DOIGlvl2!AI2),"",DOIGlvl2!AI2)</f>
        <v>0</v>
      </c>
    </row>
    <row r="3" spans="1:10" x14ac:dyDescent="0.25">
      <c r="A3" s="126" t="s">
        <v>14</v>
      </c>
      <c r="B3" s="127" t="s">
        <v>16</v>
      </c>
      <c r="C3" s="125">
        <f>IF(ISBLANK(DOIGlvl2!AB3),"",DOIGlvl2!AB3)</f>
        <v>0</v>
      </c>
      <c r="D3" s="125" t="str">
        <f>IF(ISBLANK(DOIGlvl2!AC3),"",DOIGlvl2!AC3)</f>
        <v/>
      </c>
      <c r="E3" s="125">
        <f>IF(ISBLANK(DOIGlvl2!AD3),"",DOIGlvl2!AD3)</f>
        <v>0</v>
      </c>
      <c r="F3" s="125">
        <f>IF(ISBLANK(DOIGlvl2!AE3),"",DOIGlvl2!AE3)</f>
        <v>0</v>
      </c>
      <c r="G3" s="125">
        <f>IF(ISBLANK(DOIGlvl2!AF3),"",DOIGlvl2!AF3)</f>
        <v>0</v>
      </c>
      <c r="H3" s="125">
        <f>IF(ISBLANK(DOIGlvl2!AG3),"",DOIGlvl2!AG3)</f>
        <v>0</v>
      </c>
      <c r="I3" s="125" t="str">
        <f>IF(ISBLANK(DOIGlvl2!AH3),"",DOIGlvl2!AH3)</f>
        <v/>
      </c>
      <c r="J3" s="125">
        <f>IF(ISBLANK(DOIGlvl2!AI3),"",DOIGlvl2!AI3)</f>
        <v>125</v>
      </c>
    </row>
    <row r="4" spans="1:10" x14ac:dyDescent="0.25">
      <c r="A4" s="124" t="s">
        <v>14</v>
      </c>
      <c r="B4" s="125" t="s">
        <v>17</v>
      </c>
      <c r="C4" s="125" t="str">
        <f>IF(ISBLANK(DOIGlvl2!AB4),"",DOIGlvl2!AB4)</f>
        <v/>
      </c>
      <c r="D4" s="125" t="str">
        <f>IF(ISBLANK(DOIGlvl2!AC4),"",DOIGlvl2!AC4)</f>
        <v/>
      </c>
      <c r="E4" s="125">
        <f>IF(ISBLANK(DOIGlvl2!AD4),"",DOIGlvl2!AD4)</f>
        <v>0</v>
      </c>
      <c r="F4" s="125">
        <f>IF(ISBLANK(DOIGlvl2!AE4),"",DOIGlvl2!AE4)</f>
        <v>0</v>
      </c>
      <c r="G4" s="125">
        <f>IF(ISBLANK(DOIGlvl2!AF4),"",DOIGlvl2!AF4)</f>
        <v>0</v>
      </c>
      <c r="H4" s="125">
        <f>IF(ISBLANK(DOIGlvl2!AG4),"",DOIGlvl2!AG4)</f>
        <v>0</v>
      </c>
      <c r="I4" s="125" t="str">
        <f>IF(ISBLANK(DOIGlvl2!AH4),"",DOIGlvl2!AH4)</f>
        <v/>
      </c>
      <c r="J4" s="125" t="str">
        <f>IF(ISBLANK(DOIGlvl2!AI4),"",DOIGlvl2!AI4)</f>
        <v/>
      </c>
    </row>
    <row r="5" spans="1:10" x14ac:dyDescent="0.25">
      <c r="A5" s="126" t="s">
        <v>14</v>
      </c>
      <c r="B5" s="127" t="s">
        <v>18</v>
      </c>
      <c r="C5" s="125">
        <f>IF(ISBLANK(DOIGlvl2!AB5),"",DOIGlvl2!AB5)</f>
        <v>0</v>
      </c>
      <c r="D5" s="125" t="str">
        <f>IF(ISBLANK(DOIGlvl2!AC5),"",DOIGlvl2!AC5)</f>
        <v/>
      </c>
      <c r="E5" s="125">
        <f>IF(ISBLANK(DOIGlvl2!AD5),"",DOIGlvl2!AD5)</f>
        <v>0</v>
      </c>
      <c r="F5" s="125">
        <f>IF(ISBLANK(DOIGlvl2!AE5),"",DOIGlvl2!AE5)</f>
        <v>0</v>
      </c>
      <c r="G5" s="125">
        <f>IF(ISBLANK(DOIGlvl2!AF5),"",DOIGlvl2!AF5)</f>
        <v>0</v>
      </c>
      <c r="H5" s="125">
        <f>IF(ISBLANK(DOIGlvl2!AG5),"",DOIGlvl2!AG5)</f>
        <v>0</v>
      </c>
      <c r="I5" s="125" t="str">
        <f>IF(ISBLANK(DOIGlvl2!AH5),"",DOIGlvl2!AH5)</f>
        <v/>
      </c>
      <c r="J5" s="125" t="str">
        <f>IF(ISBLANK(DOIGlvl2!AI5),"",DOIGlvl2!AI5)</f>
        <v/>
      </c>
    </row>
    <row r="6" spans="1:10" x14ac:dyDescent="0.25">
      <c r="A6" s="128" t="s">
        <v>14</v>
      </c>
      <c r="B6" s="129" t="s">
        <v>19</v>
      </c>
      <c r="C6" s="125">
        <f>IF(ISBLANK(DOIGlvl2!AB6),"",DOIGlvl2!AB6)</f>
        <v>0</v>
      </c>
      <c r="D6" s="125" t="str">
        <f>IF(ISBLANK(DOIGlvl2!AC6),"",DOIGlvl2!AC6)</f>
        <v/>
      </c>
      <c r="E6" s="125">
        <f>IF(ISBLANK(DOIGlvl2!AD6),"",DOIGlvl2!AD6)</f>
        <v>0</v>
      </c>
      <c r="F6" s="125">
        <f>IF(ISBLANK(DOIGlvl2!AE6),"",DOIGlvl2!AE6)</f>
        <v>0</v>
      </c>
      <c r="G6" s="125">
        <f>IF(ISBLANK(DOIGlvl2!AF6),"",DOIGlvl2!AF6)</f>
        <v>0</v>
      </c>
      <c r="H6" s="125">
        <f>IF(ISBLANK(DOIGlvl2!AG6),"",DOIGlvl2!AG6)</f>
        <v>0</v>
      </c>
      <c r="I6" s="125" t="str">
        <f>IF(ISBLANK(DOIGlvl2!AH6),"",DOIGlvl2!AH6)</f>
        <v/>
      </c>
      <c r="J6" s="125" t="str">
        <f>IF(ISBLANK(DOIGlvl2!AI6),"",DOIGlvl2!AI6)</f>
        <v/>
      </c>
    </row>
    <row r="7" spans="1:10" x14ac:dyDescent="0.25">
      <c r="A7" s="130" t="s">
        <v>20</v>
      </c>
      <c r="B7" s="131" t="s">
        <v>21</v>
      </c>
      <c r="C7" s="125">
        <f>IF(ISBLANK(DOIGlvl2!AB7),"",DOIGlvl2!AB7)</f>
        <v>0</v>
      </c>
      <c r="D7" s="125" t="str">
        <f>IF(ISBLANK(DOIGlvl2!AC7),"",DOIGlvl2!AC7)</f>
        <v/>
      </c>
      <c r="E7" s="125">
        <f>IF(ISBLANK(DOIGlvl2!AD7),"",DOIGlvl2!AD7)</f>
        <v>0</v>
      </c>
      <c r="F7" s="125">
        <f>IF(ISBLANK(DOIGlvl2!AE7),"",DOIGlvl2!AE7)</f>
        <v>0</v>
      </c>
      <c r="G7" s="125">
        <f>IF(ISBLANK(DOIGlvl2!AF7),"",DOIGlvl2!AF7)</f>
        <v>0</v>
      </c>
      <c r="H7" s="125">
        <f>IF(ISBLANK(DOIGlvl2!AG7),"",DOIGlvl2!AG7)</f>
        <v>0</v>
      </c>
      <c r="I7" s="125" t="str">
        <f>IF(ISBLANK(DOIGlvl2!AH7),"",DOIGlvl2!AH7)</f>
        <v/>
      </c>
      <c r="J7" s="125">
        <f>IF(ISBLANK(DOIGlvl2!AI7),"",DOIGlvl2!AI7)</f>
        <v>0</v>
      </c>
    </row>
    <row r="8" spans="1:10" x14ac:dyDescent="0.25">
      <c r="A8" s="132" t="s">
        <v>20</v>
      </c>
      <c r="B8" s="133" t="s">
        <v>22</v>
      </c>
      <c r="C8" s="125">
        <f>IF(ISBLANK(DOIGlvl2!AB8),"",DOIGlvl2!AB8)</f>
        <v>0</v>
      </c>
      <c r="D8" s="125" t="str">
        <f>IF(ISBLANK(DOIGlvl2!AC8),"",DOIGlvl2!AC8)</f>
        <v/>
      </c>
      <c r="E8" s="125">
        <f>IF(ISBLANK(DOIGlvl2!AD8),"",DOIGlvl2!AD8)</f>
        <v>0</v>
      </c>
      <c r="F8" s="125">
        <f>IF(ISBLANK(DOIGlvl2!AE8),"",DOIGlvl2!AE8)</f>
        <v>0</v>
      </c>
      <c r="G8" s="125">
        <f>IF(ISBLANK(DOIGlvl2!AF8),"",DOIGlvl2!AF8)</f>
        <v>0</v>
      </c>
      <c r="H8" s="125">
        <f>IF(ISBLANK(DOIGlvl2!AG8),"",DOIGlvl2!AG8)</f>
        <v>0</v>
      </c>
      <c r="I8" s="125" t="str">
        <f>IF(ISBLANK(DOIGlvl2!AH8),"",DOIGlvl2!AH8)</f>
        <v/>
      </c>
      <c r="J8" s="125">
        <f>IF(ISBLANK(DOIGlvl2!AI8),"",DOIGlvl2!AI8)</f>
        <v>125</v>
      </c>
    </row>
    <row r="9" spans="1:10" x14ac:dyDescent="0.25">
      <c r="A9" s="130" t="s">
        <v>20</v>
      </c>
      <c r="B9" s="131" t="s">
        <v>23</v>
      </c>
      <c r="C9" s="125">
        <f>IF(ISBLANK(DOIGlvl2!AB9),"",DOIGlvl2!AB9)</f>
        <v>0</v>
      </c>
      <c r="D9" s="125" t="str">
        <f>IF(ISBLANK(DOIGlvl2!AC9),"",DOIGlvl2!AC9)</f>
        <v/>
      </c>
      <c r="E9" s="125">
        <f>IF(ISBLANK(DOIGlvl2!AD9),"",DOIGlvl2!AD9)</f>
        <v>0</v>
      </c>
      <c r="F9" s="125">
        <f>IF(ISBLANK(DOIGlvl2!AE9),"",DOIGlvl2!AE9)</f>
        <v>0</v>
      </c>
      <c r="G9" s="125">
        <f>IF(ISBLANK(DOIGlvl2!AF9),"",DOIGlvl2!AF9)</f>
        <v>0</v>
      </c>
      <c r="H9" s="125">
        <f>IF(ISBLANK(DOIGlvl2!AG9),"",DOIGlvl2!AG9)</f>
        <v>0</v>
      </c>
      <c r="I9" s="125" t="str">
        <f>IF(ISBLANK(DOIGlvl2!AH9),"",DOIGlvl2!AH9)</f>
        <v/>
      </c>
      <c r="J9" s="125" t="str">
        <f>IF(ISBLANK(DOIGlvl2!AI9),"",DOIGlvl2!AI9)</f>
        <v/>
      </c>
    </row>
    <row r="10" spans="1:10" x14ac:dyDescent="0.25">
      <c r="A10" s="132" t="s">
        <v>20</v>
      </c>
      <c r="B10" s="133" t="s">
        <v>24</v>
      </c>
      <c r="C10" s="125">
        <f>IF(ISBLANK(DOIGlvl2!AB10),"",DOIGlvl2!AB10)</f>
        <v>0</v>
      </c>
      <c r="D10" s="125" t="str">
        <f>IF(ISBLANK(DOIGlvl2!AC10),"",DOIGlvl2!AC10)</f>
        <v/>
      </c>
      <c r="E10" s="125">
        <f>IF(ISBLANK(DOIGlvl2!AD10),"",DOIGlvl2!AD10)</f>
        <v>0</v>
      </c>
      <c r="F10" s="125">
        <f>IF(ISBLANK(DOIGlvl2!AE10),"",DOIGlvl2!AE10)</f>
        <v>0</v>
      </c>
      <c r="G10" s="125">
        <f>IF(ISBLANK(DOIGlvl2!AF10),"",DOIGlvl2!AF10)</f>
        <v>0</v>
      </c>
      <c r="H10" s="125">
        <f>IF(ISBLANK(DOIGlvl2!AG10),"",DOIGlvl2!AG10)</f>
        <v>0</v>
      </c>
      <c r="I10" s="125" t="str">
        <f>IF(ISBLANK(DOIGlvl2!AH10),"",DOIGlvl2!AH10)</f>
        <v/>
      </c>
      <c r="J10" s="125" t="str">
        <f>IF(ISBLANK(DOIGlvl2!AI10),"",DOIGlvl2!AI10)</f>
        <v/>
      </c>
    </row>
    <row r="11" spans="1:10" x14ac:dyDescent="0.25">
      <c r="A11" s="130" t="s">
        <v>20</v>
      </c>
      <c r="B11" s="131" t="s">
        <v>25</v>
      </c>
      <c r="C11" s="125">
        <f>IF(ISBLANK(DOIGlvl2!AB11),"",DOIGlvl2!AB11)</f>
        <v>0</v>
      </c>
      <c r="D11" s="125" t="str">
        <f>IF(ISBLANK(DOIGlvl2!AC11),"",DOIGlvl2!AC11)</f>
        <v/>
      </c>
      <c r="E11" s="125">
        <f>IF(ISBLANK(DOIGlvl2!AD11),"",DOIGlvl2!AD11)</f>
        <v>0</v>
      </c>
      <c r="F11" s="125">
        <f>IF(ISBLANK(DOIGlvl2!AE11),"",DOIGlvl2!AE11)</f>
        <v>0</v>
      </c>
      <c r="G11" s="125">
        <f>IF(ISBLANK(DOIGlvl2!AF11),"",DOIGlvl2!AF11)</f>
        <v>0</v>
      </c>
      <c r="H11" s="125">
        <f>IF(ISBLANK(DOIGlvl2!AG11),"",DOIGlvl2!AG11)</f>
        <v>0</v>
      </c>
      <c r="I11" s="125" t="str">
        <f>IF(ISBLANK(DOIGlvl2!AH11),"",DOIGlvl2!AH11)</f>
        <v/>
      </c>
      <c r="J11" s="125" t="str">
        <f>IF(ISBLANK(DOIGlvl2!AI11),"",DOIGlvl2!AI11)</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1"/>
  <sheetViews>
    <sheetView workbookViewId="0">
      <selection activeCell="H5" sqref="H5"/>
    </sheetView>
  </sheetViews>
  <sheetFormatPr defaultRowHeight="15" x14ac:dyDescent="0.25"/>
  <cols>
    <col min="2" max="2" width="9.42578125" customWidth="1"/>
    <col min="3" max="3" width="11" customWidth="1"/>
    <col min="4" max="4" width="13" customWidth="1"/>
    <col min="5" max="5" width="12.42578125" customWidth="1"/>
    <col min="6" max="6" width="11" customWidth="1"/>
    <col min="7" max="7" width="11.140625" customWidth="1"/>
    <col min="8" max="8" width="11.42578125" customWidth="1"/>
    <col min="9" max="9" width="12" customWidth="1"/>
  </cols>
  <sheetData>
    <row r="1" spans="1:10" x14ac:dyDescent="0.25">
      <c r="A1" s="167" t="s">
        <v>12</v>
      </c>
      <c r="B1" s="167" t="s">
        <v>13</v>
      </c>
      <c r="C1" s="167" t="s">
        <v>4</v>
      </c>
      <c r="D1" s="167" t="s">
        <v>7</v>
      </c>
      <c r="E1" s="167" t="s">
        <v>39</v>
      </c>
      <c r="F1" s="167" t="s">
        <v>40</v>
      </c>
      <c r="G1" s="167" t="s">
        <v>41</v>
      </c>
      <c r="H1" s="167" t="s">
        <v>42</v>
      </c>
      <c r="I1" s="167" t="s">
        <v>43</v>
      </c>
      <c r="J1" s="167" t="s">
        <v>5</v>
      </c>
    </row>
    <row r="2" spans="1:10" x14ac:dyDescent="0.25">
      <c r="A2" t="s">
        <v>14</v>
      </c>
      <c r="B2" t="s">
        <v>15</v>
      </c>
      <c r="C2">
        <v>13</v>
      </c>
      <c r="D2">
        <v>0</v>
      </c>
      <c r="E2">
        <v>9999</v>
      </c>
      <c r="F2">
        <v>9999</v>
      </c>
      <c r="G2">
        <v>9999</v>
      </c>
      <c r="H2">
        <v>13</v>
      </c>
      <c r="I2">
        <v>0</v>
      </c>
      <c r="J2">
        <v>4</v>
      </c>
    </row>
    <row r="3" spans="1:10" x14ac:dyDescent="0.25">
      <c r="A3" t="s">
        <v>14</v>
      </c>
      <c r="B3" t="s">
        <v>16</v>
      </c>
      <c r="C3">
        <v>13</v>
      </c>
      <c r="D3">
        <v>0</v>
      </c>
      <c r="E3">
        <v>9999</v>
      </c>
      <c r="F3">
        <v>9999</v>
      </c>
      <c r="G3">
        <v>9999</v>
      </c>
      <c r="H3">
        <v>14</v>
      </c>
      <c r="I3">
        <v>0</v>
      </c>
      <c r="J3">
        <v>9999</v>
      </c>
    </row>
    <row r="4" spans="1:10" x14ac:dyDescent="0.25">
      <c r="A4" t="s">
        <v>14</v>
      </c>
      <c r="B4" t="s">
        <v>17</v>
      </c>
      <c r="C4">
        <v>9999</v>
      </c>
      <c r="D4">
        <v>0</v>
      </c>
      <c r="E4">
        <v>9999</v>
      </c>
      <c r="F4">
        <v>9999</v>
      </c>
      <c r="G4">
        <v>9999</v>
      </c>
      <c r="H4">
        <v>15</v>
      </c>
      <c r="I4">
        <v>0</v>
      </c>
      <c r="J4">
        <v>9999</v>
      </c>
    </row>
    <row r="5" spans="1:10" x14ac:dyDescent="0.25">
      <c r="A5" t="s">
        <v>14</v>
      </c>
      <c r="B5" t="s">
        <v>18</v>
      </c>
      <c r="C5">
        <v>6</v>
      </c>
      <c r="D5">
        <v>0</v>
      </c>
      <c r="E5">
        <v>9999</v>
      </c>
      <c r="F5">
        <v>9999</v>
      </c>
      <c r="G5">
        <v>9999</v>
      </c>
      <c r="H5">
        <v>5</v>
      </c>
      <c r="I5">
        <v>0</v>
      </c>
      <c r="J5">
        <v>9999</v>
      </c>
    </row>
    <row r="6" spans="1:10" x14ac:dyDescent="0.25">
      <c r="A6" t="s">
        <v>14</v>
      </c>
      <c r="B6" t="s">
        <v>19</v>
      </c>
      <c r="C6">
        <v>1</v>
      </c>
      <c r="D6">
        <v>0</v>
      </c>
      <c r="E6">
        <v>9999</v>
      </c>
      <c r="F6">
        <v>9999</v>
      </c>
      <c r="G6">
        <v>9999</v>
      </c>
      <c r="H6">
        <v>1</v>
      </c>
      <c r="I6">
        <v>0</v>
      </c>
      <c r="J6">
        <v>9999</v>
      </c>
    </row>
    <row r="7" spans="1:10" x14ac:dyDescent="0.25">
      <c r="A7" t="s">
        <v>20</v>
      </c>
      <c r="B7" t="s">
        <v>21</v>
      </c>
      <c r="C7">
        <v>21</v>
      </c>
      <c r="D7">
        <v>0</v>
      </c>
      <c r="E7">
        <v>9999</v>
      </c>
      <c r="F7">
        <v>9999</v>
      </c>
      <c r="G7">
        <v>9999</v>
      </c>
      <c r="H7">
        <v>21</v>
      </c>
      <c r="I7">
        <v>0</v>
      </c>
      <c r="J7">
        <v>16</v>
      </c>
    </row>
    <row r="8" spans="1:10" x14ac:dyDescent="0.25">
      <c r="A8" t="s">
        <v>20</v>
      </c>
      <c r="B8" t="s">
        <v>22</v>
      </c>
      <c r="C8">
        <v>21</v>
      </c>
      <c r="D8">
        <v>0</v>
      </c>
      <c r="E8">
        <v>9999</v>
      </c>
      <c r="F8">
        <v>9999</v>
      </c>
      <c r="G8">
        <v>9999</v>
      </c>
      <c r="H8">
        <v>21</v>
      </c>
      <c r="I8">
        <v>0</v>
      </c>
      <c r="J8">
        <v>9999</v>
      </c>
    </row>
    <row r="9" spans="1:10" x14ac:dyDescent="0.25">
      <c r="A9" t="s">
        <v>20</v>
      </c>
      <c r="B9" t="s">
        <v>23</v>
      </c>
      <c r="C9">
        <v>22</v>
      </c>
      <c r="D9">
        <v>0</v>
      </c>
      <c r="E9">
        <v>9999</v>
      </c>
      <c r="F9">
        <v>9999</v>
      </c>
      <c r="G9">
        <v>9999</v>
      </c>
      <c r="H9">
        <v>23</v>
      </c>
      <c r="I9">
        <v>0</v>
      </c>
      <c r="J9">
        <v>9999</v>
      </c>
    </row>
    <row r="10" spans="1:10" x14ac:dyDescent="0.25">
      <c r="A10" t="s">
        <v>20</v>
      </c>
      <c r="B10" t="s">
        <v>24</v>
      </c>
      <c r="C10">
        <v>28</v>
      </c>
      <c r="D10">
        <v>0</v>
      </c>
      <c r="E10">
        <v>9999</v>
      </c>
      <c r="F10">
        <v>9999</v>
      </c>
      <c r="G10">
        <v>9999</v>
      </c>
      <c r="H10">
        <v>29</v>
      </c>
      <c r="I10">
        <v>0</v>
      </c>
      <c r="J10">
        <v>9999</v>
      </c>
    </row>
    <row r="11" spans="1:10" x14ac:dyDescent="0.25">
      <c r="A11" t="s">
        <v>20</v>
      </c>
      <c r="B11" t="s">
        <v>25</v>
      </c>
      <c r="C11">
        <v>29</v>
      </c>
      <c r="D11">
        <v>0</v>
      </c>
      <c r="E11">
        <v>9999</v>
      </c>
      <c r="F11">
        <v>9999</v>
      </c>
      <c r="G11">
        <v>9999</v>
      </c>
      <c r="H11">
        <v>29</v>
      </c>
      <c r="I11">
        <v>0</v>
      </c>
      <c r="J11">
        <v>9999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dimension ref="A1:J11"/>
  <sheetViews>
    <sheetView tabSelected="1" workbookViewId="0">
      <selection activeCell="J11" sqref="J11"/>
    </sheetView>
  </sheetViews>
  <sheetFormatPr defaultColWidth="11.42578125" defaultRowHeight="15" x14ac:dyDescent="0.25"/>
  <sheetData>
    <row r="1" spans="1:10" x14ac:dyDescent="0.25">
      <c r="A1" s="79" t="s">
        <v>12</v>
      </c>
      <c r="B1" s="84" t="s">
        <v>13</v>
      </c>
      <c r="C1" s="79" t="s">
        <v>4</v>
      </c>
      <c r="D1" s="80" t="s">
        <v>7</v>
      </c>
      <c r="E1" s="80" t="s">
        <v>39</v>
      </c>
      <c r="F1" s="80" t="s">
        <v>40</v>
      </c>
      <c r="G1" s="81" t="s">
        <v>41</v>
      </c>
      <c r="H1" s="80" t="s">
        <v>42</v>
      </c>
      <c r="I1" s="79" t="s">
        <v>43</v>
      </c>
      <c r="J1" s="84" t="s">
        <v>5</v>
      </c>
    </row>
    <row r="2" spans="1:10" x14ac:dyDescent="0.25">
      <c r="A2" s="124" t="s">
        <v>14</v>
      </c>
      <c r="B2" s="125" t="s">
        <v>15</v>
      </c>
      <c r="C2" s="125">
        <f>Repl!C2</f>
        <v>13</v>
      </c>
      <c r="D2" s="125">
        <f>Repl!D2</f>
        <v>0</v>
      </c>
      <c r="E2" s="125">
        <f>Repl!E2</f>
        <v>9999</v>
      </c>
      <c r="F2" s="125">
        <f>Repl!F2</f>
        <v>9999</v>
      </c>
      <c r="G2" s="125">
        <f>Repl!G2</f>
        <v>9999</v>
      </c>
      <c r="H2" s="125">
        <f>Repl!H2</f>
        <v>13</v>
      </c>
      <c r="I2" s="125">
        <f>Repl!I2</f>
        <v>0</v>
      </c>
      <c r="J2" s="125">
        <f>Repl!J2</f>
        <v>4</v>
      </c>
    </row>
    <row r="3" spans="1:10" x14ac:dyDescent="0.25">
      <c r="A3" s="126" t="s">
        <v>14</v>
      </c>
      <c r="B3" s="127" t="s">
        <v>16</v>
      </c>
      <c r="C3" s="125">
        <f>Repl!C3</f>
        <v>13</v>
      </c>
      <c r="D3" s="125">
        <f>Repl!D3</f>
        <v>0</v>
      </c>
      <c r="E3" s="125">
        <f>Repl!E3</f>
        <v>9999</v>
      </c>
      <c r="F3" s="125">
        <f>Repl!F3</f>
        <v>9999</v>
      </c>
      <c r="G3" s="125">
        <f>Repl!G3</f>
        <v>9999</v>
      </c>
      <c r="H3" s="125">
        <f>Repl!H3</f>
        <v>14</v>
      </c>
      <c r="I3" s="125">
        <f>Repl!I3</f>
        <v>0</v>
      </c>
      <c r="J3" s="125">
        <f>Repl!J3</f>
        <v>9999</v>
      </c>
    </row>
    <row r="4" spans="1:10" x14ac:dyDescent="0.25">
      <c r="A4" s="124" t="s">
        <v>14</v>
      </c>
      <c r="B4" s="125" t="s">
        <v>17</v>
      </c>
      <c r="C4" s="125">
        <f>Repl!C4</f>
        <v>9999</v>
      </c>
      <c r="D4" s="125">
        <f>Repl!D4</f>
        <v>0</v>
      </c>
      <c r="E4" s="125">
        <f>Repl!E4</f>
        <v>9999</v>
      </c>
      <c r="F4" s="125">
        <f>Repl!F4</f>
        <v>9999</v>
      </c>
      <c r="G4" s="125">
        <f>Repl!G4</f>
        <v>9999</v>
      </c>
      <c r="H4" s="125">
        <f>Repl!H4</f>
        <v>15</v>
      </c>
      <c r="I4" s="125">
        <f>Repl!I4</f>
        <v>0</v>
      </c>
      <c r="J4" s="125">
        <f>Repl!J4</f>
        <v>9999</v>
      </c>
    </row>
    <row r="5" spans="1:10" x14ac:dyDescent="0.25">
      <c r="A5" s="126" t="s">
        <v>14</v>
      </c>
      <c r="B5" s="127" t="s">
        <v>18</v>
      </c>
      <c r="C5" s="125">
        <f>Repl!C6</f>
        <v>1</v>
      </c>
      <c r="D5" s="125">
        <f>Repl!D6</f>
        <v>0</v>
      </c>
      <c r="E5" s="125">
        <f>Repl!E6</f>
        <v>9999</v>
      </c>
      <c r="F5" s="125">
        <f>Repl!F6</f>
        <v>9999</v>
      </c>
      <c r="G5" s="125">
        <f>Repl!G6</f>
        <v>9999</v>
      </c>
      <c r="H5" s="125">
        <f>Repl!H6</f>
        <v>1</v>
      </c>
      <c r="I5" s="125">
        <f>Repl!I6</f>
        <v>0</v>
      </c>
      <c r="J5" s="125">
        <f>Repl!J6</f>
        <v>9999</v>
      </c>
    </row>
    <row r="6" spans="1:10" x14ac:dyDescent="0.25">
      <c r="A6" s="128" t="s">
        <v>14</v>
      </c>
      <c r="B6" s="129" t="s">
        <v>19</v>
      </c>
      <c r="C6" s="125">
        <f>Repl!C5</f>
        <v>6</v>
      </c>
      <c r="D6" s="125">
        <f>Repl!D5</f>
        <v>0</v>
      </c>
      <c r="E6" s="125">
        <f>Repl!E5</f>
        <v>9999</v>
      </c>
      <c r="F6" s="125">
        <f>Repl!F5</f>
        <v>9999</v>
      </c>
      <c r="G6" s="125">
        <f>Repl!G5</f>
        <v>9999</v>
      </c>
      <c r="H6" s="125">
        <f>Repl!H5</f>
        <v>5</v>
      </c>
      <c r="I6" s="125">
        <f>Repl!I5</f>
        <v>0</v>
      </c>
      <c r="J6" s="125">
        <f>Repl!J5</f>
        <v>9999</v>
      </c>
    </row>
    <row r="7" spans="1:10" x14ac:dyDescent="0.25">
      <c r="A7" s="130" t="s">
        <v>20</v>
      </c>
      <c r="B7" s="131" t="s">
        <v>21</v>
      </c>
      <c r="C7" s="125">
        <f>Repl!C7</f>
        <v>21</v>
      </c>
      <c r="D7" s="125">
        <f>Repl!D7</f>
        <v>0</v>
      </c>
      <c r="E7" s="125">
        <f>Repl!E7</f>
        <v>9999</v>
      </c>
      <c r="F7" s="125">
        <f>Repl!F7</f>
        <v>9999</v>
      </c>
      <c r="G7" s="125">
        <f>Repl!G7</f>
        <v>9999</v>
      </c>
      <c r="H7" s="125">
        <f>Repl!H7</f>
        <v>21</v>
      </c>
      <c r="I7" s="125">
        <f>Repl!I7</f>
        <v>0</v>
      </c>
      <c r="J7" s="125">
        <f>Repl!J7</f>
        <v>16</v>
      </c>
    </row>
    <row r="8" spans="1:10" x14ac:dyDescent="0.25">
      <c r="A8" s="132" t="s">
        <v>20</v>
      </c>
      <c r="B8" s="133" t="s">
        <v>22</v>
      </c>
      <c r="C8" s="125">
        <f>Repl!C8</f>
        <v>21</v>
      </c>
      <c r="D8" s="125">
        <f>Repl!D8</f>
        <v>0</v>
      </c>
      <c r="E8" s="125">
        <f>Repl!E8</f>
        <v>9999</v>
      </c>
      <c r="F8" s="125">
        <f>Repl!F8</f>
        <v>9999</v>
      </c>
      <c r="G8" s="125">
        <f>Repl!G8</f>
        <v>9999</v>
      </c>
      <c r="H8" s="125">
        <f>Repl!H8</f>
        <v>21</v>
      </c>
      <c r="I8" s="125">
        <f>Repl!I8</f>
        <v>0</v>
      </c>
      <c r="J8" s="125">
        <f>Repl!J8</f>
        <v>9999</v>
      </c>
    </row>
    <row r="9" spans="1:10" x14ac:dyDescent="0.25">
      <c r="A9" s="130" t="s">
        <v>20</v>
      </c>
      <c r="B9" s="131" t="s">
        <v>23</v>
      </c>
      <c r="C9" s="125">
        <f>Repl!C9</f>
        <v>22</v>
      </c>
      <c r="D9" s="125">
        <f>Repl!D9</f>
        <v>0</v>
      </c>
      <c r="E9" s="125">
        <f>Repl!E9</f>
        <v>9999</v>
      </c>
      <c r="F9" s="125">
        <f>Repl!F9</f>
        <v>9999</v>
      </c>
      <c r="G9" s="125">
        <f>Repl!G9</f>
        <v>9999</v>
      </c>
      <c r="H9" s="125">
        <f>Repl!H9</f>
        <v>23</v>
      </c>
      <c r="I9" s="125">
        <f>Repl!I9</f>
        <v>0</v>
      </c>
      <c r="J9" s="125">
        <f>Repl!J9</f>
        <v>9999</v>
      </c>
    </row>
    <row r="10" spans="1:10" x14ac:dyDescent="0.25">
      <c r="A10" s="132" t="s">
        <v>20</v>
      </c>
      <c r="B10" s="133" t="s">
        <v>24</v>
      </c>
      <c r="C10" s="125">
        <f>Repl!C10</f>
        <v>28</v>
      </c>
      <c r="D10" s="125">
        <f>Repl!D10</f>
        <v>0</v>
      </c>
      <c r="E10" s="125">
        <f>Repl!E10</f>
        <v>9999</v>
      </c>
      <c r="F10" s="125">
        <f>Repl!F10</f>
        <v>9999</v>
      </c>
      <c r="G10" s="125">
        <f>Repl!G10</f>
        <v>9999</v>
      </c>
      <c r="H10" s="125">
        <f>Repl!H10</f>
        <v>29</v>
      </c>
      <c r="I10" s="125">
        <f>Repl!I10</f>
        <v>0</v>
      </c>
      <c r="J10" s="125">
        <f>Repl!J10</f>
        <v>9999</v>
      </c>
    </row>
    <row r="11" spans="1:10" x14ac:dyDescent="0.25">
      <c r="A11" s="130" t="s">
        <v>20</v>
      </c>
      <c r="B11" s="131" t="s">
        <v>25</v>
      </c>
      <c r="C11" s="125">
        <f>Repl!C11</f>
        <v>29</v>
      </c>
      <c r="D11" s="125">
        <f>Repl!D11</f>
        <v>0</v>
      </c>
      <c r="E11" s="125">
        <f>Repl!E11</f>
        <v>9999</v>
      </c>
      <c r="F11" s="125">
        <f>Repl!F11</f>
        <v>9999</v>
      </c>
      <c r="G11" s="125">
        <f>Repl!G11</f>
        <v>9999</v>
      </c>
      <c r="H11" s="125">
        <f>Repl!H11</f>
        <v>29</v>
      </c>
      <c r="I11" s="125">
        <f>Repl!I11</f>
        <v>0</v>
      </c>
      <c r="J11" s="125">
        <f>Repl!J11</f>
        <v>9999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dimension ref="A1:J11"/>
  <sheetViews>
    <sheetView workbookViewId="0">
      <selection activeCell="F15" sqref="F15"/>
    </sheetView>
  </sheetViews>
  <sheetFormatPr defaultColWidth="11.42578125" defaultRowHeight="15" x14ac:dyDescent="0.25"/>
  <sheetData>
    <row r="1" spans="1:10" ht="15.75" customHeight="1" x14ac:dyDescent="0.25">
      <c r="A1" s="146" t="s">
        <v>13</v>
      </c>
      <c r="B1" s="146" t="s">
        <v>12</v>
      </c>
      <c r="C1" s="146" t="s">
        <v>4</v>
      </c>
      <c r="D1" s="146" t="s">
        <v>7</v>
      </c>
      <c r="E1" s="146" t="s">
        <v>39</v>
      </c>
      <c r="F1" s="146" t="s">
        <v>40</v>
      </c>
      <c r="G1" s="146" t="s">
        <v>41</v>
      </c>
      <c r="H1" s="146" t="s">
        <v>42</v>
      </c>
      <c r="I1" s="146" t="s">
        <v>43</v>
      </c>
      <c r="J1" s="146" t="s">
        <v>5</v>
      </c>
    </row>
    <row r="2" spans="1:10" ht="15.75" customHeight="1" x14ac:dyDescent="0.25">
      <c r="A2" s="165" t="s">
        <v>15</v>
      </c>
      <c r="B2" s="9" t="s">
        <v>14</v>
      </c>
      <c r="C2" s="36">
        <f>[2]Sheet1!C2</f>
        <v>7000</v>
      </c>
      <c r="D2" s="37">
        <f>[2]Sheet1!I2</f>
        <v>0</v>
      </c>
      <c r="E2" s="37">
        <f>[2]Sheet1!E2</f>
        <v>2500</v>
      </c>
      <c r="F2" s="37">
        <f>[2]Sheet1!F2</f>
        <v>2500</v>
      </c>
      <c r="G2" s="37">
        <f>[2]Sheet1!G2</f>
        <v>2500</v>
      </c>
      <c r="H2" s="37">
        <f>[2]Sheet1!H2</f>
        <v>2500</v>
      </c>
      <c r="I2" s="37">
        <f>[2]Sheet1!J2</f>
        <v>0</v>
      </c>
      <c r="J2" s="37">
        <f>[2]Sheet1!D2</f>
        <v>5000</v>
      </c>
    </row>
    <row r="3" spans="1:10" ht="15.75" customHeight="1" x14ac:dyDescent="0.25">
      <c r="A3" s="165" t="s">
        <v>16</v>
      </c>
      <c r="B3" s="10" t="s">
        <v>14</v>
      </c>
      <c r="C3" s="36">
        <f>[2]Sheet1!C3</f>
        <v>5000</v>
      </c>
      <c r="D3" s="37">
        <f>[2]Sheet1!I3</f>
        <v>0</v>
      </c>
      <c r="E3" s="37">
        <f>[2]Sheet1!E3</f>
        <v>2500</v>
      </c>
      <c r="F3" s="37">
        <f>[2]Sheet1!F3</f>
        <v>2500</v>
      </c>
      <c r="G3" s="37">
        <f>[2]Sheet1!G3</f>
        <v>2500</v>
      </c>
      <c r="H3" s="37">
        <f>[2]Sheet1!H3</f>
        <v>2500</v>
      </c>
      <c r="I3" s="37">
        <f>[2]Sheet1!J3</f>
        <v>0</v>
      </c>
      <c r="J3" s="37">
        <f>[2]Sheet1!D3</f>
        <v>1000</v>
      </c>
    </row>
    <row r="4" spans="1:10" ht="15.75" customHeight="1" x14ac:dyDescent="0.25">
      <c r="A4" s="165" t="s">
        <v>17</v>
      </c>
      <c r="B4" s="15" t="s">
        <v>14</v>
      </c>
      <c r="C4" s="36">
        <f>[2]Sheet1!C4</f>
        <v>0</v>
      </c>
      <c r="D4" s="37">
        <f>[2]Sheet1!I4</f>
        <v>0</v>
      </c>
      <c r="E4" s="37">
        <f>[2]Sheet1!E4</f>
        <v>2500</v>
      </c>
      <c r="F4" s="37">
        <f>[2]Sheet1!F4</f>
        <v>2500</v>
      </c>
      <c r="G4" s="37">
        <f>[2]Sheet1!G4</f>
        <v>2500</v>
      </c>
      <c r="H4" s="37">
        <f>[2]Sheet1!H4</f>
        <v>2500</v>
      </c>
      <c r="I4" s="37">
        <f>[2]Sheet1!J4</f>
        <v>0</v>
      </c>
      <c r="J4" s="37">
        <f>[2]Sheet1!D4</f>
        <v>0</v>
      </c>
    </row>
    <row r="5" spans="1:10" ht="15.75" customHeight="1" x14ac:dyDescent="0.25">
      <c r="A5" s="165" t="s">
        <v>18</v>
      </c>
      <c r="B5" s="10" t="s">
        <v>14</v>
      </c>
      <c r="C5" s="36">
        <f>[2]Sheet1!C6</f>
        <v>5000</v>
      </c>
      <c r="D5" s="37">
        <f>[2]Sheet1!I6</f>
        <v>0</v>
      </c>
      <c r="E5" s="37">
        <f>[2]Sheet1!E6</f>
        <v>2500</v>
      </c>
      <c r="F5" s="37">
        <f>[2]Sheet1!F6</f>
        <v>2500</v>
      </c>
      <c r="G5" s="37">
        <f>[2]Sheet1!G6</f>
        <v>2500</v>
      </c>
      <c r="H5" s="37">
        <f>[2]Sheet1!H6</f>
        <v>2500</v>
      </c>
      <c r="I5" s="37">
        <f>[2]Sheet1!J6</f>
        <v>0</v>
      </c>
      <c r="J5" s="37">
        <f>[2]Sheet1!D6</f>
        <v>0</v>
      </c>
    </row>
    <row r="6" spans="1:10" x14ac:dyDescent="0.25">
      <c r="A6" s="165" t="s">
        <v>19</v>
      </c>
      <c r="B6" s="11" t="s">
        <v>14</v>
      </c>
      <c r="C6" s="36">
        <f>[2]Sheet1!C5</f>
        <v>9000</v>
      </c>
      <c r="D6" s="37">
        <f>[2]Sheet1!I5</f>
        <v>0</v>
      </c>
      <c r="E6" s="37">
        <f>[2]Sheet1!E5</f>
        <v>2500</v>
      </c>
      <c r="F6" s="37">
        <f>[2]Sheet1!F5</f>
        <v>2500</v>
      </c>
      <c r="G6" s="37">
        <f>[2]Sheet1!G5</f>
        <v>2500</v>
      </c>
      <c r="H6" s="37">
        <f>[2]Sheet1!H5</f>
        <v>2500</v>
      </c>
      <c r="I6" s="37">
        <f>[2]Sheet1!J5</f>
        <v>0</v>
      </c>
      <c r="J6" s="37">
        <f>[2]Sheet1!D5</f>
        <v>0</v>
      </c>
    </row>
    <row r="7" spans="1:10" x14ac:dyDescent="0.25">
      <c r="A7" s="166" t="s">
        <v>21</v>
      </c>
      <c r="B7" s="12" t="s">
        <v>20</v>
      </c>
      <c r="C7" s="36">
        <f>[2]Sheet1!C7</f>
        <v>8000</v>
      </c>
      <c r="D7" s="37">
        <f>[2]Sheet1!I7</f>
        <v>0</v>
      </c>
      <c r="E7" s="37">
        <f>[2]Sheet1!E7</f>
        <v>2500</v>
      </c>
      <c r="F7" s="37">
        <f>[2]Sheet1!F7</f>
        <v>2500</v>
      </c>
      <c r="G7" s="37">
        <f>[2]Sheet1!G7</f>
        <v>2500</v>
      </c>
      <c r="H7" s="37">
        <f>[2]Sheet1!H7</f>
        <v>2500</v>
      </c>
      <c r="I7" s="37">
        <f>[2]Sheet1!J7</f>
        <v>0</v>
      </c>
      <c r="J7" s="37">
        <f>[2]Sheet1!D7</f>
        <v>5000</v>
      </c>
    </row>
    <row r="8" spans="1:10" x14ac:dyDescent="0.25">
      <c r="A8" s="166" t="s">
        <v>22</v>
      </c>
      <c r="B8" s="13" t="s">
        <v>20</v>
      </c>
      <c r="C8" s="36">
        <f>[2]Sheet1!C8</f>
        <v>300</v>
      </c>
      <c r="D8" s="37">
        <f>[2]Sheet1!I8</f>
        <v>0</v>
      </c>
      <c r="E8" s="37">
        <f>[2]Sheet1!E8</f>
        <v>4000</v>
      </c>
      <c r="F8" s="37">
        <f>[2]Sheet1!F8</f>
        <v>4000</v>
      </c>
      <c r="G8" s="37">
        <f>[2]Sheet1!G8</f>
        <v>4000</v>
      </c>
      <c r="H8" s="37">
        <f>[2]Sheet1!H8</f>
        <v>4000</v>
      </c>
      <c r="I8" s="37">
        <f>[2]Sheet1!J8</f>
        <v>0</v>
      </c>
      <c r="J8" s="37">
        <f>[2]Sheet1!D8</f>
        <v>1000</v>
      </c>
    </row>
    <row r="9" spans="1:10" x14ac:dyDescent="0.25">
      <c r="A9" s="166" t="s">
        <v>23</v>
      </c>
      <c r="B9" s="12" t="s">
        <v>20</v>
      </c>
      <c r="C9" s="36">
        <f>[2]Sheet1!C9</f>
        <v>5000</v>
      </c>
      <c r="D9" s="37">
        <f>[2]Sheet1!I9</f>
        <v>0</v>
      </c>
      <c r="E9" s="37">
        <f>[2]Sheet1!E9</f>
        <v>2500</v>
      </c>
      <c r="F9" s="37">
        <f>[2]Sheet1!F9</f>
        <v>2500</v>
      </c>
      <c r="G9" s="37">
        <f>[2]Sheet1!G9</f>
        <v>2500</v>
      </c>
      <c r="H9" s="37">
        <f>[2]Sheet1!H9</f>
        <v>2500</v>
      </c>
      <c r="I9" s="37">
        <f>[2]Sheet1!J9</f>
        <v>0</v>
      </c>
      <c r="J9" s="37">
        <f>[2]Sheet1!D9</f>
        <v>0</v>
      </c>
    </row>
    <row r="10" spans="1:10" x14ac:dyDescent="0.25">
      <c r="A10" s="166" t="s">
        <v>24</v>
      </c>
      <c r="B10" s="13" t="s">
        <v>20</v>
      </c>
      <c r="C10" s="36">
        <f>[2]Sheet1!C10</f>
        <v>5000</v>
      </c>
      <c r="D10" s="37">
        <f>[2]Sheet1!I10</f>
        <v>0</v>
      </c>
      <c r="E10" s="37">
        <f>[2]Sheet1!E10</f>
        <v>2500</v>
      </c>
      <c r="F10" s="37">
        <f>[2]Sheet1!F10</f>
        <v>2500</v>
      </c>
      <c r="G10" s="37">
        <f>[2]Sheet1!G10</f>
        <v>2500</v>
      </c>
      <c r="H10" s="37">
        <f>[2]Sheet1!H10</f>
        <v>2500</v>
      </c>
      <c r="I10" s="37">
        <f>[2]Sheet1!J10</f>
        <v>0</v>
      </c>
      <c r="J10" s="37">
        <f>[2]Sheet1!D10</f>
        <v>0</v>
      </c>
    </row>
    <row r="11" spans="1:10" ht="15.75" customHeight="1" x14ac:dyDescent="0.25">
      <c r="A11" s="166" t="s">
        <v>25</v>
      </c>
      <c r="B11" s="14" t="s">
        <v>20</v>
      </c>
      <c r="C11" s="36">
        <f>[2]Sheet1!C11</f>
        <v>5000</v>
      </c>
      <c r="D11" s="37">
        <f>[2]Sheet1!I11</f>
        <v>0</v>
      </c>
      <c r="E11" s="37">
        <f>[2]Sheet1!E11</f>
        <v>2500</v>
      </c>
      <c r="F11" s="37">
        <f>[2]Sheet1!F11</f>
        <v>2500</v>
      </c>
      <c r="G11" s="37">
        <f>[2]Sheet1!G11</f>
        <v>2500</v>
      </c>
      <c r="H11" s="37">
        <f>[2]Sheet1!H11</f>
        <v>2500</v>
      </c>
      <c r="I11" s="37">
        <f>[2]Sheet1!J11</f>
        <v>0</v>
      </c>
      <c r="J11" s="37">
        <f>[2]Sheet1!D11</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dimension ref="A1:N11"/>
  <sheetViews>
    <sheetView workbookViewId="0">
      <selection activeCell="C2" sqref="C2"/>
    </sheetView>
  </sheetViews>
  <sheetFormatPr defaultColWidth="11.42578125" defaultRowHeight="15" x14ac:dyDescent="0.25"/>
  <cols>
    <col min="14" max="14" width="15.85546875" style="48" bestFit="1" customWidth="1"/>
  </cols>
  <sheetData>
    <row r="1" spans="1:14" x14ac:dyDescent="0.25">
      <c r="A1" s="144" t="s">
        <v>12</v>
      </c>
      <c r="B1" s="144" t="s">
        <v>13</v>
      </c>
      <c r="C1" s="144" t="s">
        <v>4</v>
      </c>
      <c r="D1" s="144" t="s">
        <v>7</v>
      </c>
      <c r="E1" s="144" t="s">
        <v>39</v>
      </c>
      <c r="F1" s="144" t="s">
        <v>40</v>
      </c>
      <c r="G1" s="144" t="s">
        <v>41</v>
      </c>
      <c r="H1" s="144" t="s">
        <v>42</v>
      </c>
      <c r="I1" s="144" t="s">
        <v>43</v>
      </c>
      <c r="J1" s="144" t="s">
        <v>5</v>
      </c>
      <c r="K1" s="144" t="s">
        <v>8</v>
      </c>
      <c r="L1" s="144" t="s">
        <v>9</v>
      </c>
      <c r="M1" s="144" t="s">
        <v>10</v>
      </c>
      <c r="N1" s="144" t="s">
        <v>11</v>
      </c>
    </row>
    <row r="2" spans="1:14" x14ac:dyDescent="0.25">
      <c r="A2" s="37" t="s">
        <v>14</v>
      </c>
      <c r="B2" s="37" t="s">
        <v>15</v>
      </c>
      <c r="C2" s="37">
        <v>500</v>
      </c>
      <c r="D2" s="37">
        <v>740</v>
      </c>
      <c r="E2" s="37">
        <v>837</v>
      </c>
      <c r="F2" s="37">
        <v>418</v>
      </c>
      <c r="G2" s="37">
        <v>500</v>
      </c>
      <c r="H2" s="37">
        <v>103</v>
      </c>
      <c r="I2" s="37">
        <v>846</v>
      </c>
      <c r="J2" s="37">
        <v>116</v>
      </c>
      <c r="K2" s="37">
        <v>1600</v>
      </c>
      <c r="L2" s="37">
        <v>0.8</v>
      </c>
      <c r="M2" s="37">
        <v>1280</v>
      </c>
      <c r="N2" s="37">
        <v>780</v>
      </c>
    </row>
    <row r="3" spans="1:14" x14ac:dyDescent="0.25">
      <c r="A3" s="39" t="s">
        <v>14</v>
      </c>
      <c r="B3" s="39" t="s">
        <v>16</v>
      </c>
      <c r="C3" s="39">
        <v>551</v>
      </c>
      <c r="D3" s="39">
        <v>871</v>
      </c>
      <c r="E3" s="39">
        <v>163</v>
      </c>
      <c r="F3" s="39">
        <v>323</v>
      </c>
      <c r="G3" s="39">
        <v>524</v>
      </c>
      <c r="H3" s="39">
        <v>588</v>
      </c>
      <c r="I3" s="39">
        <v>859</v>
      </c>
      <c r="J3" s="39">
        <v>143</v>
      </c>
      <c r="K3" s="39">
        <v>1700</v>
      </c>
      <c r="L3" s="39">
        <v>0.8</v>
      </c>
      <c r="M3" s="39">
        <v>1360</v>
      </c>
      <c r="N3" s="39">
        <v>809</v>
      </c>
    </row>
    <row r="4" spans="1:14" x14ac:dyDescent="0.25">
      <c r="A4" s="37" t="s">
        <v>14</v>
      </c>
      <c r="B4" s="37" t="s">
        <v>17</v>
      </c>
      <c r="C4" s="37">
        <v>855</v>
      </c>
      <c r="D4" s="37">
        <v>935</v>
      </c>
      <c r="E4" s="37">
        <v>946</v>
      </c>
      <c r="F4" s="37">
        <v>211</v>
      </c>
      <c r="G4" s="37">
        <v>271</v>
      </c>
      <c r="H4" s="37">
        <v>146</v>
      </c>
      <c r="I4" s="37">
        <v>305</v>
      </c>
      <c r="J4" s="37">
        <v>268</v>
      </c>
      <c r="K4" s="37">
        <v>360</v>
      </c>
      <c r="L4" s="37">
        <v>0.8</v>
      </c>
      <c r="M4" s="37">
        <v>288</v>
      </c>
      <c r="N4" s="37">
        <v>-567</v>
      </c>
    </row>
    <row r="5" spans="1:14" x14ac:dyDescent="0.25">
      <c r="A5" s="39" t="s">
        <v>14</v>
      </c>
      <c r="B5" s="39" t="s">
        <v>18</v>
      </c>
      <c r="C5" s="39">
        <v>3</v>
      </c>
      <c r="D5" s="39">
        <v>380</v>
      </c>
      <c r="E5" s="39">
        <v>615</v>
      </c>
      <c r="F5" s="39">
        <v>850</v>
      </c>
      <c r="G5" s="39">
        <v>394</v>
      </c>
      <c r="H5" s="39">
        <v>765</v>
      </c>
      <c r="I5" s="39">
        <v>168</v>
      </c>
      <c r="J5" s="39">
        <v>150</v>
      </c>
      <c r="K5" s="39">
        <v>800</v>
      </c>
      <c r="L5" s="39">
        <v>0.8</v>
      </c>
      <c r="M5" s="39">
        <v>640</v>
      </c>
      <c r="N5" s="39">
        <v>637</v>
      </c>
    </row>
    <row r="6" spans="1:14" x14ac:dyDescent="0.25">
      <c r="A6" s="41" t="s">
        <v>14</v>
      </c>
      <c r="B6" s="41" t="s">
        <v>19</v>
      </c>
      <c r="C6" s="41">
        <v>650</v>
      </c>
      <c r="D6" s="41">
        <v>530</v>
      </c>
      <c r="E6" s="41">
        <v>716</v>
      </c>
      <c r="F6" s="41">
        <v>247</v>
      </c>
      <c r="G6" s="41">
        <v>610</v>
      </c>
      <c r="H6" s="41">
        <v>234</v>
      </c>
      <c r="I6" s="41">
        <v>954</v>
      </c>
      <c r="J6" s="41">
        <v>837</v>
      </c>
      <c r="K6" s="41">
        <v>1200</v>
      </c>
      <c r="L6" s="41">
        <v>0.8</v>
      </c>
      <c r="M6" s="41">
        <v>960</v>
      </c>
      <c r="N6" s="41">
        <v>310</v>
      </c>
    </row>
    <row r="7" spans="1:14" x14ac:dyDescent="0.25">
      <c r="A7" s="43" t="s">
        <v>20</v>
      </c>
      <c r="B7" s="43" t="s">
        <v>21</v>
      </c>
      <c r="C7" s="43">
        <v>76</v>
      </c>
      <c r="D7" s="43">
        <v>332</v>
      </c>
      <c r="E7" s="43">
        <v>558</v>
      </c>
      <c r="F7" s="43">
        <v>453</v>
      </c>
      <c r="G7" s="43">
        <v>238</v>
      </c>
      <c r="H7" s="43">
        <v>861</v>
      </c>
      <c r="I7" s="43">
        <v>722</v>
      </c>
      <c r="J7" s="43">
        <v>973</v>
      </c>
      <c r="K7" s="43">
        <v>1500</v>
      </c>
      <c r="L7" s="43">
        <v>0.8</v>
      </c>
      <c r="M7" s="43">
        <v>1200</v>
      </c>
      <c r="N7" s="43">
        <v>1124</v>
      </c>
    </row>
    <row r="8" spans="1:14" x14ac:dyDescent="0.25">
      <c r="A8" s="45" t="s">
        <v>20</v>
      </c>
      <c r="B8" s="45" t="s">
        <v>22</v>
      </c>
      <c r="C8" s="45">
        <v>710</v>
      </c>
      <c r="D8" s="45">
        <v>986</v>
      </c>
      <c r="E8" s="45">
        <v>710</v>
      </c>
      <c r="F8" s="45">
        <v>131</v>
      </c>
      <c r="G8" s="45">
        <v>500</v>
      </c>
      <c r="H8" s="45">
        <v>813</v>
      </c>
      <c r="I8" s="45">
        <v>102</v>
      </c>
      <c r="J8" s="45">
        <v>437</v>
      </c>
      <c r="K8" s="45">
        <v>1750</v>
      </c>
      <c r="L8" s="45">
        <v>0.8</v>
      </c>
      <c r="M8" s="45">
        <v>1400</v>
      </c>
      <c r="N8" s="45">
        <v>690</v>
      </c>
    </row>
    <row r="9" spans="1:14" x14ac:dyDescent="0.25">
      <c r="A9" s="43" t="s">
        <v>20</v>
      </c>
      <c r="B9" s="43" t="s">
        <v>23</v>
      </c>
      <c r="C9" s="43">
        <v>100</v>
      </c>
      <c r="D9" s="43">
        <v>67</v>
      </c>
      <c r="E9" s="43">
        <v>908</v>
      </c>
      <c r="F9" s="43">
        <v>298</v>
      </c>
      <c r="G9" s="43">
        <v>71</v>
      </c>
      <c r="H9" s="43">
        <v>61</v>
      </c>
      <c r="I9" s="43">
        <v>179</v>
      </c>
      <c r="J9" s="43">
        <v>470</v>
      </c>
      <c r="K9" s="43">
        <v>800</v>
      </c>
      <c r="L9" s="43">
        <v>0.8</v>
      </c>
      <c r="M9" s="43">
        <v>640</v>
      </c>
      <c r="N9" s="43">
        <v>540</v>
      </c>
    </row>
    <row r="10" spans="1:14" x14ac:dyDescent="0.25">
      <c r="A10" s="45" t="s">
        <v>20</v>
      </c>
      <c r="B10" s="45" t="s">
        <v>24</v>
      </c>
      <c r="C10" s="45">
        <v>974</v>
      </c>
      <c r="D10" s="45">
        <v>75</v>
      </c>
      <c r="E10" s="45">
        <v>552</v>
      </c>
      <c r="F10" s="45">
        <v>429</v>
      </c>
      <c r="G10" s="45">
        <v>137</v>
      </c>
      <c r="H10" s="45">
        <v>472</v>
      </c>
      <c r="I10" s="45">
        <v>64</v>
      </c>
      <c r="J10" s="45">
        <v>726</v>
      </c>
      <c r="K10" s="45">
        <v>1000</v>
      </c>
      <c r="L10" s="45">
        <v>0.8</v>
      </c>
      <c r="M10" s="45">
        <v>800</v>
      </c>
      <c r="N10" s="45">
        <v>-174</v>
      </c>
    </row>
    <row r="11" spans="1:14" x14ac:dyDescent="0.25">
      <c r="A11" s="43" t="s">
        <v>20</v>
      </c>
      <c r="B11" s="43" t="s">
        <v>25</v>
      </c>
      <c r="C11" s="43">
        <v>237</v>
      </c>
      <c r="D11" s="43">
        <v>370</v>
      </c>
      <c r="E11" s="43">
        <v>470</v>
      </c>
      <c r="F11" s="43">
        <v>553</v>
      </c>
      <c r="G11" s="43">
        <v>920</v>
      </c>
      <c r="H11" s="43">
        <v>223</v>
      </c>
      <c r="I11" s="43">
        <v>763</v>
      </c>
      <c r="J11" s="43">
        <v>878</v>
      </c>
      <c r="K11" s="43">
        <v>1000</v>
      </c>
      <c r="L11" s="43">
        <v>0.8</v>
      </c>
      <c r="M11" s="43">
        <v>800</v>
      </c>
      <c r="N11" s="43">
        <v>563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4"/>
  <dimension ref="A1:R11"/>
  <sheetViews>
    <sheetView topLeftCell="B1" workbookViewId="0">
      <selection activeCell="P2" sqref="P2"/>
    </sheetView>
  </sheetViews>
  <sheetFormatPr defaultColWidth="11.42578125" defaultRowHeight="15" x14ac:dyDescent="0.25"/>
  <sheetData>
    <row r="1" spans="1:18" ht="15.75" customHeight="1" x14ac:dyDescent="0.25">
      <c r="A1" s="160" t="s">
        <v>13</v>
      </c>
      <c r="B1" s="160" t="s">
        <v>12</v>
      </c>
      <c r="C1" s="161" t="s">
        <v>4</v>
      </c>
      <c r="D1" s="161" t="s">
        <v>5</v>
      </c>
      <c r="E1" s="161" t="s">
        <v>7</v>
      </c>
      <c r="F1" s="161" t="s">
        <v>39</v>
      </c>
      <c r="G1" s="161" t="s">
        <v>40</v>
      </c>
      <c r="H1" s="161" t="s">
        <v>41</v>
      </c>
      <c r="I1" s="161" t="s">
        <v>42</v>
      </c>
      <c r="J1" s="161" t="s">
        <v>43</v>
      </c>
      <c r="K1" s="162" t="s">
        <v>68</v>
      </c>
      <c r="L1" s="162" t="s">
        <v>69</v>
      </c>
      <c r="M1" s="162" t="s">
        <v>70</v>
      </c>
      <c r="N1" s="162" t="s">
        <v>71</v>
      </c>
      <c r="O1" s="162" t="s">
        <v>72</v>
      </c>
      <c r="P1" s="162" t="s">
        <v>73</v>
      </c>
      <c r="Q1" s="162" t="s">
        <v>74</v>
      </c>
      <c r="R1" s="162" t="s">
        <v>75</v>
      </c>
    </row>
    <row r="2" spans="1:18" ht="15.75" customHeight="1" x14ac:dyDescent="0.25">
      <c r="A2" s="106" t="s">
        <v>15</v>
      </c>
      <c r="B2" s="105" t="s">
        <v>14</v>
      </c>
      <c r="C2" s="107">
        <v>2000</v>
      </c>
      <c r="D2" s="108">
        <v>3000</v>
      </c>
      <c r="E2" s="108">
        <v>0</v>
      </c>
      <c r="F2" s="108">
        <v>0</v>
      </c>
      <c r="G2" s="108">
        <v>0</v>
      </c>
      <c r="H2" s="108">
        <v>0</v>
      </c>
      <c r="I2" s="108">
        <v>0</v>
      </c>
      <c r="J2" s="108">
        <v>0</v>
      </c>
      <c r="K2" s="108" t="s">
        <v>76</v>
      </c>
      <c r="L2" s="108" t="s">
        <v>77</v>
      </c>
      <c r="M2" s="108">
        <v>0</v>
      </c>
      <c r="N2" s="108">
        <v>0</v>
      </c>
      <c r="O2" s="108">
        <v>0</v>
      </c>
      <c r="P2" s="108">
        <v>0</v>
      </c>
      <c r="Q2" s="108">
        <v>0</v>
      </c>
      <c r="R2" s="108">
        <v>0</v>
      </c>
    </row>
    <row r="3" spans="1:18" ht="15.75" customHeight="1" x14ac:dyDescent="0.25">
      <c r="A3" s="106" t="s">
        <v>16</v>
      </c>
      <c r="B3" s="109" t="s">
        <v>14</v>
      </c>
      <c r="C3" s="110">
        <v>0</v>
      </c>
      <c r="D3" s="111">
        <v>200</v>
      </c>
      <c r="E3" s="111">
        <v>0</v>
      </c>
      <c r="F3" s="111">
        <v>0</v>
      </c>
      <c r="G3" s="111">
        <v>0</v>
      </c>
      <c r="H3" s="111">
        <v>0</v>
      </c>
      <c r="I3" s="111">
        <v>0</v>
      </c>
      <c r="J3" s="111">
        <v>0</v>
      </c>
      <c r="K3" s="111">
        <v>0</v>
      </c>
      <c r="L3" s="111" t="s">
        <v>78</v>
      </c>
      <c r="M3" s="111">
        <v>0</v>
      </c>
      <c r="N3" s="111">
        <v>0</v>
      </c>
      <c r="O3" s="111">
        <v>0</v>
      </c>
      <c r="P3" s="111">
        <v>0</v>
      </c>
      <c r="Q3" s="111">
        <v>0</v>
      </c>
      <c r="R3" s="111">
        <v>0</v>
      </c>
    </row>
    <row r="4" spans="1:18" ht="15.75" customHeight="1" x14ac:dyDescent="0.25">
      <c r="A4" s="106" t="s">
        <v>17</v>
      </c>
      <c r="B4" s="112" t="s">
        <v>14</v>
      </c>
      <c r="C4" s="107">
        <v>0</v>
      </c>
      <c r="D4" s="108">
        <v>0</v>
      </c>
      <c r="E4" s="108">
        <v>0</v>
      </c>
      <c r="F4" s="108">
        <v>0</v>
      </c>
      <c r="G4" s="108">
        <v>0</v>
      </c>
      <c r="H4" s="108">
        <v>0</v>
      </c>
      <c r="I4" s="108">
        <v>70000</v>
      </c>
      <c r="J4" s="108">
        <v>0</v>
      </c>
      <c r="K4" s="108">
        <v>0</v>
      </c>
      <c r="L4" s="108">
        <v>0</v>
      </c>
      <c r="M4" s="108">
        <v>0</v>
      </c>
      <c r="N4" s="108">
        <v>0</v>
      </c>
      <c r="O4" s="108">
        <v>0</v>
      </c>
      <c r="P4" s="108">
        <v>0</v>
      </c>
      <c r="Q4" s="108" t="s">
        <v>79</v>
      </c>
      <c r="R4" s="108">
        <v>0</v>
      </c>
    </row>
    <row r="5" spans="1:18" ht="15.75" customHeight="1" x14ac:dyDescent="0.25">
      <c r="A5" s="106" t="s">
        <v>18</v>
      </c>
      <c r="B5" s="109" t="s">
        <v>14</v>
      </c>
      <c r="C5" s="110">
        <v>0</v>
      </c>
      <c r="D5" s="108">
        <v>0</v>
      </c>
      <c r="E5" s="111">
        <v>0</v>
      </c>
      <c r="F5" s="111">
        <v>0</v>
      </c>
      <c r="G5" s="111">
        <v>0</v>
      </c>
      <c r="H5" s="111">
        <v>0</v>
      </c>
      <c r="I5" s="111">
        <v>0</v>
      </c>
      <c r="J5" s="111">
        <v>0</v>
      </c>
      <c r="K5" s="111">
        <v>0</v>
      </c>
      <c r="L5" s="111">
        <v>0</v>
      </c>
      <c r="M5" s="111">
        <v>0</v>
      </c>
      <c r="N5" s="111">
        <v>0</v>
      </c>
      <c r="O5" s="111">
        <v>0</v>
      </c>
      <c r="P5" s="111">
        <v>0</v>
      </c>
      <c r="Q5" s="111">
        <v>0</v>
      </c>
      <c r="R5" s="111">
        <v>0</v>
      </c>
    </row>
    <row r="6" spans="1:18" x14ac:dyDescent="0.25">
      <c r="A6" s="106" t="s">
        <v>19</v>
      </c>
      <c r="B6" s="113" t="s">
        <v>14</v>
      </c>
      <c r="C6" s="114">
        <v>0</v>
      </c>
      <c r="D6" s="115">
        <v>0</v>
      </c>
      <c r="E6" s="115">
        <v>0</v>
      </c>
      <c r="F6" s="115">
        <v>0</v>
      </c>
      <c r="G6" s="115">
        <v>0</v>
      </c>
      <c r="H6" s="115">
        <v>0</v>
      </c>
      <c r="I6" s="115">
        <v>0</v>
      </c>
      <c r="J6" s="115">
        <v>0</v>
      </c>
      <c r="K6" s="115">
        <v>0</v>
      </c>
      <c r="L6" s="115">
        <v>0</v>
      </c>
      <c r="M6" s="115">
        <v>0</v>
      </c>
      <c r="N6" s="115">
        <v>0</v>
      </c>
      <c r="O6" s="115">
        <v>0</v>
      </c>
      <c r="P6" s="115">
        <v>0</v>
      </c>
      <c r="Q6" s="115">
        <v>0</v>
      </c>
      <c r="R6" s="115">
        <v>0</v>
      </c>
    </row>
    <row r="7" spans="1:18" x14ac:dyDescent="0.25">
      <c r="A7" s="116" t="s">
        <v>21</v>
      </c>
      <c r="B7" s="117" t="s">
        <v>20</v>
      </c>
      <c r="C7" s="118">
        <v>0</v>
      </c>
      <c r="D7" s="119">
        <v>0</v>
      </c>
      <c r="E7" s="119">
        <v>0</v>
      </c>
      <c r="F7" s="119">
        <v>0</v>
      </c>
      <c r="G7" s="119">
        <v>0</v>
      </c>
      <c r="H7" s="119">
        <v>0</v>
      </c>
      <c r="I7" s="119">
        <v>0</v>
      </c>
      <c r="J7" s="119">
        <v>0</v>
      </c>
      <c r="K7" s="119">
        <v>0</v>
      </c>
      <c r="L7" s="119">
        <v>0</v>
      </c>
      <c r="M7" s="119">
        <v>0</v>
      </c>
      <c r="N7" s="119">
        <v>0</v>
      </c>
      <c r="O7" s="119">
        <v>0</v>
      </c>
      <c r="P7" s="119">
        <v>0</v>
      </c>
      <c r="Q7" s="119">
        <v>0</v>
      </c>
      <c r="R7" s="119">
        <v>0</v>
      </c>
    </row>
    <row r="8" spans="1:18" x14ac:dyDescent="0.25">
      <c r="A8" s="116" t="s">
        <v>22</v>
      </c>
      <c r="B8" s="120" t="s">
        <v>20</v>
      </c>
      <c r="C8" s="121">
        <v>0</v>
      </c>
      <c r="D8" s="122">
        <v>0</v>
      </c>
      <c r="E8" s="122">
        <v>0</v>
      </c>
      <c r="F8" s="122">
        <v>0</v>
      </c>
      <c r="G8" s="122">
        <v>0</v>
      </c>
      <c r="H8" s="122">
        <v>0</v>
      </c>
      <c r="I8" s="122">
        <v>0</v>
      </c>
      <c r="J8" s="122">
        <v>0</v>
      </c>
      <c r="K8" s="122">
        <v>0</v>
      </c>
      <c r="L8" s="122">
        <v>0</v>
      </c>
      <c r="M8" s="122">
        <v>0</v>
      </c>
      <c r="N8" s="122">
        <v>0</v>
      </c>
      <c r="O8" s="122">
        <v>0</v>
      </c>
      <c r="P8" s="122">
        <v>0</v>
      </c>
      <c r="Q8" s="122">
        <v>0</v>
      </c>
      <c r="R8" s="122">
        <v>0</v>
      </c>
    </row>
    <row r="9" spans="1:18" x14ac:dyDescent="0.25">
      <c r="A9" s="116" t="s">
        <v>23</v>
      </c>
      <c r="B9" s="117" t="s">
        <v>20</v>
      </c>
      <c r="C9" s="118">
        <v>0</v>
      </c>
      <c r="D9" s="119">
        <v>0</v>
      </c>
      <c r="E9" s="119">
        <v>0</v>
      </c>
      <c r="F9" s="119">
        <v>0</v>
      </c>
      <c r="G9" s="119">
        <v>0</v>
      </c>
      <c r="H9" s="119">
        <v>0</v>
      </c>
      <c r="I9" s="119">
        <v>0</v>
      </c>
      <c r="J9" s="119">
        <v>0</v>
      </c>
      <c r="K9" s="119">
        <v>0</v>
      </c>
      <c r="L9" s="119">
        <v>0</v>
      </c>
      <c r="M9" s="119">
        <v>0</v>
      </c>
      <c r="N9" s="119">
        <v>0</v>
      </c>
      <c r="O9" s="119">
        <v>0</v>
      </c>
      <c r="P9" s="119">
        <v>0</v>
      </c>
      <c r="Q9" s="119">
        <v>0</v>
      </c>
      <c r="R9" s="119">
        <v>0</v>
      </c>
    </row>
    <row r="10" spans="1:18" x14ac:dyDescent="0.25">
      <c r="A10" s="116" t="s">
        <v>24</v>
      </c>
      <c r="B10" s="120" t="s">
        <v>20</v>
      </c>
      <c r="C10" s="121">
        <v>0</v>
      </c>
      <c r="D10" s="122">
        <v>0</v>
      </c>
      <c r="E10" s="122">
        <v>0</v>
      </c>
      <c r="F10" s="122">
        <v>0</v>
      </c>
      <c r="G10" s="122">
        <v>0</v>
      </c>
      <c r="H10" s="122">
        <v>0</v>
      </c>
      <c r="I10" s="122">
        <v>0</v>
      </c>
      <c r="J10" s="122">
        <v>0</v>
      </c>
      <c r="K10" s="122">
        <v>0</v>
      </c>
      <c r="L10" s="122">
        <v>0</v>
      </c>
      <c r="M10" s="122">
        <v>0</v>
      </c>
      <c r="N10" s="122">
        <v>0</v>
      </c>
      <c r="O10" s="122">
        <v>0</v>
      </c>
      <c r="P10" s="122">
        <v>0</v>
      </c>
      <c r="Q10" s="122">
        <v>0</v>
      </c>
      <c r="R10" s="122">
        <v>0</v>
      </c>
    </row>
    <row r="11" spans="1:18" ht="15.75" customHeight="1" x14ac:dyDescent="0.25">
      <c r="A11" s="116" t="s">
        <v>25</v>
      </c>
      <c r="B11" s="123" t="s">
        <v>20</v>
      </c>
      <c r="C11" s="118">
        <v>0</v>
      </c>
      <c r="D11" s="119">
        <v>0</v>
      </c>
      <c r="E11" s="119">
        <v>0</v>
      </c>
      <c r="F11" s="119">
        <v>0</v>
      </c>
      <c r="G11" s="119">
        <v>0</v>
      </c>
      <c r="H11" s="119">
        <v>0</v>
      </c>
      <c r="I11" s="119">
        <v>0</v>
      </c>
      <c r="J11" s="119">
        <v>0</v>
      </c>
      <c r="K11" s="119">
        <v>0</v>
      </c>
      <c r="L11" s="119">
        <v>0</v>
      </c>
      <c r="M11" s="119">
        <v>0</v>
      </c>
      <c r="N11" s="119">
        <v>0</v>
      </c>
      <c r="O11" s="119">
        <v>0</v>
      </c>
      <c r="P11" s="119">
        <v>0</v>
      </c>
      <c r="Q11" s="119">
        <v>0</v>
      </c>
      <c r="R11" s="119">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R11"/>
  <sheetViews>
    <sheetView workbookViewId="0">
      <selection activeCell="H9" sqref="H9"/>
    </sheetView>
  </sheetViews>
  <sheetFormatPr defaultColWidth="11.42578125" defaultRowHeight="15" x14ac:dyDescent="0.25"/>
  <cols>
    <col min="1" max="2" width="8.85546875" style="48" bestFit="1" customWidth="1"/>
    <col min="5" max="5" width="11.5703125" style="48" bestFit="1" customWidth="1"/>
    <col min="6" max="6" width="10.28515625" style="48" bestFit="1" customWidth="1"/>
    <col min="7" max="7" width="10.7109375" style="48" bestFit="1" customWidth="1"/>
    <col min="8" max="8" width="13" style="48" customWidth="1"/>
    <col min="9" max="10" width="10.85546875" style="48" bestFit="1" customWidth="1"/>
    <col min="11" max="11" width="12" style="48" bestFit="1" customWidth="1"/>
  </cols>
  <sheetData>
    <row r="1" spans="1:18" ht="15.75" customHeight="1" x14ac:dyDescent="0.25">
      <c r="A1" s="149" t="s">
        <v>13</v>
      </c>
      <c r="B1" s="149" t="s">
        <v>12</v>
      </c>
      <c r="C1" s="147" t="s">
        <v>4</v>
      </c>
      <c r="D1" s="147" t="s">
        <v>5</v>
      </c>
      <c r="E1" s="147" t="s">
        <v>7</v>
      </c>
      <c r="F1" s="147" t="s">
        <v>39</v>
      </c>
      <c r="G1" s="147" t="s">
        <v>40</v>
      </c>
      <c r="H1" s="147" t="s">
        <v>41</v>
      </c>
      <c r="I1" s="147" t="s">
        <v>42</v>
      </c>
      <c r="J1" s="147" t="s">
        <v>43</v>
      </c>
      <c r="K1" s="148" t="s">
        <v>68</v>
      </c>
      <c r="L1" s="148" t="s">
        <v>69</v>
      </c>
      <c r="M1" s="148" t="s">
        <v>70</v>
      </c>
      <c r="N1" s="148" t="s">
        <v>71</v>
      </c>
      <c r="O1" s="148" t="s">
        <v>72</v>
      </c>
      <c r="P1" s="148" t="s">
        <v>73</v>
      </c>
      <c r="Q1" s="148" t="s">
        <v>74</v>
      </c>
      <c r="R1" s="148" t="s">
        <v>75</v>
      </c>
    </row>
    <row r="2" spans="1:18" ht="15.75" customHeight="1" x14ac:dyDescent="0.25">
      <c r="A2" s="106" t="s">
        <v>15</v>
      </c>
      <c r="B2" s="105" t="s">
        <v>14</v>
      </c>
      <c r="C2" s="107">
        <f>'[1]Emergency Demand (Tonnes)'!C2</f>
        <v>2000</v>
      </c>
      <c r="D2" s="107">
        <f>'[1]Emergency Demand (Tonnes)'!D2</f>
        <v>3000</v>
      </c>
      <c r="E2" s="107">
        <f>'[1]Emergency Demand (Tonnes)'!E2</f>
        <v>0</v>
      </c>
      <c r="F2" s="107">
        <f>'[1]Emergency Demand (Tonnes)'!F2</f>
        <v>0</v>
      </c>
      <c r="G2" s="107">
        <f>'[1]Emergency Demand (Tonnes)'!G2</f>
        <v>0</v>
      </c>
      <c r="H2" s="107">
        <f>'[1]Emergency Demand (Tonnes)'!H2</f>
        <v>0</v>
      </c>
      <c r="I2" s="107">
        <f>'[1]Emergency Demand (Tonnes)'!I2</f>
        <v>0</v>
      </c>
      <c r="J2" s="107">
        <f>'[1]Emergency Demand (Tonnes)'!J2</f>
        <v>0</v>
      </c>
      <c r="K2" s="107" t="str">
        <f>'Emergency Demand (Tonnes) - C'!K2</f>
        <v>Please pick the value from Unit - (Calabar,Canadian) with current quantity 7000</v>
      </c>
      <c r="L2" s="107" t="str">
        <f>'Emergency Demand (Tonnes) - C'!L2</f>
        <v>Please pick the value from Unit - (Calabar,SRW - US) with current quantity 5000</v>
      </c>
      <c r="M2" s="107">
        <f>'Emergency Demand (Tonnes) - C'!M2</f>
        <v>0</v>
      </c>
      <c r="N2" s="107">
        <f>'Emergency Demand (Tonnes) - C'!N2</f>
        <v>0</v>
      </c>
      <c r="O2" s="107">
        <f>'Emergency Demand (Tonnes) - C'!O2</f>
        <v>0</v>
      </c>
      <c r="P2" s="107">
        <f>'Emergency Demand (Tonnes) - C'!P2</f>
        <v>0</v>
      </c>
      <c r="Q2" s="107">
        <f>'Emergency Demand (Tonnes) - C'!Q2</f>
        <v>0</v>
      </c>
      <c r="R2" s="107">
        <f>'Emergency Demand (Tonnes) - C'!R2</f>
        <v>0</v>
      </c>
    </row>
    <row r="3" spans="1:18" ht="15.75" customHeight="1" x14ac:dyDescent="0.25">
      <c r="A3" s="106" t="s">
        <v>16</v>
      </c>
      <c r="B3" s="109" t="s">
        <v>14</v>
      </c>
      <c r="C3" s="110">
        <f>'[1]Emergency Demand (Tonnes)'!C3</f>
        <v>0</v>
      </c>
      <c r="D3" s="110">
        <f>'[1]Emergency Demand (Tonnes)'!D3</f>
        <v>200</v>
      </c>
      <c r="E3" s="110">
        <f>'[1]Emergency Demand (Tonnes)'!E3</f>
        <v>0</v>
      </c>
      <c r="F3" s="110">
        <f>'[1]Emergency Demand (Tonnes)'!F3</f>
        <v>0</v>
      </c>
      <c r="G3" s="110">
        <f>'[1]Emergency Demand (Tonnes)'!G3</f>
        <v>0</v>
      </c>
      <c r="H3" s="110">
        <f>'[1]Emergency Demand (Tonnes)'!H3</f>
        <v>0</v>
      </c>
      <c r="I3" s="110">
        <f>'[1]Emergency Demand (Tonnes)'!I3</f>
        <v>0</v>
      </c>
      <c r="J3" s="110">
        <f>'[1]Emergency Demand (Tonnes)'!J3</f>
        <v>0</v>
      </c>
      <c r="K3" s="110">
        <f>'Emergency Demand (Tonnes) - C'!K3</f>
        <v>0</v>
      </c>
      <c r="L3" s="110" t="str">
        <f>'Emergency Demand (Tonnes) - C'!L3</f>
        <v>Please pick the value from Unit - (TCB,SRW - US) with current quantity 5000.0</v>
      </c>
      <c r="M3" s="110">
        <f>'Emergency Demand (Tonnes) - C'!M3</f>
        <v>0</v>
      </c>
      <c r="N3" s="110">
        <f>'Emergency Demand (Tonnes) - C'!N3</f>
        <v>0</v>
      </c>
      <c r="O3" s="110">
        <f>'Emergency Demand (Tonnes) - C'!O3</f>
        <v>0</v>
      </c>
      <c r="P3" s="110">
        <f>'Emergency Demand (Tonnes) - C'!P3</f>
        <v>0</v>
      </c>
      <c r="Q3" s="110">
        <f>'Emergency Demand (Tonnes) - C'!Q3</f>
        <v>0</v>
      </c>
      <c r="R3" s="110">
        <f>'Emergency Demand (Tonnes) - C'!R3</f>
        <v>0</v>
      </c>
    </row>
    <row r="4" spans="1:18" ht="15.75" customHeight="1" x14ac:dyDescent="0.25">
      <c r="A4" s="106" t="s">
        <v>17</v>
      </c>
      <c r="B4" s="112" t="s">
        <v>14</v>
      </c>
      <c r="C4" s="107">
        <f>'[1]Emergency Demand (Tonnes)'!C4</f>
        <v>0</v>
      </c>
      <c r="D4" s="107">
        <f>'[1]Emergency Demand (Tonnes)'!D4</f>
        <v>0</v>
      </c>
      <c r="E4" s="107">
        <f>'[1]Emergency Demand (Tonnes)'!E4</f>
        <v>0</v>
      </c>
      <c r="F4" s="107">
        <f>'[1]Emergency Demand (Tonnes)'!F4</f>
        <v>0</v>
      </c>
      <c r="G4" s="107">
        <f>'[1]Emergency Demand (Tonnes)'!G4</f>
        <v>0</v>
      </c>
      <c r="H4" s="107">
        <f>'[1]Emergency Demand (Tonnes)'!H4</f>
        <v>0</v>
      </c>
      <c r="I4" s="107">
        <f>'[1]Emergency Demand (Tonnes)'!I4</f>
        <v>70000</v>
      </c>
      <c r="J4" s="107">
        <f>'[1]Emergency Demand (Tonnes)'!J4</f>
        <v>0</v>
      </c>
      <c r="K4" s="107">
        <f>'Emergency Demand (Tonnes) - C'!K4</f>
        <v>0</v>
      </c>
      <c r="L4" s="107">
        <f>'Emergency Demand (Tonnes) - C'!L4</f>
        <v>0</v>
      </c>
      <c r="M4" s="107">
        <f>'Emergency Demand (Tonnes) - C'!M4</f>
        <v>0</v>
      </c>
      <c r="N4" s="107">
        <f>'Emergency Demand (Tonnes) - C'!N4</f>
        <v>0</v>
      </c>
      <c r="O4" s="107">
        <f>'Emergency Demand (Tonnes) - C'!O4</f>
        <v>0</v>
      </c>
      <c r="P4" s="107">
        <f>'Emergency Demand (Tonnes) - C'!P4</f>
        <v>0</v>
      </c>
      <c r="Q4" s="107" t="str">
        <f>'Emergency Demand (Tonnes) - C'!Q4</f>
        <v>Please pick the value from Unit - (Apapa,Argentinaian and TCB,Argentinaian) with current quantity 60234,60234 respectively</v>
      </c>
      <c r="R4" s="107">
        <f>'Emergency Demand (Tonnes) - C'!R4</f>
        <v>0</v>
      </c>
    </row>
    <row r="5" spans="1:18" ht="15.75" customHeight="1" x14ac:dyDescent="0.25">
      <c r="A5" s="106" t="s">
        <v>18</v>
      </c>
      <c r="B5" s="109" t="s">
        <v>14</v>
      </c>
      <c r="C5" s="110">
        <f>'[1]Emergency Demand (Tonnes)'!C5</f>
        <v>0</v>
      </c>
      <c r="D5" s="110">
        <f>'[1]Emergency Demand (Tonnes)'!D5</f>
        <v>0</v>
      </c>
      <c r="E5" s="110">
        <f>'[1]Emergency Demand (Tonnes)'!E5</f>
        <v>0</v>
      </c>
      <c r="F5" s="110">
        <f>'[1]Emergency Demand (Tonnes)'!F5</f>
        <v>0</v>
      </c>
      <c r="G5" s="110">
        <f>'[1]Emergency Demand (Tonnes)'!G5</f>
        <v>0</v>
      </c>
      <c r="H5" s="110">
        <f>'[1]Emergency Demand (Tonnes)'!H5</f>
        <v>0</v>
      </c>
      <c r="I5" s="110">
        <f>'[1]Emergency Demand (Tonnes)'!I5</f>
        <v>0</v>
      </c>
      <c r="J5" s="110">
        <f>'[1]Emergency Demand (Tonnes)'!J5</f>
        <v>0</v>
      </c>
      <c r="K5" s="110">
        <f>'Emergency Demand (Tonnes) - C'!K5</f>
        <v>0</v>
      </c>
      <c r="L5" s="110">
        <f>'Emergency Demand (Tonnes) - C'!L5</f>
        <v>0</v>
      </c>
      <c r="M5" s="110">
        <f>'Emergency Demand (Tonnes) - C'!M5</f>
        <v>0</v>
      </c>
      <c r="N5" s="110">
        <f>'Emergency Demand (Tonnes) - C'!N5</f>
        <v>0</v>
      </c>
      <c r="O5" s="110">
        <f>'Emergency Demand (Tonnes) - C'!O5</f>
        <v>0</v>
      </c>
      <c r="P5" s="110">
        <f>'Emergency Demand (Tonnes) - C'!P5</f>
        <v>0</v>
      </c>
      <c r="Q5" s="110">
        <f>'Emergency Demand (Tonnes) - C'!Q5</f>
        <v>0</v>
      </c>
      <c r="R5" s="110">
        <f>'Emergency Demand (Tonnes) - C'!R5</f>
        <v>0</v>
      </c>
    </row>
    <row r="6" spans="1:18" x14ac:dyDescent="0.25">
      <c r="A6" s="106" t="s">
        <v>19</v>
      </c>
      <c r="B6" s="113" t="s">
        <v>14</v>
      </c>
      <c r="C6" s="114">
        <f>'[1]Emergency Demand (Tonnes)'!C6</f>
        <v>0</v>
      </c>
      <c r="D6" s="114">
        <f>'[1]Emergency Demand (Tonnes)'!D6</f>
        <v>0</v>
      </c>
      <c r="E6" s="114">
        <f>'[1]Emergency Demand (Tonnes)'!E6</f>
        <v>0</v>
      </c>
      <c r="F6" s="114">
        <f>'[1]Emergency Demand (Tonnes)'!F6</f>
        <v>0</v>
      </c>
      <c r="G6" s="114">
        <f>'[1]Emergency Demand (Tonnes)'!G6</f>
        <v>0</v>
      </c>
      <c r="H6" s="114">
        <f>'[1]Emergency Demand (Tonnes)'!H6</f>
        <v>0</v>
      </c>
      <c r="I6" s="114">
        <f>'[1]Emergency Demand (Tonnes)'!I6</f>
        <v>0</v>
      </c>
      <c r="J6" s="114">
        <f>'[1]Emergency Demand (Tonnes)'!J6</f>
        <v>0</v>
      </c>
      <c r="K6" s="114">
        <f>'Emergency Demand (Tonnes) - C'!K6</f>
        <v>0</v>
      </c>
      <c r="L6" s="114">
        <f>'Emergency Demand (Tonnes) - C'!L6</f>
        <v>0</v>
      </c>
      <c r="M6" s="114">
        <f>'Emergency Demand (Tonnes) - C'!M6</f>
        <v>0</v>
      </c>
      <c r="N6" s="114">
        <f>'Emergency Demand (Tonnes) - C'!N6</f>
        <v>0</v>
      </c>
      <c r="O6" s="114">
        <f>'Emergency Demand (Tonnes) - C'!O6</f>
        <v>0</v>
      </c>
      <c r="P6" s="114">
        <f>'Emergency Demand (Tonnes) - C'!P6</f>
        <v>0</v>
      </c>
      <c r="Q6" s="114">
        <f>'Emergency Demand (Tonnes) - C'!Q6</f>
        <v>0</v>
      </c>
      <c r="R6" s="114">
        <f>'Emergency Demand (Tonnes) - C'!R6</f>
        <v>0</v>
      </c>
    </row>
    <row r="7" spans="1:18" x14ac:dyDescent="0.25">
      <c r="A7" s="116" t="s">
        <v>21</v>
      </c>
      <c r="B7" s="117" t="s">
        <v>20</v>
      </c>
      <c r="C7" s="118">
        <f>'[1]Emergency Demand (Tonnes)'!C7</f>
        <v>0</v>
      </c>
      <c r="D7" s="118">
        <f>'[1]Emergency Demand (Tonnes)'!D7</f>
        <v>0</v>
      </c>
      <c r="E7" s="118">
        <f>'[1]Emergency Demand (Tonnes)'!E7</f>
        <v>0</v>
      </c>
      <c r="F7" s="118">
        <f>'[1]Emergency Demand (Tonnes)'!F7</f>
        <v>0</v>
      </c>
      <c r="G7" s="118">
        <f>'[1]Emergency Demand (Tonnes)'!G7</f>
        <v>0</v>
      </c>
      <c r="H7" s="118">
        <f>'[1]Emergency Demand (Tonnes)'!H7</f>
        <v>0</v>
      </c>
      <c r="I7" s="118">
        <f>'[1]Emergency Demand (Tonnes)'!I7</f>
        <v>0</v>
      </c>
      <c r="J7" s="118">
        <f>'[1]Emergency Demand (Tonnes)'!J7</f>
        <v>0</v>
      </c>
      <c r="K7" s="118">
        <f>'Emergency Demand (Tonnes) - C'!K7</f>
        <v>0</v>
      </c>
      <c r="L7" s="118">
        <f>'Emergency Demand (Tonnes) - C'!L7</f>
        <v>0</v>
      </c>
      <c r="M7" s="118">
        <f>'Emergency Demand (Tonnes) - C'!M7</f>
        <v>0</v>
      </c>
      <c r="N7" s="118">
        <f>'Emergency Demand (Tonnes) - C'!N7</f>
        <v>0</v>
      </c>
      <c r="O7" s="118">
        <f>'Emergency Demand (Tonnes) - C'!O7</f>
        <v>0</v>
      </c>
      <c r="P7" s="118">
        <f>'Emergency Demand (Tonnes) - C'!P7</f>
        <v>0</v>
      </c>
      <c r="Q7" s="118">
        <f>'Emergency Demand (Tonnes) - C'!Q7</f>
        <v>0</v>
      </c>
      <c r="R7" s="118">
        <f>'Emergency Demand (Tonnes) - C'!R7</f>
        <v>0</v>
      </c>
    </row>
    <row r="8" spans="1:18" x14ac:dyDescent="0.25">
      <c r="A8" s="116" t="s">
        <v>22</v>
      </c>
      <c r="B8" s="120" t="s">
        <v>20</v>
      </c>
      <c r="C8" s="121">
        <f>'[1]Emergency Demand (Tonnes)'!C8</f>
        <v>0</v>
      </c>
      <c r="D8" s="121">
        <f>'[1]Emergency Demand (Tonnes)'!D8</f>
        <v>0</v>
      </c>
      <c r="E8" s="121">
        <f>'[1]Emergency Demand (Tonnes)'!E8</f>
        <v>0</v>
      </c>
      <c r="F8" s="121">
        <f>'[1]Emergency Demand (Tonnes)'!F8</f>
        <v>0</v>
      </c>
      <c r="G8" s="121">
        <f>'[1]Emergency Demand (Tonnes)'!G8</f>
        <v>0</v>
      </c>
      <c r="H8" s="121">
        <f>'[1]Emergency Demand (Tonnes)'!H8</f>
        <v>0</v>
      </c>
      <c r="I8" s="121">
        <f>'[1]Emergency Demand (Tonnes)'!I8</f>
        <v>0</v>
      </c>
      <c r="J8" s="121">
        <f>'[1]Emergency Demand (Tonnes)'!J8</f>
        <v>0</v>
      </c>
      <c r="K8" s="121">
        <f>'Emergency Demand (Tonnes) - C'!K8</f>
        <v>0</v>
      </c>
      <c r="L8" s="121">
        <f>'Emergency Demand (Tonnes) - C'!L8</f>
        <v>0</v>
      </c>
      <c r="M8" s="121">
        <f>'Emergency Demand (Tonnes) - C'!M8</f>
        <v>0</v>
      </c>
      <c r="N8" s="121">
        <f>'Emergency Demand (Tonnes) - C'!N8</f>
        <v>0</v>
      </c>
      <c r="O8" s="121">
        <f>'Emergency Demand (Tonnes) - C'!O8</f>
        <v>0</v>
      </c>
      <c r="P8" s="121">
        <f>'Emergency Demand (Tonnes) - C'!P8</f>
        <v>0</v>
      </c>
      <c r="Q8" s="121">
        <f>'Emergency Demand (Tonnes) - C'!Q8</f>
        <v>0</v>
      </c>
      <c r="R8" s="121">
        <f>'Emergency Demand (Tonnes) - C'!R8</f>
        <v>0</v>
      </c>
    </row>
    <row r="9" spans="1:18" ht="15.75" customHeight="1" x14ac:dyDescent="0.25">
      <c r="A9" s="116" t="s">
        <v>23</v>
      </c>
      <c r="B9" s="117" t="s">
        <v>20</v>
      </c>
      <c r="C9" s="118">
        <f>'[1]Emergency Demand (Tonnes)'!C9</f>
        <v>0</v>
      </c>
      <c r="D9" s="118">
        <f>'[1]Emergency Demand (Tonnes)'!D9</f>
        <v>0</v>
      </c>
      <c r="E9" s="118">
        <f>'[1]Emergency Demand (Tonnes)'!E9</f>
        <v>0</v>
      </c>
      <c r="F9" s="118">
        <f>'[1]Emergency Demand (Tonnes)'!F9</f>
        <v>0</v>
      </c>
      <c r="G9" s="118">
        <f>'[1]Emergency Demand (Tonnes)'!G9</f>
        <v>0</v>
      </c>
      <c r="H9" s="118">
        <f>'[1]Emergency Demand (Tonnes)'!H9</f>
        <v>0</v>
      </c>
      <c r="I9" s="118">
        <f>'[1]Emergency Demand (Tonnes)'!I9</f>
        <v>0</v>
      </c>
      <c r="J9" s="118">
        <f>'[1]Emergency Demand (Tonnes)'!J9</f>
        <v>0</v>
      </c>
      <c r="K9" s="118">
        <f>'Emergency Demand (Tonnes) - C'!K9</f>
        <v>0</v>
      </c>
      <c r="L9" s="118">
        <f>'Emergency Demand (Tonnes) - C'!L9</f>
        <v>0</v>
      </c>
      <c r="M9" s="118">
        <f>'Emergency Demand (Tonnes) - C'!M9</f>
        <v>0</v>
      </c>
      <c r="N9" s="118">
        <f>'Emergency Demand (Tonnes) - C'!N9</f>
        <v>0</v>
      </c>
      <c r="O9" s="118">
        <f>'Emergency Demand (Tonnes) - C'!O9</f>
        <v>0</v>
      </c>
      <c r="P9" s="118">
        <f>'Emergency Demand (Tonnes) - C'!P9</f>
        <v>0</v>
      </c>
      <c r="Q9" s="118">
        <f>'Emergency Demand (Tonnes) - C'!Q9</f>
        <v>0</v>
      </c>
      <c r="R9" s="118">
        <f>'Emergency Demand (Tonnes) - C'!R9</f>
        <v>0</v>
      </c>
    </row>
    <row r="10" spans="1:18" x14ac:dyDescent="0.25">
      <c r="A10" s="116" t="s">
        <v>24</v>
      </c>
      <c r="B10" s="120" t="s">
        <v>20</v>
      </c>
      <c r="C10" s="121">
        <f>'[1]Emergency Demand (Tonnes)'!C10</f>
        <v>0</v>
      </c>
      <c r="D10" s="121">
        <f>'[1]Emergency Demand (Tonnes)'!D10</f>
        <v>0</v>
      </c>
      <c r="E10" s="121">
        <f>'[1]Emergency Demand (Tonnes)'!E10</f>
        <v>0</v>
      </c>
      <c r="F10" s="121">
        <f>'[1]Emergency Demand (Tonnes)'!F10</f>
        <v>0</v>
      </c>
      <c r="G10" s="121">
        <f>'[1]Emergency Demand (Tonnes)'!G10</f>
        <v>0</v>
      </c>
      <c r="H10" s="121">
        <f>'[1]Emergency Demand (Tonnes)'!H10</f>
        <v>0</v>
      </c>
      <c r="I10" s="121">
        <f>'[1]Emergency Demand (Tonnes)'!I10</f>
        <v>0</v>
      </c>
      <c r="J10" s="121">
        <f>'[1]Emergency Demand (Tonnes)'!J10</f>
        <v>0</v>
      </c>
      <c r="K10" s="121">
        <f>'Emergency Demand (Tonnes) - C'!K10</f>
        <v>0</v>
      </c>
      <c r="L10" s="121">
        <f>'Emergency Demand (Tonnes) - C'!L10</f>
        <v>0</v>
      </c>
      <c r="M10" s="121">
        <f>'Emergency Demand (Tonnes) - C'!M10</f>
        <v>0</v>
      </c>
      <c r="N10" s="121">
        <f>'Emergency Demand (Tonnes) - C'!N10</f>
        <v>0</v>
      </c>
      <c r="O10" s="121">
        <f>'Emergency Demand (Tonnes) - C'!O10</f>
        <v>0</v>
      </c>
      <c r="P10" s="121">
        <f>'Emergency Demand (Tonnes) - C'!P10</f>
        <v>0</v>
      </c>
      <c r="Q10" s="121">
        <f>'Emergency Demand (Tonnes) - C'!Q10</f>
        <v>0</v>
      </c>
      <c r="R10" s="121">
        <f>'Emergency Demand (Tonnes) - C'!R10</f>
        <v>0</v>
      </c>
    </row>
    <row r="11" spans="1:18" ht="15.75" customHeight="1" x14ac:dyDescent="0.25">
      <c r="A11" s="116" t="s">
        <v>25</v>
      </c>
      <c r="B11" s="123" t="s">
        <v>20</v>
      </c>
      <c r="C11" s="118">
        <f>'[1]Emergency Demand (Tonnes)'!C11</f>
        <v>0</v>
      </c>
      <c r="D11" s="118">
        <f>'[1]Emergency Demand (Tonnes)'!D11</f>
        <v>0</v>
      </c>
      <c r="E11" s="118">
        <f>'[1]Emergency Demand (Tonnes)'!E11</f>
        <v>0</v>
      </c>
      <c r="F11" s="118">
        <f>'[1]Emergency Demand (Tonnes)'!F11</f>
        <v>0</v>
      </c>
      <c r="G11" s="118">
        <f>'[1]Emergency Demand (Tonnes)'!G11</f>
        <v>0</v>
      </c>
      <c r="H11" s="118">
        <f>'[1]Emergency Demand (Tonnes)'!H11</f>
        <v>0</v>
      </c>
      <c r="I11" s="118">
        <f>'[1]Emergency Demand (Tonnes)'!I11</f>
        <v>0</v>
      </c>
      <c r="J11" s="118">
        <f>'[1]Emergency Demand (Tonnes)'!J11</f>
        <v>0</v>
      </c>
      <c r="K11" s="118">
        <f>'Emergency Demand (Tonnes) - C'!K11</f>
        <v>0</v>
      </c>
      <c r="L11" s="118">
        <f>'Emergency Demand (Tonnes) - C'!L11</f>
        <v>0</v>
      </c>
      <c r="M11" s="118">
        <f>'Emergency Demand (Tonnes) - C'!M11</f>
        <v>0</v>
      </c>
      <c r="N11" s="118">
        <f>'Emergency Demand (Tonnes) - C'!N11</f>
        <v>0</v>
      </c>
      <c r="O11" s="118">
        <f>'Emergency Demand (Tonnes) - C'!O11</f>
        <v>0</v>
      </c>
      <c r="P11" s="118">
        <f>'Emergency Demand (Tonnes) - C'!P11</f>
        <v>0</v>
      </c>
      <c r="Q11" s="118">
        <f>'Emergency Demand (Tonnes) - C'!Q11</f>
        <v>0</v>
      </c>
      <c r="R11" s="118">
        <f>'Emergency Demand (Tonnes) - C'!R11</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F4:K17"/>
  <sheetViews>
    <sheetView topLeftCell="A2" workbookViewId="0">
      <selection activeCell="F5" sqref="F5:K17"/>
    </sheetView>
  </sheetViews>
  <sheetFormatPr defaultColWidth="11.42578125" defaultRowHeight="15" x14ac:dyDescent="0.25"/>
  <cols>
    <col min="8" max="11" width="11.7109375" style="48" customWidth="1"/>
  </cols>
  <sheetData>
    <row r="4" spans="6:11" ht="15.75" customHeight="1" x14ac:dyDescent="0.25"/>
    <row r="5" spans="6:11" ht="15.75" customHeight="1" x14ac:dyDescent="0.25">
      <c r="G5" s="168" t="s">
        <v>28</v>
      </c>
      <c r="H5" s="169"/>
      <c r="I5" s="169"/>
      <c r="J5" s="169"/>
      <c r="K5" s="170"/>
    </row>
    <row r="6" spans="6:11" ht="15.75" customHeight="1" x14ac:dyDescent="0.25"/>
    <row r="7" spans="6:11" ht="15.75" customHeight="1" x14ac:dyDescent="0.25">
      <c r="H7" s="6" t="s">
        <v>4</v>
      </c>
      <c r="I7" s="7" t="s">
        <v>5</v>
      </c>
      <c r="J7" s="7" t="s">
        <v>6</v>
      </c>
      <c r="K7" s="8" t="s">
        <v>7</v>
      </c>
    </row>
    <row r="8" spans="6:11" x14ac:dyDescent="0.25">
      <c r="F8" s="177" t="s">
        <v>14</v>
      </c>
      <c r="G8" s="9" t="s">
        <v>15</v>
      </c>
      <c r="H8" s="124">
        <f t="shared" ref="H8:K17" ca="1" si="0">ROUND(RAND()*100,0)</f>
        <v>36</v>
      </c>
      <c r="I8" s="125">
        <f t="shared" ca="1" si="0"/>
        <v>78</v>
      </c>
      <c r="J8" s="125">
        <f t="shared" ca="1" si="0"/>
        <v>71</v>
      </c>
      <c r="K8" s="125">
        <f t="shared" ca="1" si="0"/>
        <v>91</v>
      </c>
    </row>
    <row r="9" spans="6:11" x14ac:dyDescent="0.25">
      <c r="F9" s="178"/>
      <c r="G9" s="10" t="s">
        <v>16</v>
      </c>
      <c r="H9" s="126">
        <f t="shared" ca="1" si="0"/>
        <v>5</v>
      </c>
      <c r="I9" s="2">
        <f t="shared" ca="1" si="0"/>
        <v>42</v>
      </c>
      <c r="J9" s="2">
        <f t="shared" ca="1" si="0"/>
        <v>78</v>
      </c>
      <c r="K9" s="2">
        <f t="shared" ca="1" si="0"/>
        <v>30</v>
      </c>
    </row>
    <row r="10" spans="6:11" x14ac:dyDescent="0.25">
      <c r="F10" s="178"/>
      <c r="G10" s="15" t="s">
        <v>17</v>
      </c>
      <c r="H10" s="124">
        <f t="shared" ca="1" si="0"/>
        <v>84</v>
      </c>
      <c r="I10" s="125">
        <f t="shared" ca="1" si="0"/>
        <v>81</v>
      </c>
      <c r="J10" s="125">
        <f t="shared" ca="1" si="0"/>
        <v>91</v>
      </c>
      <c r="K10" s="125">
        <f t="shared" ca="1" si="0"/>
        <v>46</v>
      </c>
    </row>
    <row r="11" spans="6:11" x14ac:dyDescent="0.25">
      <c r="F11" s="178"/>
      <c r="G11" s="10" t="s">
        <v>18</v>
      </c>
      <c r="H11" s="126">
        <f t="shared" ca="1" si="0"/>
        <v>23</v>
      </c>
      <c r="I11" s="2">
        <f t="shared" ca="1" si="0"/>
        <v>61</v>
      </c>
      <c r="J11" s="2">
        <f t="shared" ca="1" si="0"/>
        <v>56</v>
      </c>
      <c r="K11" s="2">
        <f t="shared" ca="1" si="0"/>
        <v>12</v>
      </c>
    </row>
    <row r="12" spans="6:11" x14ac:dyDescent="0.25">
      <c r="F12" s="179"/>
      <c r="G12" s="11" t="s">
        <v>19</v>
      </c>
      <c r="H12" s="128">
        <f t="shared" ca="1" si="0"/>
        <v>7</v>
      </c>
      <c r="I12" s="3">
        <f t="shared" ca="1" si="0"/>
        <v>28</v>
      </c>
      <c r="J12" s="3">
        <f t="shared" ca="1" si="0"/>
        <v>66</v>
      </c>
      <c r="K12" s="3">
        <f t="shared" ca="1" si="0"/>
        <v>69</v>
      </c>
    </row>
    <row r="13" spans="6:11" x14ac:dyDescent="0.25">
      <c r="F13" s="180" t="s">
        <v>20</v>
      </c>
      <c r="G13" s="12" t="s">
        <v>21</v>
      </c>
      <c r="H13" s="130">
        <f t="shared" ca="1" si="0"/>
        <v>57</v>
      </c>
      <c r="I13" s="4">
        <f t="shared" ca="1" si="0"/>
        <v>58</v>
      </c>
      <c r="J13" s="4">
        <f t="shared" ca="1" si="0"/>
        <v>69</v>
      </c>
      <c r="K13" s="4">
        <f t="shared" ca="1" si="0"/>
        <v>1</v>
      </c>
    </row>
    <row r="14" spans="6:11" x14ac:dyDescent="0.25">
      <c r="F14" s="178"/>
      <c r="G14" s="13" t="s">
        <v>22</v>
      </c>
      <c r="H14" s="132">
        <f t="shared" ca="1" si="0"/>
        <v>56</v>
      </c>
      <c r="I14" s="5">
        <f t="shared" ca="1" si="0"/>
        <v>100</v>
      </c>
      <c r="J14" s="5">
        <f t="shared" ca="1" si="0"/>
        <v>70</v>
      </c>
      <c r="K14" s="5">
        <f t="shared" ca="1" si="0"/>
        <v>54</v>
      </c>
    </row>
    <row r="15" spans="6:11" x14ac:dyDescent="0.25">
      <c r="F15" s="178"/>
      <c r="G15" s="12" t="s">
        <v>23</v>
      </c>
      <c r="H15" s="130">
        <f t="shared" ca="1" si="0"/>
        <v>48</v>
      </c>
      <c r="I15" s="4">
        <f t="shared" ca="1" si="0"/>
        <v>59</v>
      </c>
      <c r="J15" s="4">
        <f t="shared" ca="1" si="0"/>
        <v>19</v>
      </c>
      <c r="K15" s="4">
        <f t="shared" ca="1" si="0"/>
        <v>26</v>
      </c>
    </row>
    <row r="16" spans="6:11" x14ac:dyDescent="0.25">
      <c r="F16" s="178"/>
      <c r="G16" s="13" t="s">
        <v>24</v>
      </c>
      <c r="H16" s="132">
        <f t="shared" ca="1" si="0"/>
        <v>73</v>
      </c>
      <c r="I16" s="5">
        <f t="shared" ca="1" si="0"/>
        <v>14</v>
      </c>
      <c r="J16" s="5">
        <f t="shared" ca="1" si="0"/>
        <v>59</v>
      </c>
      <c r="K16" s="5">
        <f t="shared" ca="1" si="0"/>
        <v>31</v>
      </c>
    </row>
    <row r="17" spans="6:11" ht="15.75" customHeight="1" x14ac:dyDescent="0.25">
      <c r="F17" s="179"/>
      <c r="G17" s="14" t="s">
        <v>25</v>
      </c>
      <c r="H17" s="130">
        <f t="shared" ca="1" si="0"/>
        <v>53</v>
      </c>
      <c r="I17" s="4">
        <f t="shared" ca="1" si="0"/>
        <v>87</v>
      </c>
      <c r="J17" s="4">
        <f t="shared" ca="1" si="0"/>
        <v>31</v>
      </c>
      <c r="K17" s="4">
        <f t="shared" ca="1" si="0"/>
        <v>70</v>
      </c>
    </row>
  </sheetData>
  <mergeCells count="3">
    <mergeCell ref="F8:F12"/>
    <mergeCell ref="F13:F17"/>
    <mergeCell ref="G5:K5"/>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D6:O18"/>
  <sheetViews>
    <sheetView topLeftCell="A4" workbookViewId="0">
      <selection activeCell="D7" sqref="D7:O18"/>
    </sheetView>
  </sheetViews>
  <sheetFormatPr defaultColWidth="11.42578125" defaultRowHeight="15" x14ac:dyDescent="0.25"/>
  <sheetData>
    <row r="6" spans="4:15" ht="15.75" customHeight="1" x14ac:dyDescent="0.25"/>
    <row r="7" spans="4:15" ht="15.75" customHeight="1" x14ac:dyDescent="0.25">
      <c r="F7" s="182" t="s">
        <v>14</v>
      </c>
      <c r="G7" s="169"/>
      <c r="H7" s="169"/>
      <c r="I7" s="169"/>
      <c r="J7" s="183"/>
      <c r="K7" s="184" t="s">
        <v>20</v>
      </c>
      <c r="L7" s="169"/>
      <c r="M7" s="169"/>
      <c r="N7" s="169"/>
      <c r="O7" s="183"/>
    </row>
    <row r="8" spans="4:15" ht="15.75" customHeight="1" x14ac:dyDescent="0.25">
      <c r="D8" s="16"/>
      <c r="E8" s="17"/>
      <c r="F8" s="26" t="s">
        <v>15</v>
      </c>
      <c r="G8" s="27" t="s">
        <v>16</v>
      </c>
      <c r="H8" s="26" t="s">
        <v>17</v>
      </c>
      <c r="I8" s="27" t="s">
        <v>18</v>
      </c>
      <c r="J8" s="26" t="s">
        <v>19</v>
      </c>
      <c r="K8" s="28" t="s">
        <v>21</v>
      </c>
      <c r="L8" s="29" t="s">
        <v>22</v>
      </c>
      <c r="M8" s="28" t="s">
        <v>23</v>
      </c>
      <c r="N8" s="29" t="s">
        <v>24</v>
      </c>
      <c r="O8" s="30" t="s">
        <v>25</v>
      </c>
    </row>
    <row r="9" spans="4:15" x14ac:dyDescent="0.25">
      <c r="D9" s="177" t="s">
        <v>14</v>
      </c>
      <c r="E9" s="21" t="s">
        <v>15</v>
      </c>
      <c r="F9" s="16">
        <v>0</v>
      </c>
      <c r="G9" s="17"/>
      <c r="H9" s="17"/>
      <c r="I9" s="17"/>
      <c r="J9" s="17"/>
      <c r="K9" s="17"/>
      <c r="L9" s="17"/>
      <c r="M9" s="17"/>
      <c r="N9" s="17"/>
      <c r="O9" s="31"/>
    </row>
    <row r="10" spans="4:15" x14ac:dyDescent="0.25">
      <c r="D10" s="178"/>
      <c r="E10" s="22" t="s">
        <v>16</v>
      </c>
      <c r="F10" s="32">
        <f t="shared" ref="F10:F18" ca="1" si="0">ROUND(RAND()*10,0)</f>
        <v>3</v>
      </c>
      <c r="G10" s="1">
        <v>0</v>
      </c>
      <c r="H10" s="1"/>
      <c r="I10" s="1"/>
      <c r="J10" s="1"/>
      <c r="K10" s="1"/>
      <c r="L10" s="1"/>
      <c r="M10" s="1"/>
      <c r="N10" s="1"/>
      <c r="O10" s="18"/>
    </row>
    <row r="11" spans="4:15" x14ac:dyDescent="0.25">
      <c r="D11" s="178"/>
      <c r="E11" s="21" t="s">
        <v>17</v>
      </c>
      <c r="F11" s="32">
        <f t="shared" ca="1" si="0"/>
        <v>8</v>
      </c>
      <c r="G11" s="1">
        <f t="shared" ref="G11:G18" ca="1" si="1">ROUND(RAND()*10,0)</f>
        <v>5</v>
      </c>
      <c r="H11" s="1">
        <v>0</v>
      </c>
      <c r="I11" s="1"/>
      <c r="J11" s="1"/>
      <c r="K11" s="1"/>
      <c r="L11" s="1"/>
      <c r="M11" s="1"/>
      <c r="N11" s="1"/>
      <c r="O11" s="18"/>
    </row>
    <row r="12" spans="4:15" x14ac:dyDescent="0.25">
      <c r="D12" s="178"/>
      <c r="E12" s="22" t="s">
        <v>18</v>
      </c>
      <c r="F12" s="32">
        <f t="shared" ca="1" si="0"/>
        <v>6</v>
      </c>
      <c r="G12" s="1">
        <f t="shared" ca="1" si="1"/>
        <v>10</v>
      </c>
      <c r="H12" s="1">
        <f t="shared" ref="H12:H18" ca="1" si="2">ROUND(RAND()*10,0)</f>
        <v>5</v>
      </c>
      <c r="I12" s="1">
        <v>0</v>
      </c>
      <c r="J12" s="1"/>
      <c r="K12" s="1"/>
      <c r="L12" s="1"/>
      <c r="M12" s="1"/>
      <c r="N12" s="1"/>
      <c r="O12" s="18"/>
    </row>
    <row r="13" spans="4:15" x14ac:dyDescent="0.25">
      <c r="D13" s="179"/>
      <c r="E13" s="21" t="s">
        <v>19</v>
      </c>
      <c r="F13" s="32">
        <f t="shared" ca="1" si="0"/>
        <v>0</v>
      </c>
      <c r="G13" s="1">
        <f t="shared" ca="1" si="1"/>
        <v>5</v>
      </c>
      <c r="H13" s="1">
        <f t="shared" ca="1" si="2"/>
        <v>6</v>
      </c>
      <c r="I13" s="1">
        <f t="shared" ref="I13:I18" ca="1" si="3">ROUND(RAND()*10,0)</f>
        <v>2</v>
      </c>
      <c r="J13" s="1">
        <v>0</v>
      </c>
      <c r="K13" s="1"/>
      <c r="L13" s="1"/>
      <c r="M13" s="1"/>
      <c r="N13" s="1"/>
      <c r="O13" s="18"/>
    </row>
    <row r="14" spans="4:15" x14ac:dyDescent="0.25">
      <c r="D14" s="180" t="s">
        <v>20</v>
      </c>
      <c r="E14" s="23" t="s">
        <v>21</v>
      </c>
      <c r="F14" s="32">
        <f t="shared" ca="1" si="0"/>
        <v>6</v>
      </c>
      <c r="G14" s="1">
        <f t="shared" ca="1" si="1"/>
        <v>2</v>
      </c>
      <c r="H14" s="1">
        <f t="shared" ca="1" si="2"/>
        <v>8</v>
      </c>
      <c r="I14" s="1">
        <f t="shared" ca="1" si="3"/>
        <v>4</v>
      </c>
      <c r="J14" s="1">
        <f ca="1">ROUND(RAND()*10,0)</f>
        <v>9</v>
      </c>
      <c r="K14" s="1">
        <v>0</v>
      </c>
      <c r="L14" s="1"/>
      <c r="M14" s="1"/>
      <c r="N14" s="1"/>
      <c r="O14" s="18"/>
    </row>
    <row r="15" spans="4:15" x14ac:dyDescent="0.25">
      <c r="D15" s="178"/>
      <c r="E15" s="24" t="s">
        <v>22</v>
      </c>
      <c r="F15" s="32">
        <f t="shared" ca="1" si="0"/>
        <v>10</v>
      </c>
      <c r="G15" s="1">
        <f t="shared" ca="1" si="1"/>
        <v>3</v>
      </c>
      <c r="H15" s="1">
        <f t="shared" ca="1" si="2"/>
        <v>2</v>
      </c>
      <c r="I15" s="1">
        <f t="shared" ca="1" si="3"/>
        <v>7</v>
      </c>
      <c r="J15" s="1">
        <f ca="1">ROUND(RAND()*10,0)</f>
        <v>4</v>
      </c>
      <c r="K15" s="1">
        <f ca="1">ROUND(RAND()*10,0)</f>
        <v>6</v>
      </c>
      <c r="L15" s="1">
        <v>0</v>
      </c>
      <c r="M15" s="1"/>
      <c r="N15" s="1"/>
      <c r="O15" s="18"/>
    </row>
    <row r="16" spans="4:15" x14ac:dyDescent="0.25">
      <c r="D16" s="178"/>
      <c r="E16" s="23" t="s">
        <v>23</v>
      </c>
      <c r="F16" s="32">
        <f t="shared" ca="1" si="0"/>
        <v>8</v>
      </c>
      <c r="G16" s="1">
        <f t="shared" ca="1" si="1"/>
        <v>8</v>
      </c>
      <c r="H16" s="1">
        <f t="shared" ca="1" si="2"/>
        <v>9</v>
      </c>
      <c r="I16" s="1">
        <f t="shared" ca="1" si="3"/>
        <v>4</v>
      </c>
      <c r="J16" s="1">
        <f ca="1">ROUND(RAND()*10,0)</f>
        <v>6</v>
      </c>
      <c r="K16" s="1">
        <f ca="1">ROUND(RAND()*10,0)</f>
        <v>2</v>
      </c>
      <c r="L16" s="1">
        <f ca="1">ROUND(RAND()*10,0)</f>
        <v>3</v>
      </c>
      <c r="M16" s="1">
        <v>0</v>
      </c>
      <c r="N16" s="1"/>
      <c r="O16" s="18"/>
    </row>
    <row r="17" spans="4:15" x14ac:dyDescent="0.25">
      <c r="D17" s="178"/>
      <c r="E17" s="24" t="s">
        <v>24</v>
      </c>
      <c r="F17" s="32">
        <f t="shared" ca="1" si="0"/>
        <v>7</v>
      </c>
      <c r="G17" s="1">
        <f t="shared" ca="1" si="1"/>
        <v>1</v>
      </c>
      <c r="H17" s="1">
        <f t="shared" ca="1" si="2"/>
        <v>3</v>
      </c>
      <c r="I17" s="1">
        <f t="shared" ca="1" si="3"/>
        <v>8</v>
      </c>
      <c r="J17" s="1">
        <f ca="1">ROUND(RAND()*10,0)</f>
        <v>6</v>
      </c>
      <c r="K17" s="1">
        <f ca="1">ROUND(RAND()*10,0)</f>
        <v>1</v>
      </c>
      <c r="L17" s="1">
        <f ca="1">ROUND(RAND()*10,0)</f>
        <v>6</v>
      </c>
      <c r="M17" s="1">
        <f ca="1">ROUND(RAND()*10,0)</f>
        <v>4</v>
      </c>
      <c r="N17" s="1">
        <v>0</v>
      </c>
      <c r="O17" s="18"/>
    </row>
    <row r="18" spans="4:15" ht="15.75" customHeight="1" x14ac:dyDescent="0.25">
      <c r="D18" s="179"/>
      <c r="E18" s="25" t="s">
        <v>25</v>
      </c>
      <c r="F18" s="33">
        <f t="shared" ca="1" si="0"/>
        <v>9</v>
      </c>
      <c r="G18" s="19">
        <f t="shared" ca="1" si="1"/>
        <v>3</v>
      </c>
      <c r="H18" s="19">
        <f t="shared" ca="1" si="2"/>
        <v>6</v>
      </c>
      <c r="I18" s="19">
        <f t="shared" ca="1" si="3"/>
        <v>6</v>
      </c>
      <c r="J18" s="19">
        <f ca="1">ROUND(RAND()*10,0)</f>
        <v>7</v>
      </c>
      <c r="K18" s="19">
        <f ca="1">ROUND(RAND()*10,0)</f>
        <v>10</v>
      </c>
      <c r="L18" s="19">
        <f ca="1">ROUND(RAND()*10,0)</f>
        <v>2</v>
      </c>
      <c r="M18" s="19">
        <f ca="1">ROUND(RAND()*10,0)</f>
        <v>5</v>
      </c>
      <c r="N18" s="19">
        <f ca="1">ROUND(RAND()*10,0)</f>
        <v>9</v>
      </c>
      <c r="O18" s="20">
        <v>0</v>
      </c>
    </row>
  </sheetData>
  <mergeCells count="4">
    <mergeCell ref="F7:J7"/>
    <mergeCell ref="D9:D13"/>
    <mergeCell ref="K7:O7"/>
    <mergeCell ref="D14:D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I11"/>
  <sheetViews>
    <sheetView workbookViewId="0">
      <selection activeCell="L10" sqref="L10"/>
    </sheetView>
  </sheetViews>
  <sheetFormatPr defaultColWidth="11.42578125" defaultRowHeight="15" x14ac:dyDescent="0.25"/>
  <sheetData>
    <row r="1" spans="1:9" ht="15.75" customHeight="1" x14ac:dyDescent="0.25">
      <c r="A1" t="s">
        <v>13</v>
      </c>
      <c r="B1" s="79" t="s">
        <v>4</v>
      </c>
      <c r="C1" s="80" t="s">
        <v>5</v>
      </c>
      <c r="D1" s="84" t="s">
        <v>7</v>
      </c>
      <c r="E1" s="79" t="s">
        <v>39</v>
      </c>
      <c r="F1" s="80" t="s">
        <v>40</v>
      </c>
      <c r="G1" s="80" t="s">
        <v>41</v>
      </c>
      <c r="H1" s="80" t="s">
        <v>42</v>
      </c>
      <c r="I1" s="81" t="s">
        <v>43</v>
      </c>
    </row>
    <row r="2" spans="1:9" x14ac:dyDescent="0.25">
      <c r="A2" s="9" t="s">
        <v>15</v>
      </c>
      <c r="B2">
        <f>'[1]Demand Priority'!B2</f>
        <v>1</v>
      </c>
      <c r="C2">
        <f>'[1]Demand Priority'!C2</f>
        <v>2</v>
      </c>
      <c r="D2">
        <f>'[1]Demand Priority'!D2</f>
        <v>3</v>
      </c>
      <c r="E2">
        <f>'[1]Demand Priority'!E2</f>
        <v>4</v>
      </c>
      <c r="F2">
        <f>'[1]Demand Priority'!F2</f>
        <v>41</v>
      </c>
      <c r="G2">
        <f>'[1]Demand Priority'!G2</f>
        <v>51</v>
      </c>
      <c r="H2">
        <f>'[1]Demand Priority'!H2</f>
        <v>61</v>
      </c>
      <c r="I2">
        <f>'[1]Demand Priority'!I2</f>
        <v>71</v>
      </c>
    </row>
    <row r="3" spans="1:9" x14ac:dyDescent="0.25">
      <c r="A3" s="10" t="s">
        <v>16</v>
      </c>
      <c r="B3">
        <f>'[1]Demand Priority'!B3</f>
        <v>5</v>
      </c>
      <c r="C3">
        <f>'[1]Demand Priority'!C3</f>
        <v>6</v>
      </c>
      <c r="D3">
        <f>'[1]Demand Priority'!D3</f>
        <v>7</v>
      </c>
      <c r="E3">
        <f>'[1]Demand Priority'!E3</f>
        <v>8</v>
      </c>
      <c r="F3">
        <f>'[1]Demand Priority'!F3</f>
        <v>42</v>
      </c>
      <c r="G3">
        <f>'[1]Demand Priority'!G3</f>
        <v>52</v>
      </c>
      <c r="H3">
        <f>'[1]Demand Priority'!H3</f>
        <v>62</v>
      </c>
      <c r="I3">
        <f>'[1]Demand Priority'!I3</f>
        <v>72</v>
      </c>
    </row>
    <row r="4" spans="1:9" x14ac:dyDescent="0.25">
      <c r="A4" s="15" t="s">
        <v>17</v>
      </c>
      <c r="B4">
        <f>'[1]Demand Priority'!B4</f>
        <v>9</v>
      </c>
      <c r="C4">
        <f>'[1]Demand Priority'!C4</f>
        <v>10</v>
      </c>
      <c r="D4">
        <f>'[1]Demand Priority'!D4</f>
        <v>11</v>
      </c>
      <c r="E4">
        <f>'[1]Demand Priority'!E4</f>
        <v>12</v>
      </c>
      <c r="F4">
        <f>'[1]Demand Priority'!F4</f>
        <v>43</v>
      </c>
      <c r="G4">
        <f>'[1]Demand Priority'!G4</f>
        <v>53</v>
      </c>
      <c r="H4">
        <f>'[1]Demand Priority'!H4</f>
        <v>63</v>
      </c>
      <c r="I4">
        <f>'[1]Demand Priority'!I4</f>
        <v>73</v>
      </c>
    </row>
    <row r="5" spans="1:9" x14ac:dyDescent="0.25">
      <c r="A5" s="10" t="s">
        <v>18</v>
      </c>
      <c r="B5">
        <f>'[1]Demand Priority'!B5</f>
        <v>13</v>
      </c>
      <c r="C5">
        <f>'[1]Demand Priority'!C5</f>
        <v>14</v>
      </c>
      <c r="D5">
        <f>'[1]Demand Priority'!D5</f>
        <v>15</v>
      </c>
      <c r="E5">
        <f>'[1]Demand Priority'!E5</f>
        <v>16</v>
      </c>
      <c r="F5">
        <f>'[1]Demand Priority'!F5</f>
        <v>44</v>
      </c>
      <c r="G5">
        <f>'[1]Demand Priority'!G5</f>
        <v>54</v>
      </c>
      <c r="H5">
        <f>'[1]Demand Priority'!H5</f>
        <v>64</v>
      </c>
      <c r="I5">
        <f>'[1]Demand Priority'!I5</f>
        <v>74</v>
      </c>
    </row>
    <row r="6" spans="1:9" x14ac:dyDescent="0.25">
      <c r="A6" s="11" t="s">
        <v>19</v>
      </c>
      <c r="B6">
        <f>'[1]Demand Priority'!B6</f>
        <v>17</v>
      </c>
      <c r="C6">
        <f>'[1]Demand Priority'!C6</f>
        <v>18</v>
      </c>
      <c r="D6">
        <f>'[1]Demand Priority'!D6</f>
        <v>19</v>
      </c>
      <c r="E6">
        <f>'[1]Demand Priority'!E6</f>
        <v>20</v>
      </c>
      <c r="F6">
        <f>'[1]Demand Priority'!F6</f>
        <v>45</v>
      </c>
      <c r="G6">
        <f>'[1]Demand Priority'!G6</f>
        <v>55</v>
      </c>
      <c r="H6">
        <f>'[1]Demand Priority'!H6</f>
        <v>65</v>
      </c>
      <c r="I6">
        <f>'[1]Demand Priority'!I6</f>
        <v>75</v>
      </c>
    </row>
    <row r="7" spans="1:9" x14ac:dyDescent="0.25">
      <c r="A7" s="12" t="s">
        <v>21</v>
      </c>
      <c r="B7">
        <f>'[1]Demand Priority'!B7</f>
        <v>21</v>
      </c>
      <c r="C7">
        <f>'[1]Demand Priority'!C7</f>
        <v>22</v>
      </c>
      <c r="D7">
        <f>'[1]Demand Priority'!D7</f>
        <v>23</v>
      </c>
      <c r="E7">
        <f>'[1]Demand Priority'!E7</f>
        <v>24</v>
      </c>
      <c r="F7">
        <f>'[1]Demand Priority'!F7</f>
        <v>46</v>
      </c>
      <c r="G7">
        <f>'[1]Demand Priority'!G7</f>
        <v>56</v>
      </c>
      <c r="H7">
        <f>'[1]Demand Priority'!H7</f>
        <v>66</v>
      </c>
      <c r="I7">
        <f>'[1]Demand Priority'!I7</f>
        <v>76</v>
      </c>
    </row>
    <row r="8" spans="1:9" x14ac:dyDescent="0.25">
      <c r="A8" s="13" t="s">
        <v>22</v>
      </c>
      <c r="B8">
        <f>'[1]Demand Priority'!B8</f>
        <v>25</v>
      </c>
      <c r="C8">
        <f>'[1]Demand Priority'!C8</f>
        <v>26</v>
      </c>
      <c r="D8">
        <f>'[1]Demand Priority'!D8</f>
        <v>27</v>
      </c>
      <c r="E8">
        <f>'[1]Demand Priority'!E8</f>
        <v>28</v>
      </c>
      <c r="F8">
        <f>'[1]Demand Priority'!F8</f>
        <v>47</v>
      </c>
      <c r="G8">
        <f>'[1]Demand Priority'!G8</f>
        <v>57</v>
      </c>
      <c r="H8">
        <f>'[1]Demand Priority'!H8</f>
        <v>67</v>
      </c>
      <c r="I8">
        <f>'[1]Demand Priority'!I8</f>
        <v>77</v>
      </c>
    </row>
    <row r="9" spans="1:9" x14ac:dyDescent="0.25">
      <c r="A9" s="12" t="s">
        <v>23</v>
      </c>
      <c r="B9">
        <f>'[1]Demand Priority'!B9</f>
        <v>29</v>
      </c>
      <c r="C9">
        <f>'[1]Demand Priority'!C9</f>
        <v>30</v>
      </c>
      <c r="D9">
        <f>'[1]Demand Priority'!D9</f>
        <v>31</v>
      </c>
      <c r="E9">
        <f>'[1]Demand Priority'!E9</f>
        <v>32</v>
      </c>
      <c r="F9">
        <f>'[1]Demand Priority'!F9</f>
        <v>48</v>
      </c>
      <c r="G9">
        <f>'[1]Demand Priority'!G9</f>
        <v>58</v>
      </c>
      <c r="H9">
        <f>'[1]Demand Priority'!H9</f>
        <v>68</v>
      </c>
      <c r="I9">
        <f>'[1]Demand Priority'!I9</f>
        <v>78</v>
      </c>
    </row>
    <row r="10" spans="1:9" x14ac:dyDescent="0.25">
      <c r="A10" s="13" t="s">
        <v>24</v>
      </c>
      <c r="B10">
        <f>'[1]Demand Priority'!B10</f>
        <v>33</v>
      </c>
      <c r="C10">
        <f>'[1]Demand Priority'!C10</f>
        <v>34</v>
      </c>
      <c r="D10">
        <f>'[1]Demand Priority'!D10</f>
        <v>35</v>
      </c>
      <c r="E10">
        <f>'[1]Demand Priority'!E10</f>
        <v>36</v>
      </c>
      <c r="F10">
        <f>'[1]Demand Priority'!F10</f>
        <v>49</v>
      </c>
      <c r="G10">
        <f>'[1]Demand Priority'!G10</f>
        <v>59</v>
      </c>
      <c r="H10">
        <f>'[1]Demand Priority'!H10</f>
        <v>69</v>
      </c>
      <c r="I10">
        <f>'[1]Demand Priority'!I10</f>
        <v>79</v>
      </c>
    </row>
    <row r="11" spans="1:9" ht="15.75" customHeight="1" x14ac:dyDescent="0.25">
      <c r="A11" s="14" t="s">
        <v>25</v>
      </c>
      <c r="B11">
        <f>'[1]Demand Priority'!B11</f>
        <v>37</v>
      </c>
      <c r="C11">
        <f>'[1]Demand Priority'!C11</f>
        <v>38</v>
      </c>
      <c r="D11">
        <f>'[1]Demand Priority'!D11</f>
        <v>39</v>
      </c>
      <c r="E11">
        <f>'[1]Demand Priority'!E11</f>
        <v>40</v>
      </c>
      <c r="F11">
        <f>'[1]Demand Priority'!F11</f>
        <v>50</v>
      </c>
      <c r="G11">
        <f>'[1]Demand Priority'!G11</f>
        <v>60</v>
      </c>
      <c r="H11">
        <f>'[1]Demand Priority'!H11</f>
        <v>70</v>
      </c>
      <c r="I11">
        <f>'[1]Demand Priority'!I11</f>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1"/>
  <sheetViews>
    <sheetView topLeftCell="A6" workbookViewId="0">
      <selection activeCell="G21" sqref="G21"/>
    </sheetView>
  </sheetViews>
  <sheetFormatPr defaultColWidth="11.42578125" defaultRowHeight="15" x14ac:dyDescent="0.25"/>
  <sheetData>
    <row r="1" spans="1:12" ht="15.75" customHeight="1" x14ac:dyDescent="0.25">
      <c r="A1" t="s">
        <v>12</v>
      </c>
      <c r="B1" t="s">
        <v>13</v>
      </c>
      <c r="C1" s="26" t="s">
        <v>15</v>
      </c>
      <c r="D1" s="27" t="s">
        <v>16</v>
      </c>
      <c r="E1" s="26" t="s">
        <v>17</v>
      </c>
      <c r="F1" s="27" t="s">
        <v>18</v>
      </c>
      <c r="G1" s="26" t="s">
        <v>19</v>
      </c>
      <c r="H1" s="28" t="s">
        <v>21</v>
      </c>
      <c r="I1" s="29" t="s">
        <v>22</v>
      </c>
      <c r="J1" s="28" t="s">
        <v>23</v>
      </c>
      <c r="K1" s="29" t="s">
        <v>24</v>
      </c>
      <c r="L1" s="30" t="s">
        <v>25</v>
      </c>
    </row>
    <row r="2" spans="1:12" ht="15.75" customHeight="1" x14ac:dyDescent="0.25">
      <c r="A2" s="165" t="s">
        <v>14</v>
      </c>
      <c r="B2" s="21" t="s">
        <v>15</v>
      </c>
      <c r="C2" s="72" t="s">
        <v>44</v>
      </c>
      <c r="D2" s="34" t="s">
        <v>45</v>
      </c>
      <c r="E2" s="34" t="s">
        <v>44</v>
      </c>
      <c r="F2" s="34" t="s">
        <v>45</v>
      </c>
      <c r="G2" s="34" t="s">
        <v>44</v>
      </c>
      <c r="H2" s="34" t="s">
        <v>44</v>
      </c>
      <c r="I2" s="34" t="s">
        <v>44</v>
      </c>
      <c r="J2" s="34" t="s">
        <v>44</v>
      </c>
      <c r="K2" s="34" t="s">
        <v>44</v>
      </c>
      <c r="L2" s="35" t="s">
        <v>44</v>
      </c>
    </row>
    <row r="3" spans="1:12" ht="15.75" customHeight="1" x14ac:dyDescent="0.25">
      <c r="A3" s="165" t="s">
        <v>14</v>
      </c>
      <c r="B3" s="22" t="s">
        <v>16</v>
      </c>
      <c r="C3" s="34" t="s">
        <v>45</v>
      </c>
      <c r="D3" s="75" t="s">
        <v>44</v>
      </c>
      <c r="E3" s="75" t="s">
        <v>44</v>
      </c>
      <c r="F3" s="75" t="s">
        <v>44</v>
      </c>
      <c r="G3" s="75" t="s">
        <v>44</v>
      </c>
      <c r="H3" s="75" t="s">
        <v>44</v>
      </c>
      <c r="I3" s="75" t="s">
        <v>45</v>
      </c>
      <c r="J3" s="75" t="s">
        <v>44</v>
      </c>
      <c r="K3" s="75" t="s">
        <v>44</v>
      </c>
      <c r="L3" s="77" t="s">
        <v>44</v>
      </c>
    </row>
    <row r="4" spans="1:12" ht="15.75" customHeight="1" x14ac:dyDescent="0.25">
      <c r="A4" s="165" t="s">
        <v>14</v>
      </c>
      <c r="B4" s="21" t="s">
        <v>17</v>
      </c>
      <c r="C4" s="34" t="s">
        <v>44</v>
      </c>
      <c r="D4" s="75" t="s">
        <v>44</v>
      </c>
      <c r="E4" s="75" t="s">
        <v>44</v>
      </c>
      <c r="F4" s="75" t="s">
        <v>44</v>
      </c>
      <c r="G4" s="75" t="s">
        <v>44</v>
      </c>
      <c r="H4" s="75" t="s">
        <v>44</v>
      </c>
      <c r="I4" s="75" t="s">
        <v>45</v>
      </c>
      <c r="J4" s="75" t="s">
        <v>44</v>
      </c>
      <c r="K4" s="75" t="s">
        <v>44</v>
      </c>
      <c r="L4" s="77" t="s">
        <v>44</v>
      </c>
    </row>
    <row r="5" spans="1:12" ht="15.75" customHeight="1" x14ac:dyDescent="0.25">
      <c r="A5" s="165" t="s">
        <v>14</v>
      </c>
      <c r="B5" s="22" t="s">
        <v>18</v>
      </c>
      <c r="C5" s="34" t="s">
        <v>45</v>
      </c>
      <c r="D5" s="75" t="s">
        <v>44</v>
      </c>
      <c r="E5" s="75" t="s">
        <v>44</v>
      </c>
      <c r="F5" s="75" t="s">
        <v>44</v>
      </c>
      <c r="G5" s="75" t="s">
        <v>45</v>
      </c>
      <c r="H5" s="75" t="s">
        <v>44</v>
      </c>
      <c r="I5" s="75" t="s">
        <v>44</v>
      </c>
      <c r="J5" s="75" t="s">
        <v>44</v>
      </c>
      <c r="K5" s="75" t="s">
        <v>45</v>
      </c>
      <c r="L5" s="77" t="s">
        <v>45</v>
      </c>
    </row>
    <row r="6" spans="1:12" ht="15.75" customHeight="1" x14ac:dyDescent="0.25">
      <c r="A6" s="165" t="s">
        <v>14</v>
      </c>
      <c r="B6" s="21" t="s">
        <v>19</v>
      </c>
      <c r="C6" s="34" t="s">
        <v>44</v>
      </c>
      <c r="D6" s="75" t="s">
        <v>44</v>
      </c>
      <c r="E6" s="75" t="s">
        <v>44</v>
      </c>
      <c r="F6" s="75" t="s">
        <v>45</v>
      </c>
      <c r="G6" s="75" t="s">
        <v>44</v>
      </c>
      <c r="H6" s="75" t="s">
        <v>45</v>
      </c>
      <c r="I6" s="75" t="s">
        <v>45</v>
      </c>
      <c r="J6" s="75" t="s">
        <v>44</v>
      </c>
      <c r="K6" s="75" t="s">
        <v>44</v>
      </c>
      <c r="L6" s="77" t="s">
        <v>45</v>
      </c>
    </row>
    <row r="7" spans="1:12" ht="15.75" customHeight="1" x14ac:dyDescent="0.25">
      <c r="A7" s="166" t="s">
        <v>20</v>
      </c>
      <c r="B7" s="23" t="s">
        <v>21</v>
      </c>
      <c r="C7" s="34" t="s">
        <v>44</v>
      </c>
      <c r="D7" s="75" t="s">
        <v>44</v>
      </c>
      <c r="E7" s="75" t="s">
        <v>44</v>
      </c>
      <c r="F7" s="75" t="s">
        <v>44</v>
      </c>
      <c r="G7" s="75" t="s">
        <v>45</v>
      </c>
      <c r="H7" s="75" t="s">
        <v>44</v>
      </c>
      <c r="I7" s="75" t="s">
        <v>45</v>
      </c>
      <c r="J7" s="75" t="s">
        <v>44</v>
      </c>
      <c r="K7" s="75" t="s">
        <v>44</v>
      </c>
      <c r="L7" s="77" t="s">
        <v>44</v>
      </c>
    </row>
    <row r="8" spans="1:12" ht="15.75" customHeight="1" x14ac:dyDescent="0.25">
      <c r="A8" s="166" t="s">
        <v>20</v>
      </c>
      <c r="B8" s="24" t="s">
        <v>22</v>
      </c>
      <c r="C8" s="34" t="s">
        <v>44</v>
      </c>
      <c r="D8" s="75" t="s">
        <v>45</v>
      </c>
      <c r="E8" s="75" t="s">
        <v>45</v>
      </c>
      <c r="F8" s="75" t="s">
        <v>44</v>
      </c>
      <c r="G8" s="75" t="s">
        <v>45</v>
      </c>
      <c r="H8" s="75" t="s">
        <v>45</v>
      </c>
      <c r="I8" s="75" t="s">
        <v>44</v>
      </c>
      <c r="J8" s="75" t="s">
        <v>44</v>
      </c>
      <c r="K8" s="75" t="s">
        <v>44</v>
      </c>
      <c r="L8" s="77" t="s">
        <v>44</v>
      </c>
    </row>
    <row r="9" spans="1:12" ht="15.75" customHeight="1" x14ac:dyDescent="0.25">
      <c r="A9" s="166" t="s">
        <v>20</v>
      </c>
      <c r="B9" s="23" t="s">
        <v>23</v>
      </c>
      <c r="C9" s="34" t="s">
        <v>44</v>
      </c>
      <c r="D9" s="75" t="s">
        <v>44</v>
      </c>
      <c r="E9" s="75" t="s">
        <v>44</v>
      </c>
      <c r="F9" s="75" t="s">
        <v>44</v>
      </c>
      <c r="G9" s="75" t="s">
        <v>44</v>
      </c>
      <c r="H9" s="75" t="s">
        <v>44</v>
      </c>
      <c r="I9" s="75" t="s">
        <v>44</v>
      </c>
      <c r="J9" s="75" t="s">
        <v>44</v>
      </c>
      <c r="K9" s="75" t="s">
        <v>44</v>
      </c>
      <c r="L9" s="77" t="s">
        <v>45</v>
      </c>
    </row>
    <row r="10" spans="1:12" x14ac:dyDescent="0.25">
      <c r="A10" s="166" t="s">
        <v>20</v>
      </c>
      <c r="B10" s="24" t="s">
        <v>24</v>
      </c>
      <c r="C10" s="34" t="s">
        <v>44</v>
      </c>
      <c r="D10" s="75" t="s">
        <v>44</v>
      </c>
      <c r="E10" s="75" t="s">
        <v>44</v>
      </c>
      <c r="F10" s="75" t="s">
        <v>45</v>
      </c>
      <c r="G10" s="75" t="s">
        <v>44</v>
      </c>
      <c r="H10" s="75" t="s">
        <v>44</v>
      </c>
      <c r="I10" s="75" t="s">
        <v>44</v>
      </c>
      <c r="J10" s="75" t="s">
        <v>44</v>
      </c>
      <c r="K10" s="75" t="s">
        <v>44</v>
      </c>
      <c r="L10" s="76" t="s">
        <v>44</v>
      </c>
    </row>
    <row r="11" spans="1:12" ht="15.75" customHeight="1" x14ac:dyDescent="0.25">
      <c r="A11" s="166" t="s">
        <v>20</v>
      </c>
      <c r="B11" s="25" t="s">
        <v>25</v>
      </c>
      <c r="C11" s="35" t="s">
        <v>44</v>
      </c>
      <c r="D11" s="77" t="s">
        <v>44</v>
      </c>
      <c r="E11" s="77" t="s">
        <v>44</v>
      </c>
      <c r="F11" s="77" t="s">
        <v>45</v>
      </c>
      <c r="G11" s="77" t="s">
        <v>45</v>
      </c>
      <c r="H11" s="77" t="s">
        <v>44</v>
      </c>
      <c r="I11" s="77" t="s">
        <v>44</v>
      </c>
      <c r="J11" s="77" t="s">
        <v>45</v>
      </c>
      <c r="K11" s="77" t="s">
        <v>44</v>
      </c>
      <c r="L11" s="78" t="s">
        <v>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I9"/>
  <sheetViews>
    <sheetView workbookViewId="0">
      <selection activeCell="G13" sqref="G13"/>
    </sheetView>
  </sheetViews>
  <sheetFormatPr defaultColWidth="11.42578125" defaultRowHeight="15" x14ac:dyDescent="0.25"/>
  <cols>
    <col min="1" max="1" width="12.42578125" style="48" bestFit="1" customWidth="1"/>
    <col min="2" max="2" width="9.140625" style="48" bestFit="1" customWidth="1"/>
    <col min="3" max="3" width="10.28515625" style="48" bestFit="1" customWidth="1"/>
    <col min="4" max="4" width="7.7109375" style="48" bestFit="1" customWidth="1"/>
    <col min="5" max="5" width="8.140625" style="48" bestFit="1" customWidth="1"/>
    <col min="6" max="6" width="7" style="48" bestFit="1" customWidth="1"/>
  </cols>
  <sheetData>
    <row r="1" spans="1:9" ht="15.75" customHeight="1" x14ac:dyDescent="0.25">
      <c r="A1" t="s">
        <v>80</v>
      </c>
      <c r="B1" s="79" t="s">
        <v>4</v>
      </c>
      <c r="C1" s="84" t="s">
        <v>7</v>
      </c>
      <c r="D1" s="79" t="s">
        <v>39</v>
      </c>
      <c r="E1" s="80" t="s">
        <v>40</v>
      </c>
      <c r="F1" s="80" t="s">
        <v>41</v>
      </c>
      <c r="G1" s="80" t="s">
        <v>42</v>
      </c>
      <c r="H1" s="81" t="s">
        <v>43</v>
      </c>
      <c r="I1" s="80" t="s">
        <v>5</v>
      </c>
    </row>
    <row r="2" spans="1:9" ht="15.75" customHeight="1" x14ac:dyDescent="0.25">
      <c r="A2" s="79" t="s">
        <v>4</v>
      </c>
      <c r="B2" s="145">
        <f>'[1]Similarity Index'!B2</f>
        <v>1</v>
      </c>
      <c r="C2" s="145">
        <f>'[1]Similarity Index'!C2</f>
        <v>0.8</v>
      </c>
      <c r="D2" s="145">
        <f>'[1]Similarity Index'!D2</f>
        <v>0.5</v>
      </c>
      <c r="E2" s="145">
        <f>'[1]Similarity Index'!E2</f>
        <v>0.4</v>
      </c>
      <c r="F2" s="145">
        <f>'[1]Similarity Index'!F2</f>
        <v>0.4</v>
      </c>
      <c r="G2" s="145">
        <f>'[1]Similarity Index'!G2</f>
        <v>0.4</v>
      </c>
      <c r="H2" s="145">
        <f>'[1]Similarity Index'!H2</f>
        <v>0.5</v>
      </c>
      <c r="I2" s="145">
        <f>'[1]Similarity Index'!I2</f>
        <v>0.4</v>
      </c>
    </row>
    <row r="3" spans="1:9" ht="15.75" customHeight="1" x14ac:dyDescent="0.25">
      <c r="A3" s="82" t="s">
        <v>7</v>
      </c>
      <c r="B3" s="145">
        <f>'[1]Similarity Index'!B3</f>
        <v>0.8</v>
      </c>
      <c r="C3" s="145">
        <f>'[1]Similarity Index'!C3</f>
        <v>1</v>
      </c>
      <c r="D3" s="145">
        <f>'[1]Similarity Index'!D3</f>
        <v>1</v>
      </c>
      <c r="E3" s="145">
        <f>'[1]Similarity Index'!E3</f>
        <v>0.4</v>
      </c>
      <c r="F3" s="145">
        <f>'[1]Similarity Index'!F3</f>
        <v>0.4</v>
      </c>
      <c r="G3" s="145">
        <f>'[1]Similarity Index'!G3</f>
        <v>0.4</v>
      </c>
      <c r="H3" s="145">
        <f>'[1]Similarity Index'!H3</f>
        <v>0.75</v>
      </c>
      <c r="I3" s="145">
        <f>'[1]Similarity Index'!I3</f>
        <v>0.4</v>
      </c>
    </row>
    <row r="4" spans="1:9" ht="15.75" customHeight="1" x14ac:dyDescent="0.25">
      <c r="A4" s="82" t="s">
        <v>39</v>
      </c>
      <c r="B4" s="145">
        <f>'[1]Similarity Index'!B4</f>
        <v>0.5</v>
      </c>
      <c r="C4" s="145">
        <f>'[1]Similarity Index'!C4</f>
        <v>1</v>
      </c>
      <c r="D4" s="145">
        <f>'[1]Similarity Index'!D4</f>
        <v>1</v>
      </c>
      <c r="E4" s="145">
        <f>'[1]Similarity Index'!E4</f>
        <v>0.4</v>
      </c>
      <c r="F4" s="145">
        <f>'[1]Similarity Index'!F4</f>
        <v>0.4</v>
      </c>
      <c r="G4" s="145">
        <f>'[1]Similarity Index'!G4</f>
        <v>0.4</v>
      </c>
      <c r="H4" s="145">
        <f>'[1]Similarity Index'!H4</f>
        <v>0.5</v>
      </c>
      <c r="I4" s="145">
        <f>'[1]Similarity Index'!I4</f>
        <v>0.4</v>
      </c>
    </row>
    <row r="5" spans="1:9" ht="15.75" customHeight="1" x14ac:dyDescent="0.25">
      <c r="A5" s="82" t="s">
        <v>40</v>
      </c>
      <c r="B5" s="145">
        <f>'[1]Similarity Index'!B5</f>
        <v>0.4</v>
      </c>
      <c r="C5" s="145">
        <f>'[1]Similarity Index'!C5</f>
        <v>0.4</v>
      </c>
      <c r="D5" s="145">
        <f>'[1]Similarity Index'!D5</f>
        <v>0.4</v>
      </c>
      <c r="E5" s="145">
        <f>'[1]Similarity Index'!E5</f>
        <v>1</v>
      </c>
      <c r="F5" s="145">
        <f>'[1]Similarity Index'!F5</f>
        <v>0.8</v>
      </c>
      <c r="G5" s="145">
        <f>'[1]Similarity Index'!G5</f>
        <v>0.9</v>
      </c>
      <c r="H5" s="145">
        <f>'[1]Similarity Index'!H5</f>
        <v>0.8</v>
      </c>
      <c r="I5" s="145">
        <f>'[1]Similarity Index'!I5</f>
        <v>0.4</v>
      </c>
    </row>
    <row r="6" spans="1:9" ht="15.75" customHeight="1" x14ac:dyDescent="0.25">
      <c r="A6" s="82" t="s">
        <v>41</v>
      </c>
      <c r="B6" s="145">
        <f>'[1]Similarity Index'!B6</f>
        <v>0.4</v>
      </c>
      <c r="C6" s="145">
        <f>'[1]Similarity Index'!C6</f>
        <v>0.4</v>
      </c>
      <c r="D6" s="145">
        <f>'[1]Similarity Index'!D6</f>
        <v>0.4</v>
      </c>
      <c r="E6" s="145">
        <f>'[1]Similarity Index'!E6</f>
        <v>0.8</v>
      </c>
      <c r="F6" s="145">
        <f>'[1]Similarity Index'!F6</f>
        <v>1</v>
      </c>
      <c r="G6" s="145">
        <f>'[1]Similarity Index'!G6</f>
        <v>1</v>
      </c>
      <c r="H6" s="145">
        <f>'[1]Similarity Index'!H6</f>
        <v>0.8</v>
      </c>
      <c r="I6" s="145">
        <f>'[1]Similarity Index'!I6</f>
        <v>0.4</v>
      </c>
    </row>
    <row r="7" spans="1:9" ht="15.75" customHeight="1" x14ac:dyDescent="0.25">
      <c r="A7" s="82" t="s">
        <v>42</v>
      </c>
      <c r="B7" s="145">
        <f>'[1]Similarity Index'!B7</f>
        <v>0.4</v>
      </c>
      <c r="C7" s="145">
        <f>'[1]Similarity Index'!C7</f>
        <v>0.4</v>
      </c>
      <c r="D7" s="145">
        <f>'[1]Similarity Index'!D7</f>
        <v>0.4</v>
      </c>
      <c r="E7" s="145">
        <f>'[1]Similarity Index'!E7</f>
        <v>0.9</v>
      </c>
      <c r="F7" s="145">
        <f>'[1]Similarity Index'!F7</f>
        <v>1</v>
      </c>
      <c r="G7" s="145">
        <f>'[1]Similarity Index'!G7</f>
        <v>1</v>
      </c>
      <c r="H7" s="145">
        <f>'[1]Similarity Index'!H7</f>
        <v>0.75</v>
      </c>
      <c r="I7" s="145">
        <f>'[1]Similarity Index'!I7</f>
        <v>0.4</v>
      </c>
    </row>
    <row r="8" spans="1:9" ht="15.75" customHeight="1" x14ac:dyDescent="0.25">
      <c r="A8" s="83" t="s">
        <v>43</v>
      </c>
      <c r="B8" s="145">
        <f>'[1]Similarity Index'!B8</f>
        <v>0.5</v>
      </c>
      <c r="C8" s="145">
        <f>'[1]Similarity Index'!C8</f>
        <v>0.75</v>
      </c>
      <c r="D8" s="145">
        <f>'[1]Similarity Index'!D8</f>
        <v>0.5</v>
      </c>
      <c r="E8" s="145">
        <f>'[1]Similarity Index'!E8</f>
        <v>0.8</v>
      </c>
      <c r="F8" s="145">
        <f>'[1]Similarity Index'!F8</f>
        <v>0.8</v>
      </c>
      <c r="G8" s="145">
        <f>'[1]Similarity Index'!G8</f>
        <v>0.75</v>
      </c>
      <c r="H8" s="145">
        <f>'[1]Similarity Index'!H8</f>
        <v>1</v>
      </c>
      <c r="I8" s="145">
        <f>'[1]Similarity Index'!I8</f>
        <v>0.4</v>
      </c>
    </row>
    <row r="9" spans="1:9" ht="15.75" customHeight="1" x14ac:dyDescent="0.25">
      <c r="A9" s="82" t="s">
        <v>5</v>
      </c>
      <c r="B9" s="145">
        <f>'[1]Similarity Index'!B9</f>
        <v>0.4</v>
      </c>
      <c r="C9" s="145">
        <f>'[1]Similarity Index'!C9</f>
        <v>0.4</v>
      </c>
      <c r="D9" s="145">
        <f>'[1]Similarity Index'!D9</f>
        <v>0.4</v>
      </c>
      <c r="E9" s="145">
        <f>'[1]Similarity Index'!E9</f>
        <v>0.4</v>
      </c>
      <c r="F9" s="145">
        <f>'[1]Similarity Index'!F9</f>
        <v>0.4</v>
      </c>
      <c r="G9" s="145">
        <f>'[1]Similarity Index'!G9</f>
        <v>0.4</v>
      </c>
      <c r="H9" s="145">
        <f>'[1]Similarity Index'!H9</f>
        <v>0.4</v>
      </c>
      <c r="I9" s="145">
        <f>'[1]Similarity Index'!I9</f>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L11"/>
  <sheetViews>
    <sheetView workbookViewId="0">
      <selection activeCell="C2" sqref="C2"/>
    </sheetView>
  </sheetViews>
  <sheetFormatPr defaultColWidth="11.42578125" defaultRowHeight="15" x14ac:dyDescent="0.25"/>
  <cols>
    <col min="1" max="1" width="8.85546875" style="48" bestFit="1" customWidth="1"/>
    <col min="2" max="2" width="7.85546875" style="48" bestFit="1" customWidth="1"/>
    <col min="3" max="3" width="4.42578125" style="48" bestFit="1" customWidth="1"/>
    <col min="4" max="4" width="4.28515625" style="48" bestFit="1" customWidth="1"/>
    <col min="5" max="5" width="3" style="48" bestFit="1" customWidth="1"/>
    <col min="6" max="6" width="6" style="48" bestFit="1" customWidth="1"/>
    <col min="7" max="7" width="3.42578125" style="48" bestFit="1" customWidth="1"/>
    <col min="8" max="8" width="7.5703125" style="48" bestFit="1" customWidth="1"/>
    <col min="9" max="9" width="6.5703125" style="48" bestFit="1" customWidth="1"/>
    <col min="10" max="10" width="7.85546875" style="48" bestFit="1" customWidth="1"/>
    <col min="11" max="11" width="5.7109375" style="48" bestFit="1" customWidth="1"/>
    <col min="12" max="12" width="5.42578125" style="48" bestFit="1" customWidth="1"/>
  </cols>
  <sheetData>
    <row r="1" spans="1:12" x14ac:dyDescent="0.25">
      <c r="A1" s="80" t="s">
        <v>12</v>
      </c>
      <c r="B1" s="80" t="s">
        <v>13</v>
      </c>
      <c r="C1" s="80" t="s">
        <v>15</v>
      </c>
      <c r="D1" s="80" t="s">
        <v>16</v>
      </c>
      <c r="E1" s="80" t="s">
        <v>17</v>
      </c>
      <c r="F1" s="80" t="s">
        <v>18</v>
      </c>
      <c r="G1" s="80" t="s">
        <v>19</v>
      </c>
      <c r="H1" s="80" t="s">
        <v>21</v>
      </c>
      <c r="I1" s="80" t="s">
        <v>22</v>
      </c>
      <c r="J1" s="80" t="s">
        <v>23</v>
      </c>
      <c r="K1" s="80" t="s">
        <v>24</v>
      </c>
      <c r="L1" s="80" t="s">
        <v>25</v>
      </c>
    </row>
    <row r="2" spans="1:12" x14ac:dyDescent="0.25">
      <c r="A2" s="135" t="s">
        <v>14</v>
      </c>
      <c r="B2" s="135" t="s">
        <v>15</v>
      </c>
      <c r="C2" s="135">
        <f>'[1]Inter Plant Lead Time'!C2</f>
        <v>0</v>
      </c>
      <c r="D2" s="135">
        <f>'[1]Inter Plant Lead Time'!D2</f>
        <v>7</v>
      </c>
      <c r="E2" s="135">
        <f>'[1]Inter Plant Lead Time'!E2</f>
        <v>2</v>
      </c>
      <c r="F2" s="135">
        <f>'[1]Inter Plant Lead Time'!F2</f>
        <v>9</v>
      </c>
      <c r="G2" s="135">
        <f>'[1]Inter Plant Lead Time'!G2</f>
        <v>6</v>
      </c>
      <c r="H2" s="135">
        <f>'[1]Inter Plant Lead Time'!H2</f>
        <v>0</v>
      </c>
      <c r="I2" s="135">
        <f>'[1]Inter Plant Lead Time'!I2</f>
        <v>3</v>
      </c>
      <c r="J2" s="135">
        <f>'[1]Inter Plant Lead Time'!J2</f>
        <v>5</v>
      </c>
      <c r="K2" s="135">
        <f>'[1]Inter Plant Lead Time'!K2</f>
        <v>4</v>
      </c>
      <c r="L2" s="135">
        <f>'[1]Inter Plant Lead Time'!L2</f>
        <v>6</v>
      </c>
    </row>
    <row r="3" spans="1:12" x14ac:dyDescent="0.25">
      <c r="A3" s="137" t="s">
        <v>14</v>
      </c>
      <c r="B3" s="137" t="s">
        <v>16</v>
      </c>
      <c r="C3" s="135">
        <f>'[1]Inter Plant Lead Time'!C3</f>
        <v>7</v>
      </c>
      <c r="D3" s="135">
        <f>'[1]Inter Plant Lead Time'!D3</f>
        <v>0</v>
      </c>
      <c r="E3" s="135">
        <f>'[1]Inter Plant Lead Time'!E3</f>
        <v>5</v>
      </c>
      <c r="F3" s="135">
        <f>'[1]Inter Plant Lead Time'!F3</f>
        <v>6</v>
      </c>
      <c r="G3" s="135">
        <f>'[1]Inter Plant Lead Time'!G3</f>
        <v>2</v>
      </c>
      <c r="H3" s="135">
        <f>'[1]Inter Plant Lead Time'!H3</f>
        <v>4</v>
      </c>
      <c r="I3" s="135">
        <f>'[1]Inter Plant Lead Time'!I3</f>
        <v>1</v>
      </c>
      <c r="J3" s="135">
        <f>'[1]Inter Plant Lead Time'!J3</f>
        <v>8</v>
      </c>
      <c r="K3" s="135">
        <f>'[1]Inter Plant Lead Time'!K3</f>
        <v>7</v>
      </c>
      <c r="L3" s="135">
        <f>'[1]Inter Plant Lead Time'!L3</f>
        <v>1</v>
      </c>
    </row>
    <row r="4" spans="1:12" x14ac:dyDescent="0.25">
      <c r="A4" s="135" t="s">
        <v>14</v>
      </c>
      <c r="B4" s="135" t="s">
        <v>17</v>
      </c>
      <c r="C4" s="135">
        <f>'[1]Inter Plant Lead Time'!C4</f>
        <v>2</v>
      </c>
      <c r="D4" s="135">
        <f>'[1]Inter Plant Lead Time'!D4</f>
        <v>5</v>
      </c>
      <c r="E4" s="135">
        <f>'[1]Inter Plant Lead Time'!E4</f>
        <v>0</v>
      </c>
      <c r="F4" s="135">
        <f>'[1]Inter Plant Lead Time'!F4</f>
        <v>9</v>
      </c>
      <c r="G4" s="135">
        <f>'[1]Inter Plant Lead Time'!G4</f>
        <v>4</v>
      </c>
      <c r="H4" s="135">
        <f>'[1]Inter Plant Lead Time'!H4</f>
        <v>6</v>
      </c>
      <c r="I4" s="135">
        <f>'[1]Inter Plant Lead Time'!I4</f>
        <v>3</v>
      </c>
      <c r="J4" s="135">
        <f>'[1]Inter Plant Lead Time'!J4</f>
        <v>6</v>
      </c>
      <c r="K4" s="135">
        <f>'[1]Inter Plant Lead Time'!K4</f>
        <v>6</v>
      </c>
      <c r="L4" s="135">
        <f>'[1]Inter Plant Lead Time'!L4</f>
        <v>7</v>
      </c>
    </row>
    <row r="5" spans="1:12" x14ac:dyDescent="0.25">
      <c r="A5" s="137" t="s">
        <v>14</v>
      </c>
      <c r="B5" s="137" t="s">
        <v>18</v>
      </c>
      <c r="C5" s="135">
        <f>'[1]Inter Plant Lead Time'!C5</f>
        <v>9</v>
      </c>
      <c r="D5" s="135">
        <f>'[1]Inter Plant Lead Time'!D5</f>
        <v>6</v>
      </c>
      <c r="E5" s="135">
        <f>'[1]Inter Plant Lead Time'!E5</f>
        <v>9</v>
      </c>
      <c r="F5" s="135">
        <f>'[1]Inter Plant Lead Time'!F5</f>
        <v>0</v>
      </c>
      <c r="G5" s="135">
        <f>'[1]Inter Plant Lead Time'!G5</f>
        <v>8</v>
      </c>
      <c r="H5" s="135">
        <f>'[1]Inter Plant Lead Time'!H5</f>
        <v>7</v>
      </c>
      <c r="I5" s="135">
        <f>'[1]Inter Plant Lead Time'!I5</f>
        <v>9</v>
      </c>
      <c r="J5" s="135">
        <f>'[1]Inter Plant Lead Time'!J5</f>
        <v>3</v>
      </c>
      <c r="K5" s="135">
        <f>'[1]Inter Plant Lead Time'!K5</f>
        <v>7</v>
      </c>
      <c r="L5" s="135">
        <f>'[1]Inter Plant Lead Time'!L5</f>
        <v>6</v>
      </c>
    </row>
    <row r="6" spans="1:12" x14ac:dyDescent="0.25">
      <c r="A6" s="139" t="s">
        <v>14</v>
      </c>
      <c r="B6" s="139" t="s">
        <v>19</v>
      </c>
      <c r="C6" s="135">
        <f>'[1]Inter Plant Lead Time'!C6</f>
        <v>6</v>
      </c>
      <c r="D6" s="135">
        <f>'[1]Inter Plant Lead Time'!D6</f>
        <v>2</v>
      </c>
      <c r="E6" s="135">
        <f>'[1]Inter Plant Lead Time'!E6</f>
        <v>4</v>
      </c>
      <c r="F6" s="135">
        <f>'[1]Inter Plant Lead Time'!F6</f>
        <v>8</v>
      </c>
      <c r="G6" s="135">
        <f>'[1]Inter Plant Lead Time'!G6</f>
        <v>0</v>
      </c>
      <c r="H6" s="135">
        <f>'[1]Inter Plant Lead Time'!H6</f>
        <v>9</v>
      </c>
      <c r="I6" s="135">
        <f>'[1]Inter Plant Lead Time'!I6</f>
        <v>7</v>
      </c>
      <c r="J6" s="135">
        <f>'[1]Inter Plant Lead Time'!J6</f>
        <v>3</v>
      </c>
      <c r="K6" s="135">
        <f>'[1]Inter Plant Lead Time'!K6</f>
        <v>8</v>
      </c>
      <c r="L6" s="135">
        <f>'[1]Inter Plant Lead Time'!L6</f>
        <v>6</v>
      </c>
    </row>
    <row r="7" spans="1:12" x14ac:dyDescent="0.25">
      <c r="A7" s="141" t="s">
        <v>20</v>
      </c>
      <c r="B7" s="141" t="s">
        <v>21</v>
      </c>
      <c r="C7" s="135">
        <f>'[1]Inter Plant Lead Time'!C7</f>
        <v>0</v>
      </c>
      <c r="D7" s="135">
        <f>'[1]Inter Plant Lead Time'!D7</f>
        <v>4</v>
      </c>
      <c r="E7" s="135">
        <f>'[1]Inter Plant Lead Time'!E7</f>
        <v>6</v>
      </c>
      <c r="F7" s="135">
        <f>'[1]Inter Plant Lead Time'!F7</f>
        <v>7</v>
      </c>
      <c r="G7" s="135">
        <f>'[1]Inter Plant Lead Time'!G7</f>
        <v>9</v>
      </c>
      <c r="H7" s="135">
        <f>'[1]Inter Plant Lead Time'!H7</f>
        <v>0</v>
      </c>
      <c r="I7" s="135">
        <f>'[1]Inter Plant Lead Time'!I7</f>
        <v>2</v>
      </c>
      <c r="J7" s="135">
        <f>'[1]Inter Plant Lead Time'!J7</f>
        <v>1</v>
      </c>
      <c r="K7" s="135">
        <f>'[1]Inter Plant Lead Time'!K7</f>
        <v>6</v>
      </c>
      <c r="L7" s="135">
        <f>'[1]Inter Plant Lead Time'!L7</f>
        <v>5</v>
      </c>
    </row>
    <row r="8" spans="1:12" x14ac:dyDescent="0.25">
      <c r="A8" s="143" t="s">
        <v>20</v>
      </c>
      <c r="B8" s="143" t="s">
        <v>22</v>
      </c>
      <c r="C8" s="135">
        <f>'[1]Inter Plant Lead Time'!C8</f>
        <v>3</v>
      </c>
      <c r="D8" s="135">
        <f>'[1]Inter Plant Lead Time'!D8</f>
        <v>1</v>
      </c>
      <c r="E8" s="135">
        <f>'[1]Inter Plant Lead Time'!E8</f>
        <v>3</v>
      </c>
      <c r="F8" s="135">
        <f>'[1]Inter Plant Lead Time'!F8</f>
        <v>9</v>
      </c>
      <c r="G8" s="135">
        <f>'[1]Inter Plant Lead Time'!G8</f>
        <v>7</v>
      </c>
      <c r="H8" s="135">
        <f>'[1]Inter Plant Lead Time'!H8</f>
        <v>2</v>
      </c>
      <c r="I8" s="135">
        <f>'[1]Inter Plant Lead Time'!I8</f>
        <v>0</v>
      </c>
      <c r="J8" s="135">
        <f>'[1]Inter Plant Lead Time'!J8</f>
        <v>8</v>
      </c>
      <c r="K8" s="135">
        <f>'[1]Inter Plant Lead Time'!K8</f>
        <v>4</v>
      </c>
      <c r="L8" s="135">
        <f>'[1]Inter Plant Lead Time'!L8</f>
        <v>6</v>
      </c>
    </row>
    <row r="9" spans="1:12" x14ac:dyDescent="0.25">
      <c r="A9" s="141" t="s">
        <v>20</v>
      </c>
      <c r="B9" s="141" t="s">
        <v>23</v>
      </c>
      <c r="C9" s="135">
        <f>'[1]Inter Plant Lead Time'!C9</f>
        <v>5</v>
      </c>
      <c r="D9" s="135">
        <f>'[1]Inter Plant Lead Time'!D9</f>
        <v>8</v>
      </c>
      <c r="E9" s="135">
        <f>'[1]Inter Plant Lead Time'!E9</f>
        <v>6</v>
      </c>
      <c r="F9" s="135">
        <f>'[1]Inter Plant Lead Time'!F9</f>
        <v>3</v>
      </c>
      <c r="G9" s="135">
        <f>'[1]Inter Plant Lead Time'!G9</f>
        <v>3</v>
      </c>
      <c r="H9" s="135">
        <f>'[1]Inter Plant Lead Time'!H9</f>
        <v>1</v>
      </c>
      <c r="I9" s="135">
        <f>'[1]Inter Plant Lead Time'!I9</f>
        <v>8</v>
      </c>
      <c r="J9" s="135">
        <f>'[1]Inter Plant Lead Time'!J9</f>
        <v>0</v>
      </c>
      <c r="K9" s="135">
        <f>'[1]Inter Plant Lead Time'!K9</f>
        <v>7</v>
      </c>
      <c r="L9" s="135">
        <f>'[1]Inter Plant Lead Time'!L9</f>
        <v>5</v>
      </c>
    </row>
    <row r="10" spans="1:12" x14ac:dyDescent="0.25">
      <c r="A10" s="143" t="s">
        <v>20</v>
      </c>
      <c r="B10" s="143" t="s">
        <v>24</v>
      </c>
      <c r="C10" s="135">
        <f>'[1]Inter Plant Lead Time'!C10</f>
        <v>4</v>
      </c>
      <c r="D10" s="135">
        <f>'[1]Inter Plant Lead Time'!D10</f>
        <v>7</v>
      </c>
      <c r="E10" s="135">
        <f>'[1]Inter Plant Lead Time'!E10</f>
        <v>6</v>
      </c>
      <c r="F10" s="135">
        <f>'[1]Inter Plant Lead Time'!F10</f>
        <v>7</v>
      </c>
      <c r="G10" s="135">
        <f>'[1]Inter Plant Lead Time'!G10</f>
        <v>8</v>
      </c>
      <c r="H10" s="135">
        <f>'[1]Inter Plant Lead Time'!H10</f>
        <v>6</v>
      </c>
      <c r="I10" s="135">
        <f>'[1]Inter Plant Lead Time'!I10</f>
        <v>4</v>
      </c>
      <c r="J10" s="135">
        <f>'[1]Inter Plant Lead Time'!J10</f>
        <v>7</v>
      </c>
      <c r="K10" s="135">
        <f>'[1]Inter Plant Lead Time'!K10</f>
        <v>0</v>
      </c>
      <c r="L10" s="135">
        <f>'[1]Inter Plant Lead Time'!L10</f>
        <v>0</v>
      </c>
    </row>
    <row r="11" spans="1:12" x14ac:dyDescent="0.25">
      <c r="A11" s="141" t="s">
        <v>20</v>
      </c>
      <c r="B11" s="141" t="s">
        <v>25</v>
      </c>
      <c r="C11" s="135">
        <f>'[1]Inter Plant Lead Time'!C11</f>
        <v>6</v>
      </c>
      <c r="D11" s="135">
        <f>'[1]Inter Plant Lead Time'!D11</f>
        <v>1</v>
      </c>
      <c r="E11" s="135">
        <f>'[1]Inter Plant Lead Time'!E11</f>
        <v>7</v>
      </c>
      <c r="F11" s="135">
        <f>'[1]Inter Plant Lead Time'!F11</f>
        <v>6</v>
      </c>
      <c r="G11" s="135">
        <f>'[1]Inter Plant Lead Time'!G11</f>
        <v>6</v>
      </c>
      <c r="H11" s="135">
        <f>'[1]Inter Plant Lead Time'!H11</f>
        <v>5</v>
      </c>
      <c r="I11" s="135">
        <f>'[1]Inter Plant Lead Time'!I11</f>
        <v>6</v>
      </c>
      <c r="J11" s="135">
        <f>'[1]Inter Plant Lead Time'!J11</f>
        <v>5</v>
      </c>
      <c r="K11" s="135">
        <f>'[1]Inter Plant Lead Time'!K11</f>
        <v>0</v>
      </c>
      <c r="L11" s="135">
        <f>'[1]Inter Plant Lead Time'!L11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Core Work Sheet</vt:lpstr>
      <vt:lpstr>Emergency Demand (Tonnes) - C</vt:lpstr>
      <vt:lpstr>Emergency Demand (Tonnes)</vt:lpstr>
      <vt:lpstr>Days on Hand Inventory (Days)</vt:lpstr>
      <vt:lpstr>Inter Plant Lead Time (Days)</vt:lpstr>
      <vt:lpstr>Sheet9</vt:lpstr>
      <vt:lpstr>Sheet8</vt:lpstr>
      <vt:lpstr>Sheet7</vt:lpstr>
      <vt:lpstr>Sheet6</vt:lpstr>
      <vt:lpstr>Sheet5</vt:lpstr>
      <vt:lpstr>DOIGlvl2</vt:lpstr>
      <vt:lpstr>DOIGlvl</vt:lpstr>
      <vt:lpstr>Sheet4</vt:lpstr>
      <vt:lpstr>Repl</vt:lpstr>
      <vt:lpstr>Sheet3</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Venkatnarayanan L</dc:creator>
  <cp:lastModifiedBy>Admin</cp:lastModifiedBy>
  <dcterms:created xsi:type="dcterms:W3CDTF">2019-06-20T03:59:50Z</dcterms:created>
  <dcterms:modified xsi:type="dcterms:W3CDTF">2019-09-11T13:11:04Z</dcterms:modified>
</cp:coreProperties>
</file>