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alcChain.xml" ContentType="application/vnd.openxmlformats-officedocument.spreadsheetml.calcChain+xml"/>
  <Override PartName="/xl/sharedStrings.xml" ContentType="application/vnd.openxmlformats-officedocument.spreadsheetml.sharedStrings+xml"/>
  <Override PartName="/xl/ctrlProps/ctrlProp1.xml" ContentType="application/vnd.ms-excel.control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filterPrivacy="1" codeName="ThisWorkbook"/>
  <bookViews>
    <workbookView xWindow="0" yWindow="0" windowWidth="20640" windowHeight="11760"/>
  </bookViews>
  <sheets>
    <sheet name="Project Timeline" sheetId="1" r:id="rId1"/>
    <sheet name="calcs" sheetId="2" state="hidden" r:id="rId2"/>
  </sheets>
  <definedNames>
    <definedName name="DayRails">StartDateWindow+ROW('Project Timeline'!$2:$26)-1</definedName>
    <definedName name="GridCalc">IFERROR(calcs!$A1/SUMPRODUCT( (Activities[Id]=calcs!$C1)*(Activities[START]&lt;=calcs!A$31)*((Activities[END]&gt;=calcs!A$31)+(LEN(Activities[END])=0)*(Activities[START]=calcs!A$31)) ),NA())</definedName>
    <definedName name="StartDate">calcs!$D$28</definedName>
    <definedName name="StartDateWindow">calcs!$D$25</definedName>
    <definedName name="WindowDays">calcs!$D$29</definedName>
    <definedName name="WindowOffset">calcs!$D$26</definedName>
  </definedNames>
  <calcPr calcId="125725"/>
</workbook>
</file>

<file path=xl/calcChain.xml><?xml version="1.0" encoding="utf-8"?>
<calcChain xmlns="http://schemas.openxmlformats.org/spreadsheetml/2006/main">
  <c r="D3" i="2"/>
  <c r="F7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F69"/>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33" l="1"/>
  <c r="A34" s="1"/>
  <c r="A35" s="1"/>
  <c r="A36" s="1"/>
  <c r="A37" s="1"/>
  <c r="A38" s="1"/>
  <c r="A39" s="1"/>
  <c r="A40" s="1"/>
  <c r="D28"/>
  <c r="D25" s="1"/>
  <c r="E14"/>
  <c r="E13"/>
  <c r="E12"/>
  <c r="E11"/>
  <c r="E10"/>
  <c r="E9"/>
  <c r="E8"/>
  <c r="E7"/>
  <c r="E6"/>
  <c r="C24" i="1"/>
  <c r="E31" i="2" l="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H55" s="1"/>
  <c r="C25" i="1"/>
  <c r="C26" s="1"/>
  <c r="C27" s="1"/>
  <c r="C28" s="1"/>
  <c r="C29" s="1"/>
  <c r="C30" s="1"/>
  <c r="C31" s="1"/>
  <c r="C32" s="1"/>
  <c r="C33" s="1"/>
  <c r="C34" s="1"/>
  <c r="C35" s="1"/>
  <c r="AH72" i="2" l="1"/>
  <c r="AH70"/>
  <c r="AH56"/>
  <c r="J55"/>
  <c r="P43"/>
  <c r="U55"/>
  <c r="U70" s="1"/>
  <c r="I55"/>
  <c r="I43"/>
  <c r="AB55"/>
  <c r="P55"/>
  <c r="P70" s="1"/>
  <c r="G55"/>
  <c r="G70" s="1"/>
  <c r="M55"/>
  <c r="M70" s="1"/>
  <c r="J43"/>
  <c r="N43"/>
  <c r="U43"/>
  <c r="AF55"/>
  <c r="AF70" s="1"/>
  <c r="AF43"/>
  <c r="Z43"/>
  <c r="T43"/>
  <c r="AG43"/>
  <c r="Y43"/>
  <c r="Z55"/>
  <c r="AB43"/>
  <c r="AA43"/>
  <c r="S43"/>
  <c r="T55"/>
  <c r="M43"/>
  <c r="V43"/>
  <c r="O43"/>
  <c r="G43"/>
  <c r="H55"/>
  <c r="H70" s="1"/>
  <c r="L55"/>
  <c r="AD55"/>
  <c r="X55"/>
  <c r="R55"/>
  <c r="R70" s="1"/>
  <c r="V55"/>
  <c r="V70" s="1"/>
  <c r="Y55"/>
  <c r="O55"/>
  <c r="N55"/>
  <c r="N70" s="1"/>
  <c r="H43"/>
  <c r="F55"/>
  <c r="S55"/>
  <c r="X43"/>
  <c r="AD43"/>
  <c r="R43"/>
  <c r="AG55"/>
  <c r="AG70" s="1"/>
  <c r="L43"/>
  <c r="AA55"/>
  <c r="F43"/>
  <c r="K43"/>
  <c r="AE55"/>
  <c r="AC43"/>
  <c r="W43"/>
  <c r="E43"/>
  <c r="AH43"/>
  <c r="Q55"/>
  <c r="AE43"/>
  <c r="K55"/>
  <c r="E55"/>
  <c r="Q43"/>
  <c r="W55"/>
  <c r="W70" s="1"/>
  <c r="AC55"/>
  <c r="AC70" s="1"/>
  <c r="AI31"/>
  <c r="P56" l="1"/>
  <c r="AA72"/>
  <c r="AA70"/>
  <c r="E72"/>
  <c r="E70"/>
  <c r="F72"/>
  <c r="F70"/>
  <c r="J56"/>
  <c r="J70"/>
  <c r="AE72"/>
  <c r="AE70"/>
  <c r="AD72"/>
  <c r="AD70"/>
  <c r="AB72"/>
  <c r="AB70"/>
  <c r="X72"/>
  <c r="X70"/>
  <c r="Z72"/>
  <c r="Z70"/>
  <c r="Q72"/>
  <c r="Q70"/>
  <c r="O72"/>
  <c r="O70"/>
  <c r="L72"/>
  <c r="L70"/>
  <c r="T72"/>
  <c r="T70"/>
  <c r="S72"/>
  <c r="S70"/>
  <c r="K72"/>
  <c r="K70"/>
  <c r="Y72"/>
  <c r="Y70"/>
  <c r="I72"/>
  <c r="I70"/>
  <c r="H72"/>
  <c r="V72"/>
  <c r="M72"/>
  <c r="U72"/>
  <c r="R56"/>
  <c r="R72"/>
  <c r="G72"/>
  <c r="AF72"/>
  <c r="P72"/>
  <c r="J72"/>
  <c r="W72"/>
  <c r="AG72"/>
  <c r="N72"/>
  <c r="AC72"/>
  <c r="AF56"/>
  <c r="G56"/>
  <c r="M56"/>
  <c r="U56"/>
  <c r="Y56"/>
  <c r="I56"/>
  <c r="AA56"/>
  <c r="E56"/>
  <c r="Z56"/>
  <c r="AE56"/>
  <c r="AD56"/>
  <c r="AB56"/>
  <c r="Q56"/>
  <c r="O56"/>
  <c r="F56"/>
  <c r="T56"/>
  <c r="H56"/>
  <c r="L56"/>
  <c r="AG56"/>
  <c r="X56"/>
  <c r="N56"/>
  <c r="S56"/>
  <c r="V56"/>
  <c r="K56"/>
  <c r="AC56"/>
  <c r="W56"/>
  <c r="D58"/>
  <c r="D59" l="1"/>
  <c r="D61"/>
  <c r="D65"/>
  <c r="Q65" s="1"/>
  <c r="AH58"/>
  <c r="AH59" s="1"/>
  <c r="AB58"/>
  <c r="AB59" s="1"/>
  <c r="V58"/>
  <c r="V59" s="1"/>
  <c r="P58"/>
  <c r="P59" s="1"/>
  <c r="J58"/>
  <c r="J59" s="1"/>
  <c r="M58"/>
  <c r="M59" s="1"/>
  <c r="R58"/>
  <c r="R59" s="1"/>
  <c r="AG58"/>
  <c r="AG59" s="1"/>
  <c r="AA58"/>
  <c r="AA59" s="1"/>
  <c r="U58"/>
  <c r="U59" s="1"/>
  <c r="O58"/>
  <c r="O59" s="1"/>
  <c r="I58"/>
  <c r="I59" s="1"/>
  <c r="X58"/>
  <c r="X59" s="1"/>
  <c r="AF58"/>
  <c r="AF59" s="1"/>
  <c r="Z58"/>
  <c r="Z59" s="1"/>
  <c r="T58"/>
  <c r="T59" s="1"/>
  <c r="N58"/>
  <c r="N59" s="1"/>
  <c r="H58"/>
  <c r="H59" s="1"/>
  <c r="G58"/>
  <c r="G59" s="1"/>
  <c r="L58"/>
  <c r="L59" s="1"/>
  <c r="AE58"/>
  <c r="AE59" s="1"/>
  <c r="Y58"/>
  <c r="Y59" s="1"/>
  <c r="S58"/>
  <c r="S59" s="1"/>
  <c r="AD58"/>
  <c r="AD59" s="1"/>
  <c r="AC58"/>
  <c r="AC59" s="1"/>
  <c r="W58"/>
  <c r="W59" s="1"/>
  <c r="Q58"/>
  <c r="Q59" s="1"/>
  <c r="K58"/>
  <c r="K59" s="1"/>
  <c r="E58"/>
  <c r="E59" s="1"/>
  <c r="F58"/>
  <c r="F59" s="1"/>
  <c r="AA65" l="1"/>
  <c r="R65"/>
  <c r="AE65"/>
  <c r="AF65"/>
  <c r="U65"/>
  <c r="T65"/>
  <c r="Z65"/>
  <c r="K65"/>
  <c r="N65"/>
  <c r="I65"/>
  <c r="E65"/>
  <c r="Y65"/>
  <c r="J65"/>
  <c r="P65"/>
  <c r="AH65"/>
  <c r="F65"/>
  <c r="AG65"/>
  <c r="AC65"/>
  <c r="G65"/>
  <c r="D62"/>
  <c r="D66"/>
  <c r="P66" s="1"/>
  <c r="H65"/>
  <c r="W65"/>
  <c r="L65"/>
  <c r="M65"/>
  <c r="AD65"/>
  <c r="AB65"/>
  <c r="V65"/>
  <c r="O65"/>
  <c r="S65"/>
  <c r="X65"/>
  <c r="AH61"/>
  <c r="AH62" s="1"/>
  <c r="P61"/>
  <c r="P62" s="1"/>
  <c r="U61"/>
  <c r="U62" s="1"/>
  <c r="AG61"/>
  <c r="AG62" s="1"/>
  <c r="AF61"/>
  <c r="AF62" s="1"/>
  <c r="Z61"/>
  <c r="Z62" s="1"/>
  <c r="T61"/>
  <c r="T62" s="1"/>
  <c r="N61"/>
  <c r="N62" s="1"/>
  <c r="H61"/>
  <c r="H62" s="1"/>
  <c r="V61"/>
  <c r="V62" s="1"/>
  <c r="I61"/>
  <c r="I62" s="1"/>
  <c r="AE61"/>
  <c r="AE62" s="1"/>
  <c r="Y61"/>
  <c r="Y62" s="1"/>
  <c r="S61"/>
  <c r="S62" s="1"/>
  <c r="M61"/>
  <c r="M62" s="1"/>
  <c r="G61"/>
  <c r="G62" s="1"/>
  <c r="AD61"/>
  <c r="AD62" s="1"/>
  <c r="X61"/>
  <c r="X62" s="1"/>
  <c r="R61"/>
  <c r="R62" s="1"/>
  <c r="L61"/>
  <c r="L62" s="1"/>
  <c r="F61"/>
  <c r="F62" s="1"/>
  <c r="AC61"/>
  <c r="AC62" s="1"/>
  <c r="W61"/>
  <c r="W62" s="1"/>
  <c r="K61"/>
  <c r="K62" s="1"/>
  <c r="E61"/>
  <c r="E62" s="1"/>
  <c r="AB61"/>
  <c r="AB62" s="1"/>
  <c r="J61"/>
  <c r="J62" s="1"/>
  <c r="AA61"/>
  <c r="AA62" s="1"/>
  <c r="O61"/>
  <c r="O62" s="1"/>
  <c r="Q61"/>
  <c r="Q62" s="1"/>
  <c r="E15" l="1" a="1"/>
  <c r="E15" s="1"/>
  <c r="E16" s="1" a="1"/>
  <c r="E16" s="1"/>
  <c r="E17" s="1" a="1"/>
  <c r="E17" s="1"/>
  <c r="E18" s="1" a="1"/>
  <c r="E18" s="1"/>
  <c r="E19" s="1" a="1"/>
  <c r="E19" s="1"/>
  <c r="E20" s="1" a="1"/>
  <c r="E20" s="1"/>
  <c r="E21" s="1" a="1"/>
  <c r="E21" s="1"/>
  <c r="E22" s="1" a="1"/>
  <c r="E22" s="1"/>
  <c r="E23" s="1" a="1"/>
  <c r="E23" s="1"/>
  <c r="D9"/>
  <c r="D11" s="1"/>
  <c r="AH66"/>
  <c r="H66"/>
  <c r="U66"/>
  <c r="F66"/>
  <c r="Z66"/>
  <c r="AE66"/>
  <c r="AF66"/>
  <c r="R66"/>
  <c r="Y66"/>
  <c r="AC66"/>
  <c r="W66"/>
  <c r="O66"/>
  <c r="AB66"/>
  <c r="V66"/>
  <c r="AD66"/>
  <c r="X66"/>
  <c r="AA66"/>
  <c r="Q66"/>
  <c r="I66"/>
  <c r="S66"/>
  <c r="K66"/>
  <c r="T66"/>
  <c r="M66"/>
  <c r="E66"/>
  <c r="N66"/>
  <c r="G66"/>
  <c r="J66"/>
  <c r="L66"/>
  <c r="AG66"/>
  <c r="F18" l="1"/>
  <c r="C35" s="1"/>
  <c r="AI35" s="1"/>
  <c r="P35"/>
  <c r="U35"/>
  <c r="F19"/>
  <c r="C36" s="1"/>
  <c r="AI36" s="1"/>
  <c r="R35"/>
  <c r="AH35"/>
  <c r="O35"/>
  <c r="Z35"/>
  <c r="F16"/>
  <c r="C33" s="1"/>
  <c r="AI33" s="1"/>
  <c r="F17"/>
  <c r="C34" s="1"/>
  <c r="I34" s="1"/>
  <c r="F15"/>
  <c r="C32" s="1"/>
  <c r="D32" s="1"/>
  <c r="F20"/>
  <c r="C37" s="1"/>
  <c r="F22"/>
  <c r="C39" s="1"/>
  <c r="F21"/>
  <c r="C38" s="1"/>
  <c r="F23"/>
  <c r="C40" s="1"/>
  <c r="Q35" l="1"/>
  <c r="P47" s="1"/>
  <c r="N35"/>
  <c r="T35"/>
  <c r="T47" s="1"/>
  <c r="V35"/>
  <c r="F35"/>
  <c r="E47" s="1"/>
  <c r="Y35"/>
  <c r="Y47" s="1"/>
  <c r="AB35"/>
  <c r="AE35"/>
  <c r="D35"/>
  <c r="C47"/>
  <c r="D47" s="1"/>
  <c r="H35"/>
  <c r="J35"/>
  <c r="W35"/>
  <c r="M35"/>
  <c r="AG35"/>
  <c r="G35"/>
  <c r="X35"/>
  <c r="X47" s="1"/>
  <c r="AC35"/>
  <c r="I35"/>
  <c r="H47" s="1"/>
  <c r="AA35"/>
  <c r="K35"/>
  <c r="AD35"/>
  <c r="AC47" s="1"/>
  <c r="AF35"/>
  <c r="AE47" s="1"/>
  <c r="L35"/>
  <c r="E35"/>
  <c r="S35"/>
  <c r="R47" s="1"/>
  <c r="AG47"/>
  <c r="O47"/>
  <c r="W47"/>
  <c r="AH36"/>
  <c r="AH48" s="1"/>
  <c r="Y36"/>
  <c r="R36"/>
  <c r="O36"/>
  <c r="I33"/>
  <c r="U47"/>
  <c r="F34"/>
  <c r="AC34"/>
  <c r="C44"/>
  <c r="D44" s="1"/>
  <c r="D34"/>
  <c r="C46"/>
  <c r="D46" s="1"/>
  <c r="AI34"/>
  <c r="D36"/>
  <c r="W36"/>
  <c r="J36"/>
  <c r="T36"/>
  <c r="J33"/>
  <c r="AH47"/>
  <c r="AD36"/>
  <c r="F36"/>
  <c r="K36"/>
  <c r="V36"/>
  <c r="AA36"/>
  <c r="AF36"/>
  <c r="H36"/>
  <c r="M36"/>
  <c r="C48"/>
  <c r="D48" s="1"/>
  <c r="M33"/>
  <c r="X33"/>
  <c r="Y34"/>
  <c r="V34"/>
  <c r="S34"/>
  <c r="P34"/>
  <c r="M47"/>
  <c r="X36"/>
  <c r="L36"/>
  <c r="AC36"/>
  <c r="Q36"/>
  <c r="E36"/>
  <c r="AB36"/>
  <c r="P36"/>
  <c r="AG36"/>
  <c r="U36"/>
  <c r="I36"/>
  <c r="Z36"/>
  <c r="N36"/>
  <c r="AE36"/>
  <c r="S36"/>
  <c r="G36"/>
  <c r="R32"/>
  <c r="AF33"/>
  <c r="W33"/>
  <c r="Z33"/>
  <c r="E33"/>
  <c r="N47"/>
  <c r="F32"/>
  <c r="V32"/>
  <c r="AA33"/>
  <c r="H33"/>
  <c r="R33"/>
  <c r="AH33"/>
  <c r="AH45" s="1"/>
  <c r="D33"/>
  <c r="S33"/>
  <c r="AC33"/>
  <c r="P33"/>
  <c r="T34"/>
  <c r="AD34"/>
  <c r="K34"/>
  <c r="AA34"/>
  <c r="N34"/>
  <c r="X34"/>
  <c r="E34"/>
  <c r="U34"/>
  <c r="AF34"/>
  <c r="H34"/>
  <c r="H46" s="1"/>
  <c r="M34"/>
  <c r="R34"/>
  <c r="W34"/>
  <c r="AH34"/>
  <c r="J34"/>
  <c r="I46" s="1"/>
  <c r="O34"/>
  <c r="Z34"/>
  <c r="AE34"/>
  <c r="AD46" s="1"/>
  <c r="G34"/>
  <c r="L34"/>
  <c r="Q34"/>
  <c r="AB34"/>
  <c r="AG34"/>
  <c r="Z47"/>
  <c r="P32"/>
  <c r="AE32"/>
  <c r="AB32"/>
  <c r="O32"/>
  <c r="AG33"/>
  <c r="N33"/>
  <c r="O33"/>
  <c r="T33"/>
  <c r="Y33"/>
  <c r="AD33"/>
  <c r="F33"/>
  <c r="K33"/>
  <c r="V33"/>
  <c r="C45"/>
  <c r="D45" s="1"/>
  <c r="U33"/>
  <c r="AE33"/>
  <c r="G33"/>
  <c r="L33"/>
  <c r="Q33"/>
  <c r="AB33"/>
  <c r="Y32"/>
  <c r="AC32"/>
  <c r="AD32"/>
  <c r="Z32"/>
  <c r="AA32"/>
  <c r="W32"/>
  <c r="H32"/>
  <c r="AG32"/>
  <c r="K32"/>
  <c r="X32"/>
  <c r="T32"/>
  <c r="Q32"/>
  <c r="L32"/>
  <c r="E32"/>
  <c r="M32"/>
  <c r="N32"/>
  <c r="I32"/>
  <c r="U32"/>
  <c r="J32"/>
  <c r="AI32"/>
  <c r="S32"/>
  <c r="G32"/>
  <c r="AF32"/>
  <c r="AH32"/>
  <c r="C52"/>
  <c r="D52" s="1"/>
  <c r="AI40"/>
  <c r="C51"/>
  <c r="D51" s="1"/>
  <c r="AI39"/>
  <c r="C49"/>
  <c r="D49" s="1"/>
  <c r="AI37"/>
  <c r="C50"/>
  <c r="D50" s="1"/>
  <c r="AI38"/>
  <c r="E38"/>
  <c r="K38"/>
  <c r="Q38"/>
  <c r="W38"/>
  <c r="AC38"/>
  <c r="F38"/>
  <c r="L38"/>
  <c r="R38"/>
  <c r="X38"/>
  <c r="AD38"/>
  <c r="G38"/>
  <c r="M38"/>
  <c r="S38"/>
  <c r="Y38"/>
  <c r="AE38"/>
  <c r="H38"/>
  <c r="N38"/>
  <c r="T38"/>
  <c r="Z38"/>
  <c r="AF38"/>
  <c r="I38"/>
  <c r="O38"/>
  <c r="U38"/>
  <c r="AA38"/>
  <c r="AG38"/>
  <c r="J38"/>
  <c r="P38"/>
  <c r="V38"/>
  <c r="AB38"/>
  <c r="AH38"/>
  <c r="I40"/>
  <c r="AG40"/>
  <c r="V40"/>
  <c r="Q40"/>
  <c r="F40"/>
  <c r="J40"/>
  <c r="AH40"/>
  <c r="AD40"/>
  <c r="E40"/>
  <c r="AC40"/>
  <c r="X40"/>
  <c r="L40"/>
  <c r="G40"/>
  <c r="M40"/>
  <c r="S40"/>
  <c r="Y40"/>
  <c r="AE40"/>
  <c r="H40"/>
  <c r="N40"/>
  <c r="T40"/>
  <c r="Z40"/>
  <c r="AF40"/>
  <c r="O40"/>
  <c r="U40"/>
  <c r="AA40"/>
  <c r="P40"/>
  <c r="AB40"/>
  <c r="K40"/>
  <c r="W40"/>
  <c r="R40"/>
  <c r="J39"/>
  <c r="P39"/>
  <c r="AB39"/>
  <c r="E39"/>
  <c r="K39"/>
  <c r="Q39"/>
  <c r="AC39"/>
  <c r="S39"/>
  <c r="F39"/>
  <c r="L39"/>
  <c r="R39"/>
  <c r="X39"/>
  <c r="AD39"/>
  <c r="G39"/>
  <c r="M39"/>
  <c r="AE39"/>
  <c r="H39"/>
  <c r="N39"/>
  <c r="T39"/>
  <c r="Z39"/>
  <c r="AF39"/>
  <c r="I39"/>
  <c r="O39"/>
  <c r="U39"/>
  <c r="AA39"/>
  <c r="AG39"/>
  <c r="V39"/>
  <c r="AH39"/>
  <c r="W39"/>
  <c r="Y39"/>
  <c r="F37"/>
  <c r="L37"/>
  <c r="R37"/>
  <c r="X37"/>
  <c r="AD37"/>
  <c r="G37"/>
  <c r="M37"/>
  <c r="S37"/>
  <c r="Y37"/>
  <c r="AE37"/>
  <c r="H37"/>
  <c r="N37"/>
  <c r="T37"/>
  <c r="Z37"/>
  <c r="AF37"/>
  <c r="I37"/>
  <c r="O37"/>
  <c r="U37"/>
  <c r="AA37"/>
  <c r="AG37"/>
  <c r="J37"/>
  <c r="P37"/>
  <c r="V37"/>
  <c r="AB37"/>
  <c r="AH37"/>
  <c r="E37"/>
  <c r="K37"/>
  <c r="Q37"/>
  <c r="W37"/>
  <c r="AC37"/>
  <c r="D38"/>
  <c r="D37"/>
  <c r="D40"/>
  <c r="D39"/>
  <c r="Q47" l="1"/>
  <c r="G47"/>
  <c r="AB47"/>
  <c r="F48"/>
  <c r="L47"/>
  <c r="F47"/>
  <c r="J47"/>
  <c r="AD47"/>
  <c r="V47"/>
  <c r="AF47"/>
  <c r="K47"/>
  <c r="I47"/>
  <c r="S47"/>
  <c r="AA47"/>
  <c r="S46"/>
  <c r="T48"/>
  <c r="AB46"/>
  <c r="AC46"/>
  <c r="AF46"/>
  <c r="H44"/>
  <c r="U46"/>
  <c r="J48"/>
  <c r="N44"/>
  <c r="L44"/>
  <c r="Z45"/>
  <c r="G48"/>
  <c r="I44"/>
  <c r="AG48"/>
  <c r="W44"/>
  <c r="AA48"/>
  <c r="AH46"/>
  <c r="H48"/>
  <c r="V48"/>
  <c r="W48"/>
  <c r="AA44"/>
  <c r="K44"/>
  <c r="AD48"/>
  <c r="O48"/>
  <c r="M48"/>
  <c r="I48"/>
  <c r="AB48"/>
  <c r="AE48"/>
  <c r="U48"/>
  <c r="E48"/>
  <c r="F46"/>
  <c r="E46"/>
  <c r="X48"/>
  <c r="F44"/>
  <c r="E44"/>
  <c r="L45"/>
  <c r="P48"/>
  <c r="L48"/>
  <c r="Z48"/>
  <c r="AC48"/>
  <c r="N48"/>
  <c r="Y48"/>
  <c r="Q48"/>
  <c r="K48"/>
  <c r="R44"/>
  <c r="P45"/>
  <c r="G45"/>
  <c r="E45"/>
  <c r="V46"/>
  <c r="F45"/>
  <c r="AE45"/>
  <c r="M45"/>
  <c r="O45"/>
  <c r="AG45"/>
  <c r="H45"/>
  <c r="AB45"/>
  <c r="AC45"/>
  <c r="W46"/>
  <c r="I45"/>
  <c r="R45"/>
  <c r="M46"/>
  <c r="K46"/>
  <c r="S48"/>
  <c r="AF48"/>
  <c r="V45"/>
  <c r="O46"/>
  <c r="W45"/>
  <c r="R48"/>
  <c r="J45"/>
  <c r="P46"/>
  <c r="AA46"/>
  <c r="T46"/>
  <c r="P44"/>
  <c r="V44"/>
  <c r="S45"/>
  <c r="Z46"/>
  <c r="AD44"/>
  <c r="R46"/>
  <c r="Q45"/>
  <c r="Y45"/>
  <c r="AF45"/>
  <c r="X46"/>
  <c r="J46"/>
  <c r="AA45"/>
  <c r="T45"/>
  <c r="X45"/>
  <c r="T44"/>
  <c r="N46"/>
  <c r="K45"/>
  <c r="AD45"/>
  <c r="Y46"/>
  <c r="AE44"/>
  <c r="O44"/>
  <c r="AG46"/>
  <c r="Q46"/>
  <c r="G46"/>
  <c r="L46"/>
  <c r="AE46"/>
  <c r="U45"/>
  <c r="N45"/>
  <c r="G44"/>
  <c r="Z44"/>
  <c r="Y44"/>
  <c r="M44"/>
  <c r="AH44"/>
  <c r="X44"/>
  <c r="Q44"/>
  <c r="U44"/>
  <c r="S44"/>
  <c r="J44"/>
  <c r="AC51"/>
  <c r="E50"/>
  <c r="Z50"/>
  <c r="H52"/>
  <c r="AG50"/>
  <c r="J50"/>
  <c r="AH52"/>
  <c r="V51"/>
  <c r="Y50"/>
  <c r="AG52"/>
  <c r="AF52"/>
  <c r="T52"/>
  <c r="AE50"/>
  <c r="M50"/>
  <c r="F50"/>
  <c r="AH50"/>
  <c r="V50"/>
  <c r="AG51"/>
  <c r="S52"/>
  <c r="AD50"/>
  <c r="AG49"/>
  <c r="AC50"/>
  <c r="AE49"/>
  <c r="AH51"/>
  <c r="AF51"/>
  <c r="K50"/>
  <c r="AB49"/>
  <c r="S50"/>
  <c r="O51"/>
  <c r="L50"/>
  <c r="AB52"/>
  <c r="Z49"/>
  <c r="AA50"/>
  <c r="Y52"/>
  <c r="AB50"/>
  <c r="R50"/>
  <c r="G52"/>
  <c r="R52"/>
  <c r="H49"/>
  <c r="Q49"/>
  <c r="T50"/>
  <c r="X50"/>
  <c r="N50"/>
  <c r="U50"/>
  <c r="AB51"/>
  <c r="AA51"/>
  <c r="U51"/>
  <c r="O49"/>
  <c r="K51"/>
  <c r="AA49"/>
  <c r="H50"/>
  <c r="AB44"/>
  <c r="AC44"/>
  <c r="M52"/>
  <c r="E51"/>
  <c r="O50"/>
  <c r="F51"/>
  <c r="AD51"/>
  <c r="N52"/>
  <c r="U49"/>
  <c r="J52"/>
  <c r="AA52"/>
  <c r="E52"/>
  <c r="AC52"/>
  <c r="K52"/>
  <c r="AD52"/>
  <c r="W51"/>
  <c r="F52"/>
  <c r="G50"/>
  <c r="Q52"/>
  <c r="L51"/>
  <c r="I52"/>
  <c r="P51"/>
  <c r="X52"/>
  <c r="Y49"/>
  <c r="I50"/>
  <c r="Z52"/>
  <c r="Q50"/>
  <c r="X49"/>
  <c r="N51"/>
  <c r="F49"/>
  <c r="V52"/>
  <c r="R51"/>
  <c r="M49"/>
  <c r="L49"/>
  <c r="G49"/>
  <c r="AF50"/>
  <c r="W50"/>
  <c r="N49"/>
  <c r="T49"/>
  <c r="I49"/>
  <c r="AH49"/>
  <c r="W49"/>
  <c r="AF49"/>
  <c r="W52"/>
  <c r="S49"/>
  <c r="E49"/>
  <c r="AD49"/>
  <c r="V49"/>
  <c r="R49"/>
  <c r="J49"/>
  <c r="K49"/>
  <c r="AC49"/>
  <c r="P49"/>
  <c r="L52"/>
  <c r="J51"/>
  <c r="I51"/>
  <c r="X51"/>
  <c r="AE51"/>
  <c r="M51"/>
  <c r="Q51"/>
  <c r="G51"/>
  <c r="H51"/>
  <c r="S51"/>
  <c r="T51"/>
  <c r="P50"/>
  <c r="Z51"/>
  <c r="Y51"/>
  <c r="AE52"/>
  <c r="U52"/>
  <c r="P52"/>
  <c r="O52"/>
  <c r="AF44" l="1"/>
  <c r="AG44"/>
</calcChain>
</file>

<file path=xl/sharedStrings.xml><?xml version="1.0" encoding="utf-8"?>
<sst xmlns="http://schemas.openxmlformats.org/spreadsheetml/2006/main" count="31" uniqueCount="31">
  <si>
    <t>Activity</t>
  </si>
  <si>
    <t>Start</t>
  </si>
  <si>
    <t>Window</t>
  </si>
  <si>
    <t>Offset</t>
  </si>
  <si>
    <t>Calc Window Start</t>
  </si>
  <si>
    <t>Id</t>
  </si>
  <si>
    <t>Series</t>
  </si>
  <si>
    <t>Activity Id</t>
  </si>
  <si>
    <t>Position</t>
  </si>
  <si>
    <t>*** This sheet should remain hidden ***</t>
  </si>
  <si>
    <t>Today:</t>
  </si>
  <si>
    <t>Current Day</t>
  </si>
  <si>
    <t>Window Activities:</t>
  </si>
  <si>
    <t>ACTIVITY</t>
  </si>
  <si>
    <t>START</t>
  </si>
  <si>
    <t>END</t>
  </si>
  <si>
    <t>NOTES</t>
  </si>
  <si>
    <t>PROJECT TIMELINE</t>
  </si>
  <si>
    <t>Project Start</t>
  </si>
  <si>
    <t>Milestone 1</t>
  </si>
  <si>
    <t>Milestone 2</t>
  </si>
  <si>
    <t>Milestone 3</t>
  </si>
  <si>
    <t>Milestone 4</t>
  </si>
  <si>
    <t>Milestone 5</t>
  </si>
  <si>
    <t>Milestone 6</t>
  </si>
  <si>
    <t>Milestone 7</t>
  </si>
  <si>
    <t>Milestone 8</t>
  </si>
  <si>
    <t>Milestone 9</t>
  </si>
  <si>
    <t>Milestone 10</t>
  </si>
  <si>
    <t>Project End</t>
  </si>
  <si>
    <t xml:space="preserve">ENTER START DATE: </t>
  </si>
</sst>
</file>

<file path=xl/styles.xml><?xml version="1.0" encoding="utf-8"?>
<styleSheet xmlns="http://schemas.openxmlformats.org/spreadsheetml/2006/main">
  <numFmts count="1">
    <numFmt numFmtId="164" formatCode="mmm\ yyyy"/>
  </numFmts>
  <fonts count="6">
    <font>
      <sz val="10"/>
      <color theme="3"/>
      <name val="Calibri"/>
      <family val="2"/>
      <scheme val="minor"/>
    </font>
    <font>
      <b/>
      <sz val="22"/>
      <color theme="1"/>
      <name val="Calibri"/>
      <family val="2"/>
      <scheme val="minor"/>
    </font>
    <font>
      <sz val="10"/>
      <color theme="3" tint="0.39997558519241921"/>
      <name val="Calibri"/>
      <family val="2"/>
      <scheme val="minor"/>
    </font>
    <font>
      <sz val="14"/>
      <color theme="3" tint="0.39997558519241921"/>
      <name val="Calibri"/>
      <family val="2"/>
      <scheme val="minor"/>
    </font>
    <font>
      <sz val="12"/>
      <color theme="3"/>
      <name val="Calibri"/>
      <family val="2"/>
      <scheme val="minor"/>
    </font>
    <font>
      <sz val="26"/>
      <color theme="0"/>
      <name val="Arial"/>
      <family val="2"/>
    </font>
  </fonts>
  <fills count="4">
    <fill>
      <patternFill patternType="none"/>
    </fill>
    <fill>
      <patternFill patternType="gray125"/>
    </fill>
    <fill>
      <patternFill patternType="solid">
        <fgColor theme="0"/>
        <bgColor indexed="64"/>
      </patternFill>
    </fill>
    <fill>
      <patternFill patternType="solid">
        <fgColor theme="5" tint="0.59999389629810485"/>
        <bgColor indexed="64"/>
      </patternFill>
    </fill>
  </fills>
  <borders count="4">
    <border>
      <left/>
      <right/>
      <top/>
      <bottom/>
      <diagonal/>
    </border>
    <border>
      <left/>
      <right/>
      <top/>
      <bottom style="thick">
        <color theme="4"/>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right style="medium">
        <color theme="3"/>
      </right>
      <top/>
      <bottom style="thick">
        <color theme="4"/>
      </bottom>
      <diagonal/>
    </border>
  </borders>
  <cellStyleXfs count="1">
    <xf numFmtId="0" fontId="0" fillId="0" borderId="0">
      <alignment vertical="center"/>
    </xf>
  </cellStyleXfs>
  <cellXfs count="19">
    <xf numFmtId="0" fontId="0" fillId="0" borderId="0" xfId="0">
      <alignment vertical="center"/>
    </xf>
    <xf numFmtId="14" fontId="0" fillId="0" borderId="0" xfId="0" applyNumberFormat="1">
      <alignment vertical="center"/>
    </xf>
    <xf numFmtId="16" fontId="0" fillId="0" borderId="0" xfId="0" applyNumberFormat="1">
      <alignment vertical="center"/>
    </xf>
    <xf numFmtId="164" fontId="0" fillId="0" borderId="0" xfId="0" applyNumberFormat="1">
      <alignment vertical="center"/>
    </xf>
    <xf numFmtId="0" fontId="0" fillId="2" borderId="0" xfId="0" applyFill="1" applyProtection="1">
      <alignment vertical="center"/>
    </xf>
    <xf numFmtId="0" fontId="0" fillId="0" borderId="0" xfId="0" applyProtection="1">
      <alignment vertical="center"/>
    </xf>
    <xf numFmtId="0" fontId="1" fillId="0" borderId="0" xfId="0" applyFont="1" applyProtection="1">
      <alignment vertical="center"/>
    </xf>
    <xf numFmtId="0" fontId="0" fillId="0" borderId="1" xfId="0" applyBorder="1" applyProtection="1">
      <alignment vertical="center"/>
    </xf>
    <xf numFmtId="0" fontId="0" fillId="0" borderId="0" xfId="0" applyFill="1" applyProtection="1">
      <alignment vertical="center"/>
    </xf>
    <xf numFmtId="0" fontId="0" fillId="0" borderId="0" xfId="0" applyFont="1" applyFill="1" applyBorder="1" applyProtection="1">
      <alignment vertical="center"/>
    </xf>
    <xf numFmtId="0" fontId="0" fillId="0" borderId="0" xfId="0" applyFont="1" applyFill="1" applyBorder="1" applyAlignment="1" applyProtection="1">
      <alignment horizontal="left" vertical="center" indent="1"/>
    </xf>
    <xf numFmtId="14" fontId="0" fillId="0" borderId="0" xfId="0" applyNumberFormat="1" applyFont="1" applyFill="1" applyBorder="1" applyAlignment="1" applyProtection="1">
      <alignment horizontal="left" vertical="center" indent="1"/>
    </xf>
    <xf numFmtId="0" fontId="0" fillId="0" borderId="0" xfId="0" applyNumberFormat="1" applyFont="1" applyFill="1" applyBorder="1" applyProtection="1">
      <alignment vertical="center"/>
    </xf>
    <xf numFmtId="0" fontId="3" fillId="0" borderId="0" xfId="0" applyFont="1" applyFill="1" applyAlignment="1" applyProtection="1">
      <alignment horizontal="right"/>
    </xf>
    <xf numFmtId="14" fontId="2" fillId="0" borderId="2" xfId="0" applyNumberFormat="1" applyFont="1" applyFill="1" applyBorder="1" applyAlignment="1" applyProtection="1">
      <alignment horizontal="center" vertical="center"/>
    </xf>
    <xf numFmtId="0" fontId="0" fillId="3" borderId="1" xfId="0" applyFill="1" applyBorder="1" applyProtection="1">
      <alignment vertical="center"/>
    </xf>
    <xf numFmtId="0" fontId="0" fillId="3" borderId="3" xfId="0" applyFill="1" applyBorder="1" applyProtection="1">
      <alignment vertical="center"/>
    </xf>
    <xf numFmtId="0" fontId="5" fillId="3" borderId="1" xfId="0" applyFont="1" applyFill="1" applyBorder="1" applyAlignment="1" applyProtection="1">
      <alignment horizontal="left" vertical="center"/>
    </xf>
    <xf numFmtId="0" fontId="4" fillId="3" borderId="0" xfId="0" applyFont="1" applyFill="1" applyBorder="1" applyAlignment="1" applyProtection="1">
      <alignment horizontal="left" vertical="center" indent="1"/>
    </xf>
  </cellXfs>
  <cellStyles count="1">
    <cellStyle name="Normal" xfId="0" builtinId="0" customBuiltin="1"/>
  </cellStyles>
  <dxfs count="11">
    <dxf>
      <alignment horizontal="left" vertical="center" textRotation="0" wrapText="0" indent="1" relativeIndent="255" justifyLastLine="0" shrinkToFit="0" readingOrder="0"/>
      <protection locked="1" hidden="0"/>
    </dxf>
    <dxf>
      <numFmt numFmtId="165" formatCode="mm/dd/yyyy"/>
      <alignment horizontal="left" vertical="center" textRotation="0" wrapText="0" indent="1" relativeIndent="255" justifyLastLine="0" shrinkToFit="0" readingOrder="0"/>
      <protection locked="1" hidden="0"/>
    </dxf>
    <dxf>
      <numFmt numFmtId="165" formatCode="mm/dd/yyyy"/>
      <alignment horizontal="left" vertical="center" textRotation="0" wrapText="0" indent="1" relativeIndent="255" justifyLastLine="0" shrinkToFit="0" readingOrder="0"/>
      <protection locked="1" hidden="0"/>
    </dxf>
    <dxf>
      <alignment horizontal="left" vertical="center" textRotation="0" wrapText="0" indent="1" relativeIndent="255" justifyLastLine="0" shrinkToFit="0" readingOrder="0"/>
      <protection locked="1" hidden="0"/>
    </dxf>
    <dxf>
      <protection locked="1" hidden="0"/>
    </dxf>
    <dxf>
      <protection locked="1" hidden="0"/>
    </dxf>
    <dxf>
      <protection locked="1" hidden="0"/>
    </dxf>
    <dxf>
      <font>
        <color theme="3"/>
      </font>
      <fill>
        <patternFill>
          <bgColor theme="2"/>
        </patternFill>
      </fill>
    </dxf>
    <dxf>
      <font>
        <color theme="3"/>
      </font>
    </dxf>
    <dxf>
      <font>
        <color theme="0"/>
      </font>
      <fill>
        <patternFill patternType="solid">
          <fgColor theme="4"/>
          <bgColor theme="3"/>
        </patternFill>
      </fill>
      <border diagonalUp="0" diagonalDown="0">
        <left/>
        <right/>
        <top/>
        <bottom/>
        <vertical/>
        <horizontal/>
      </border>
    </dxf>
    <dxf>
      <font>
        <color theme="1"/>
      </font>
      <border diagonalUp="0" diagonalDown="0">
        <left/>
        <right/>
        <top/>
        <bottom/>
        <vertical style="thin">
          <color theme="3" tint="0.59996337778862885"/>
        </vertical>
        <horizontal/>
      </border>
    </dxf>
  </dxfs>
  <tableStyles count="1" defaultTableStyle="TableStyleMedium2" defaultPivotStyle="PivotStyleLight8">
    <tableStyle name="Project Timeline" pivot="0" count="4">
      <tableStyleElement type="wholeTable" dxfId="10"/>
      <tableStyleElement type="headerRow" dxfId="9"/>
      <tableStyleElement type="firstRowStripe" dxfId="8"/>
      <tableStyleElement type="secondRowStripe" dxfId="7"/>
    </tableStyle>
  </tableStyles>
  <colors>
    <mruColors>
      <color rgb="FFCCFFCC"/>
      <color rgb="FFD1CBE1"/>
      <color rgb="FFFED9CD"/>
      <color rgb="FFFF5757"/>
      <color rgb="FFFAEB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lang val="en-US"/>
  <c:style val="1"/>
  <c:chart>
    <c:plotArea>
      <c:layout>
        <c:manualLayout>
          <c:layoutTarget val="inner"/>
          <c:xMode val="edge"/>
          <c:yMode val="edge"/>
          <c:x val="0"/>
          <c:y val="0"/>
          <c:w val="1"/>
          <c:h val="1"/>
        </c:manualLayout>
      </c:layout>
      <c:lineChart>
        <c:grouping val="standard"/>
        <c:ser>
          <c:idx val="0"/>
          <c:order val="0"/>
          <c:tx>
            <c:strRef>
              <c:f>calcs!$B$32</c:f>
              <c:strCache>
                <c:ptCount val="1"/>
                <c:pt idx="0">
                  <c:v>1</c:v>
                </c:pt>
              </c:strCache>
            </c:strRef>
          </c:tx>
          <c:cat>
            <c:numRef>
              <c:f>calcs!$E$31:$AH$31</c:f>
              <c:numCache>
                <c:formatCode>m/d/yyyy</c:formatCode>
                <c:ptCount val="3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numCache>
            </c:numRef>
          </c:cat>
          <c:val>
            <c:numRef>
              <c:f>calcs!$E$32:$AH$32</c:f>
              <c:numCache>
                <c:formatCode>General</c:formatCode>
                <c:ptCount val="30"/>
                <c:pt idx="0">
                  <c:v>5.65</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er>
        <c:ser>
          <c:idx val="5"/>
          <c:order val="1"/>
          <c:tx>
            <c:strRef>
              <c:f>calcs!$D$44</c:f>
              <c:strCache>
                <c:ptCount val="1"/>
                <c:pt idx="0">
                  <c:v>PROJECT START</c:v>
                </c:pt>
              </c:strCache>
            </c:strRef>
          </c:tx>
          <c:dLbls>
            <c:dLblPos val="l"/>
            <c:showSerName val="1"/>
            <c:extLst>
              <c:ext xmlns:c15="http://schemas.microsoft.com/office/drawing/2012/chart" uri="{CE6537A1-D6FC-4f65-9D91-7224C49458BB}">
                <c15:showLeaderLines val="0"/>
              </c:ext>
            </c:extLst>
          </c:dLbls>
          <c:val>
            <c:numRef>
              <c:f>calcs!$E$44:$AH$44</c:f>
              <c:numCache>
                <c:formatCode>General</c:formatCode>
                <c:ptCount val="30"/>
                <c:pt idx="0">
                  <c:v>5.65</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er>
        <c:ser>
          <c:idx val="1"/>
          <c:order val="2"/>
          <c:tx>
            <c:strRef>
              <c:f>calcs!$B$33</c:f>
              <c:strCache>
                <c:ptCount val="1"/>
                <c:pt idx="0">
                  <c:v>2</c:v>
                </c:pt>
              </c:strCache>
            </c:strRef>
          </c:tx>
          <c:cat>
            <c:numRef>
              <c:f>calcs!$E$31:$AH$31</c:f>
              <c:numCache>
                <c:formatCode>m/d/yyyy</c:formatCode>
                <c:ptCount val="3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numCache>
            </c:numRef>
          </c:cat>
          <c:val>
            <c:numRef>
              <c:f>calcs!$E$33:$AH$33</c:f>
              <c:numCache>
                <c:formatCode>General</c:formatCode>
                <c:ptCount val="30"/>
                <c:pt idx="0">
                  <c:v>5.15</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er>
        <c:ser>
          <c:idx val="6"/>
          <c:order val="3"/>
          <c:tx>
            <c:strRef>
              <c:f>calcs!$D$45</c:f>
              <c:strCache>
                <c:ptCount val="1"/>
                <c:pt idx="0">
                  <c:v>MILESTONE 1</c:v>
                </c:pt>
              </c:strCache>
            </c:strRef>
          </c:tx>
          <c:dLbls>
            <c:dLblPos val="l"/>
            <c:showSerName val="1"/>
            <c:extLst>
              <c:ext xmlns:c15="http://schemas.microsoft.com/office/drawing/2012/chart" uri="{CE6537A1-D6FC-4f65-9D91-7224C49458BB}">
                <c15:showLeaderLines val="0"/>
              </c:ext>
            </c:extLst>
          </c:dLbls>
          <c:val>
            <c:numRef>
              <c:f>calcs!$E$45:$AH$45</c:f>
              <c:numCache>
                <c:formatCode>General</c:formatCode>
                <c:ptCount val="30"/>
                <c:pt idx="0">
                  <c:v>5.15</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er>
        <c:ser>
          <c:idx val="2"/>
          <c:order val="4"/>
          <c:tx>
            <c:strRef>
              <c:f>calcs!$B$34</c:f>
              <c:strCache>
                <c:ptCount val="1"/>
                <c:pt idx="0">
                  <c:v>3</c:v>
                </c:pt>
              </c:strCache>
            </c:strRef>
          </c:tx>
          <c:cat>
            <c:numRef>
              <c:f>calcs!$E$31:$AH$31</c:f>
              <c:numCache>
                <c:formatCode>m/d/yyyy</c:formatCode>
                <c:ptCount val="3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numCache>
            </c:numRef>
          </c:cat>
          <c:val>
            <c:numRef>
              <c:f>calcs!$E$34:$AH$34</c:f>
              <c:numCache>
                <c:formatCode>General</c:formatCode>
                <c:ptCount val="30"/>
                <c:pt idx="0">
                  <c:v>4.6500000000000004</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er>
        <c:ser>
          <c:idx val="7"/>
          <c:order val="5"/>
          <c:tx>
            <c:strRef>
              <c:f>calcs!$D$46</c:f>
              <c:strCache>
                <c:ptCount val="1"/>
                <c:pt idx="0">
                  <c:v>MILESTONE 2</c:v>
                </c:pt>
              </c:strCache>
            </c:strRef>
          </c:tx>
          <c:dLbls>
            <c:dLblPos val="l"/>
            <c:showSerName val="1"/>
            <c:extLst>
              <c:ext xmlns:c15="http://schemas.microsoft.com/office/drawing/2012/chart" uri="{CE6537A1-D6FC-4f65-9D91-7224C49458BB}">
                <c15:showLeaderLines val="0"/>
              </c:ext>
            </c:extLst>
          </c:dLbls>
          <c:val>
            <c:numRef>
              <c:f>calcs!$E$46:$AH$46</c:f>
              <c:numCache>
                <c:formatCode>General</c:formatCode>
                <c:ptCount val="30"/>
                <c:pt idx="0">
                  <c:v>4.6500000000000004</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er>
        <c:ser>
          <c:idx val="3"/>
          <c:order val="6"/>
          <c:tx>
            <c:strRef>
              <c:f>calcs!$B$35</c:f>
              <c:strCache>
                <c:ptCount val="1"/>
                <c:pt idx="0">
                  <c:v>4</c:v>
                </c:pt>
              </c:strCache>
            </c:strRef>
          </c:tx>
          <c:cat>
            <c:numRef>
              <c:f>calcs!$E$31:$AH$31</c:f>
              <c:numCache>
                <c:formatCode>m/d/yyyy</c:formatCode>
                <c:ptCount val="3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numCache>
            </c:numRef>
          </c:cat>
          <c:val>
            <c:numRef>
              <c:f>calcs!$E$35:$AH$35</c:f>
              <c:numCache>
                <c:formatCode>General</c:formatCode>
                <c:ptCount val="30"/>
                <c:pt idx="0">
                  <c:v>4.1500000000000004</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er>
        <c:ser>
          <c:idx val="8"/>
          <c:order val="7"/>
          <c:tx>
            <c:strRef>
              <c:f>calcs!$D$47</c:f>
              <c:strCache>
                <c:ptCount val="1"/>
                <c:pt idx="0">
                  <c:v>MILESTONE 3</c:v>
                </c:pt>
              </c:strCache>
            </c:strRef>
          </c:tx>
          <c:dLbls>
            <c:dLblPos val="l"/>
            <c:showSerName val="1"/>
            <c:extLst>
              <c:ext xmlns:c15="http://schemas.microsoft.com/office/drawing/2012/chart" uri="{CE6537A1-D6FC-4f65-9D91-7224C49458BB}">
                <c15:showLeaderLines val="0"/>
              </c:ext>
            </c:extLst>
          </c:dLbls>
          <c:val>
            <c:numRef>
              <c:f>calcs!$E$47:$AH$47</c:f>
              <c:numCache>
                <c:formatCode>General</c:formatCode>
                <c:ptCount val="30"/>
                <c:pt idx="0">
                  <c:v>4.1500000000000004</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er>
        <c:ser>
          <c:idx val="4"/>
          <c:order val="8"/>
          <c:tx>
            <c:strRef>
              <c:f>calcs!$B$36</c:f>
              <c:strCache>
                <c:ptCount val="1"/>
                <c:pt idx="0">
                  <c:v>5</c:v>
                </c:pt>
              </c:strCache>
            </c:strRef>
          </c:tx>
          <c:cat>
            <c:numRef>
              <c:f>calcs!$E$31:$AH$31</c:f>
              <c:numCache>
                <c:formatCode>m/d/yyyy</c:formatCode>
                <c:ptCount val="3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numCache>
            </c:numRef>
          </c:cat>
          <c:val>
            <c:numRef>
              <c:f>calcs!$E$36:$AH$36</c:f>
              <c:numCache>
                <c:formatCode>General</c:formatCode>
                <c:ptCount val="30"/>
                <c:pt idx="0">
                  <c:v>3.6500000000000004</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er>
        <c:ser>
          <c:idx val="9"/>
          <c:order val="9"/>
          <c:tx>
            <c:strRef>
              <c:f>calcs!$D$48</c:f>
              <c:strCache>
                <c:ptCount val="1"/>
                <c:pt idx="0">
                  <c:v>MILESTONE 4</c:v>
                </c:pt>
              </c:strCache>
            </c:strRef>
          </c:tx>
          <c:dLbls>
            <c:dLblPos val="l"/>
            <c:showSerName val="1"/>
            <c:extLst>
              <c:ext xmlns:c15="http://schemas.microsoft.com/office/drawing/2012/chart" uri="{CE6537A1-D6FC-4f65-9D91-7224C49458BB}">
                <c15:layout/>
                <c15:showLeaderLines val="0"/>
              </c:ext>
            </c:extLst>
          </c:dLbls>
          <c:val>
            <c:numRef>
              <c:f>calcs!$E$48:$AH$48</c:f>
              <c:numCache>
                <c:formatCode>General</c:formatCode>
                <c:ptCount val="30"/>
                <c:pt idx="0">
                  <c:v>3.6500000000000004</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er>
        <c:ser>
          <c:idx val="10"/>
          <c:order val="10"/>
          <c:tx>
            <c:strRef>
              <c:f>calcs!$B$37</c:f>
              <c:strCache>
                <c:ptCount val="1"/>
                <c:pt idx="0">
                  <c:v>6</c:v>
                </c:pt>
              </c:strCache>
            </c:strRef>
          </c:tx>
          <c:val>
            <c:numRef>
              <c:f>calcs!$E$37:$AH$37</c:f>
              <c:numCache>
                <c:formatCode>General</c:formatCode>
                <c:ptCount val="30"/>
                <c:pt idx="0">
                  <c:v>3.1500000000000004</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er>
        <c:ser>
          <c:idx val="11"/>
          <c:order val="11"/>
          <c:tx>
            <c:strRef>
              <c:f>calcs!$D$49</c:f>
              <c:strCache>
                <c:ptCount val="1"/>
                <c:pt idx="0">
                  <c:v>MILESTONE 5</c:v>
                </c:pt>
              </c:strCache>
            </c:strRef>
          </c:tx>
          <c:dLbls>
            <c:dLblPos val="l"/>
            <c:showSerName val="1"/>
            <c:extLst>
              <c:ext xmlns:c15="http://schemas.microsoft.com/office/drawing/2012/chart" uri="{CE6537A1-D6FC-4f65-9D91-7224C49458BB}">
                <c15:layout/>
                <c15:showLeaderLines val="0"/>
              </c:ext>
            </c:extLst>
          </c:dLbls>
          <c:val>
            <c:numRef>
              <c:f>calcs!$E$49:$AH$49</c:f>
              <c:numCache>
                <c:formatCode>General</c:formatCode>
                <c:ptCount val="30"/>
                <c:pt idx="0">
                  <c:v>3.1500000000000004</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er>
        <c:ser>
          <c:idx val="12"/>
          <c:order val="12"/>
          <c:tx>
            <c:strRef>
              <c:f>calcs!$B$38</c:f>
              <c:strCache>
                <c:ptCount val="1"/>
                <c:pt idx="0">
                  <c:v>7</c:v>
                </c:pt>
              </c:strCache>
            </c:strRef>
          </c:tx>
          <c:val>
            <c:numRef>
              <c:f>calcs!$E$38:$AH$38</c:f>
              <c:numCache>
                <c:formatCode>General</c:formatCode>
                <c:ptCount val="30"/>
                <c:pt idx="0">
                  <c:v>2.6500000000000004</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er>
        <c:ser>
          <c:idx val="13"/>
          <c:order val="13"/>
          <c:tx>
            <c:strRef>
              <c:f>calcs!$D$50</c:f>
              <c:strCache>
                <c:ptCount val="1"/>
                <c:pt idx="0">
                  <c:v>MILESTONE 6</c:v>
                </c:pt>
              </c:strCache>
            </c:strRef>
          </c:tx>
          <c:dLbls>
            <c:dLblPos val="l"/>
            <c:showSerName val="1"/>
            <c:extLst>
              <c:ext xmlns:c15="http://schemas.microsoft.com/office/drawing/2012/chart" uri="{CE6537A1-D6FC-4f65-9D91-7224C49458BB}">
                <c15:layout/>
                <c15:showLeaderLines val="0"/>
              </c:ext>
            </c:extLst>
          </c:dLbls>
          <c:val>
            <c:numRef>
              <c:f>calcs!$E$50:$AH$50</c:f>
              <c:numCache>
                <c:formatCode>General</c:formatCode>
                <c:ptCount val="30"/>
                <c:pt idx="0">
                  <c:v>2.6500000000000004</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er>
        <c:ser>
          <c:idx val="14"/>
          <c:order val="14"/>
          <c:tx>
            <c:strRef>
              <c:f>calcs!$B$39</c:f>
              <c:strCache>
                <c:ptCount val="1"/>
                <c:pt idx="0">
                  <c:v>8</c:v>
                </c:pt>
              </c:strCache>
            </c:strRef>
          </c:tx>
          <c:val>
            <c:numRef>
              <c:f>calcs!$E$39:$AH$39</c:f>
              <c:numCache>
                <c:formatCode>General</c:formatCode>
                <c:ptCount val="30"/>
                <c:pt idx="0">
                  <c:v>2.1500000000000004</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er>
        <c:ser>
          <c:idx val="15"/>
          <c:order val="15"/>
          <c:tx>
            <c:strRef>
              <c:f>calcs!$D$51</c:f>
              <c:strCache>
                <c:ptCount val="1"/>
                <c:pt idx="0">
                  <c:v>MILESTONE 7</c:v>
                </c:pt>
              </c:strCache>
            </c:strRef>
          </c:tx>
          <c:dLbls>
            <c:dLblPos val="l"/>
            <c:showSerName val="1"/>
            <c:extLst>
              <c:ext xmlns:c15="http://schemas.microsoft.com/office/drawing/2012/chart" uri="{CE6537A1-D6FC-4f65-9D91-7224C49458BB}">
                <c15:layout/>
                <c15:showLeaderLines val="0"/>
              </c:ext>
            </c:extLst>
          </c:dLbls>
          <c:val>
            <c:numRef>
              <c:f>calcs!$E$51:$AH$51</c:f>
              <c:numCache>
                <c:formatCode>General</c:formatCode>
                <c:ptCount val="30"/>
                <c:pt idx="0">
                  <c:v>2.1500000000000004</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er>
        <c:ser>
          <c:idx val="16"/>
          <c:order val="16"/>
          <c:tx>
            <c:strRef>
              <c:f>calcs!$B$40</c:f>
              <c:strCache>
                <c:ptCount val="1"/>
                <c:pt idx="0">
                  <c:v>9</c:v>
                </c:pt>
              </c:strCache>
            </c:strRef>
          </c:tx>
          <c:val>
            <c:numRef>
              <c:f>calcs!$E$40:$AH$40</c:f>
              <c:numCache>
                <c:formatCode>General</c:formatCode>
                <c:ptCount val="30"/>
                <c:pt idx="0">
                  <c:v>1.6500000000000004</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er>
        <c:ser>
          <c:idx val="17"/>
          <c:order val="17"/>
          <c:tx>
            <c:strRef>
              <c:f>calcs!$D$52</c:f>
              <c:strCache>
                <c:ptCount val="1"/>
                <c:pt idx="0">
                  <c:v>MILESTONE 8</c:v>
                </c:pt>
              </c:strCache>
            </c:strRef>
          </c:tx>
          <c:dLbls>
            <c:dLblPos val="l"/>
            <c:showSerName val="1"/>
            <c:extLst>
              <c:ext xmlns:c15="http://schemas.microsoft.com/office/drawing/2012/chart" uri="{CE6537A1-D6FC-4f65-9D91-7224C49458BB}">
                <c15:showLeaderLines val="0"/>
              </c:ext>
            </c:extLst>
          </c:dLbls>
          <c:val>
            <c:numRef>
              <c:f>calcs!$E$52:$AH$52</c:f>
              <c:numCache>
                <c:formatCode>General</c:formatCode>
                <c:ptCount val="30"/>
                <c:pt idx="0">
                  <c:v>1.6500000000000004</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er>
        <c:ser>
          <c:idx val="18"/>
          <c:order val="18"/>
          <c:tx>
            <c:v>Today</c:v>
          </c:tx>
          <c:marker>
            <c:symbol val="none"/>
          </c:marker>
          <c:errBars>
            <c:errDir val="y"/>
            <c:errBarType val="both"/>
            <c:errValType val="fixedVal"/>
            <c:val val="10"/>
          </c:errBars>
          <c:val>
            <c:numRef>
              <c:f>calcs!$E$56:$AH$56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er>
        <c:ser>
          <c:idx val="19"/>
          <c:order val="19"/>
          <c:tx>
            <c:strRef>
              <c:f>calcs!$D$58</c:f>
              <c:strCache>
                <c:ptCount val="1"/>
                <c:pt idx="0">
                  <c:v>Jan 1900</c:v>
                </c:pt>
              </c:strCache>
            </c:strRef>
          </c:tx>
          <c:marker>
            <c:symbol val="none"/>
          </c:marker>
          <c:val>
            <c:numRef>
              <c:f>calcs!$E$58:$AH$58</c:f>
              <c:numCache>
                <c:formatCode>General</c:formatCode>
                <c:ptCount val="30"/>
                <c:pt idx="0">
                  <c:v>#N/A</c:v>
                </c:pt>
                <c:pt idx="1">
                  <c:v>0.5</c:v>
                </c:pt>
                <c:pt idx="2">
                  <c:v>0.5</c:v>
                </c:pt>
                <c:pt idx="3">
                  <c:v>0.5</c:v>
                </c:pt>
                <c:pt idx="4">
                  <c:v>0.5</c:v>
                </c:pt>
                <c:pt idx="5">
                  <c:v>0.5</c:v>
                </c:pt>
                <c:pt idx="6">
                  <c:v>0.5</c:v>
                </c:pt>
                <c:pt idx="7">
                  <c:v>0.5</c:v>
                </c:pt>
                <c:pt idx="8">
                  <c:v>0.5</c:v>
                </c:pt>
                <c:pt idx="9">
                  <c:v>0.5</c:v>
                </c:pt>
                <c:pt idx="10">
                  <c:v>0.5</c:v>
                </c:pt>
                <c:pt idx="11">
                  <c:v>0.5</c:v>
                </c:pt>
                <c:pt idx="12">
                  <c:v>0.5</c:v>
                </c:pt>
                <c:pt idx="13">
                  <c:v>0.5</c:v>
                </c:pt>
                <c:pt idx="14">
                  <c:v>0.5</c:v>
                </c:pt>
                <c:pt idx="15">
                  <c:v>0.5</c:v>
                </c:pt>
                <c:pt idx="16">
                  <c:v>0.5</c:v>
                </c:pt>
                <c:pt idx="17">
                  <c:v>0.5</c:v>
                </c:pt>
                <c:pt idx="18">
                  <c:v>0.5</c:v>
                </c:pt>
                <c:pt idx="19">
                  <c:v>0.5</c:v>
                </c:pt>
                <c:pt idx="20">
                  <c:v>0.5</c:v>
                </c:pt>
                <c:pt idx="21">
                  <c:v>0.5</c:v>
                </c:pt>
                <c:pt idx="22">
                  <c:v>0.5</c:v>
                </c:pt>
                <c:pt idx="23">
                  <c:v>0.5</c:v>
                </c:pt>
                <c:pt idx="24">
                  <c:v>0.5</c:v>
                </c:pt>
                <c:pt idx="25">
                  <c:v>0.5</c:v>
                </c:pt>
                <c:pt idx="26">
                  <c:v>0.5</c:v>
                </c:pt>
                <c:pt idx="27">
                  <c:v>0.5</c:v>
                </c:pt>
                <c:pt idx="28">
                  <c:v>0.5</c:v>
                </c:pt>
                <c:pt idx="29">
                  <c:v>0.5</c:v>
                </c:pt>
              </c:numCache>
            </c:numRef>
          </c:val>
        </c:ser>
        <c:ser>
          <c:idx val="20"/>
          <c:order val="20"/>
          <c:tx>
            <c:strRef>
              <c:f>calcs!$D$61</c:f>
              <c:strCache>
                <c:ptCount val="1"/>
                <c:pt idx="0">
                  <c:v>Feb 1900</c:v>
                </c:pt>
              </c:strCache>
            </c:strRef>
          </c:tx>
          <c:marker>
            <c:symbol val="none"/>
          </c:marker>
          <c:val>
            <c:numRef>
              <c:f>calcs!$E$61:$AH$61</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er>
        <c:ser>
          <c:idx val="21"/>
          <c:order val="21"/>
          <c:tx>
            <c:strRef>
              <c:f>calcs!$D$66</c:f>
              <c:strCache>
                <c:ptCount val="1"/>
                <c:pt idx="0">
                  <c:v>Feb 1900</c:v>
                </c:pt>
              </c:strCache>
            </c:strRef>
          </c:tx>
          <c:marker>
            <c:symbol val="none"/>
          </c:marker>
          <c:dLbls>
            <c:dLblPos val="ctr"/>
            <c:showSerName val="1"/>
            <c:extLst>
              <c:ext xmlns:c15="http://schemas.microsoft.com/office/drawing/2012/chart" uri="{CE6537A1-D6FC-4f65-9D91-7224C49458BB}">
                <c15:layout/>
                <c15:showLeaderLines val="0"/>
              </c:ext>
            </c:extLst>
          </c:dLbls>
          <c:val>
            <c:numRef>
              <c:f>calcs!$E$66:$AH$66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er>
        <c:ser>
          <c:idx val="22"/>
          <c:order val="22"/>
          <c:tx>
            <c:strRef>
              <c:f>calcs!$D$65</c:f>
              <c:strCache>
                <c:ptCount val="1"/>
                <c:pt idx="0">
                  <c:v>Jan 1900</c:v>
                </c:pt>
              </c:strCache>
            </c:strRef>
          </c:tx>
          <c:marker>
            <c:symbol val="none"/>
          </c:marker>
          <c:dPt>
            <c:idx val="2"/>
          </c:dPt>
          <c:dLbls>
            <c:dLblPos val="ctr"/>
            <c:showSerName val="1"/>
            <c:extLst>
              <c:ext xmlns:c15="http://schemas.microsoft.com/office/drawing/2012/chart" uri="{CE6537A1-D6FC-4f65-9D91-7224C49458BB}">
                <c15:showLeaderLines val="0"/>
              </c:ext>
            </c:extLst>
          </c:dLbls>
          <c:val>
            <c:numRef>
              <c:f>calcs!$E$65:$AH$65</c:f>
              <c:numCache>
                <c:formatCode>General</c:formatCode>
                <c:ptCount val="30"/>
                <c:pt idx="0">
                  <c:v>#N/A</c:v>
                </c:pt>
                <c:pt idx="1">
                  <c:v>#N/A</c:v>
                </c:pt>
                <c:pt idx="2">
                  <c:v>0.5</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er>
        <c:ser>
          <c:idx val="24"/>
          <c:order val="23"/>
          <c:tx>
            <c:v>Day Dot Line</c:v>
          </c:tx>
          <c:dLbls>
            <c:dLbl>
              <c:idx val="0"/>
              <c:layout/>
              <c:tx>
                <c:strRef>
                  <c:f>calcs!$E$72</c:f>
                  <c:strCache>
                    <c:ptCount val="1"/>
                    <c:pt idx="0">
                      <c:v>00</c:v>
                    </c:pt>
                  </c:strCache>
                </c:strRef>
              </c:tx>
              <c:dLblPos val="t"/>
              <c:showVal val="1"/>
              <c:extLst>
                <c:ext xmlns:c15="http://schemas.microsoft.com/office/drawing/2012/chart" uri="{CE6537A1-D6FC-4f65-9D91-7224C49458BB}">
                  <c15:layout/>
                  <c15:dlblFieldTable>
                    <c15:dlblFTEntry>
                      <c15:txfldGUID>{A04C9FA8-03AE-4970-B9B2-9985727E275B}</c15:txfldGUID>
                      <c15:f>calcs!$E$72</c15:f>
                      <c15:dlblFieldTableCache>
                        <c:ptCount val="1"/>
                        <c:pt idx="0">
                          <c:v>24</c:v>
                        </c:pt>
                      </c15:dlblFieldTableCache>
                    </c15:dlblFTEntry>
                  </c15:dlblFieldTable>
                  <c15:showDataLabelsRange val="0"/>
                </c:ext>
              </c:extLst>
            </c:dLbl>
            <c:dLbl>
              <c:idx val="1"/>
              <c:layout/>
              <c:tx>
                <c:strRef>
                  <c:f>calcs!$F$72</c:f>
                  <c:strCache>
                    <c:ptCount val="1"/>
                    <c:pt idx="0">
                      <c:v>01</c:v>
                    </c:pt>
                  </c:strCache>
                </c:strRef>
              </c:tx>
              <c:dLblPos val="t"/>
              <c:showVal val="1"/>
              <c:extLst>
                <c:ext xmlns:c15="http://schemas.microsoft.com/office/drawing/2012/chart" uri="{CE6537A1-D6FC-4f65-9D91-7224C49458BB}">
                  <c15:layout/>
                  <c15:dlblFieldTable>
                    <c15:dlblFTEntry>
                      <c15:txfldGUID>{9297E4D7-222C-4A2A-B5D0-5177C06BECDD}</c15:txfldGUID>
                      <c15:f>calcs!$F$72</c15:f>
                      <c15:dlblFieldTableCache>
                        <c:ptCount val="1"/>
                        <c:pt idx="0">
                          <c:v>25</c:v>
                        </c:pt>
                      </c15:dlblFieldTableCache>
                    </c15:dlblFTEntry>
                  </c15:dlblFieldTable>
                  <c15:showDataLabelsRange val="0"/>
                </c:ext>
              </c:extLst>
            </c:dLbl>
            <c:dLbl>
              <c:idx val="2"/>
              <c:layout/>
              <c:tx>
                <c:strRef>
                  <c:f>calcs!$G$72</c:f>
                  <c:strCache>
                    <c:ptCount val="1"/>
                    <c:pt idx="0">
                      <c:v>02</c:v>
                    </c:pt>
                  </c:strCache>
                </c:strRef>
              </c:tx>
              <c:dLblPos val="t"/>
              <c:showVal val="1"/>
              <c:extLst>
                <c:ext xmlns:c15="http://schemas.microsoft.com/office/drawing/2012/chart" uri="{CE6537A1-D6FC-4f65-9D91-7224C49458BB}">
                  <c15:layout/>
                  <c15:dlblFieldTable>
                    <c15:dlblFTEntry>
                      <c15:txfldGUID>{5EA3FE46-131C-4EBF-9681-8A88FA7BC9B5}</c15:txfldGUID>
                      <c15:f>calcs!$G$72</c15:f>
                      <c15:dlblFieldTableCache>
                        <c:ptCount val="1"/>
                        <c:pt idx="0">
                          <c:v>26</c:v>
                        </c:pt>
                      </c15:dlblFieldTableCache>
                    </c15:dlblFTEntry>
                  </c15:dlblFieldTable>
                  <c15:showDataLabelsRange val="0"/>
                </c:ext>
              </c:extLst>
            </c:dLbl>
            <c:dLbl>
              <c:idx val="3"/>
              <c:layout/>
              <c:tx>
                <c:strRef>
                  <c:f>calcs!$H$72</c:f>
                  <c:strCache>
                    <c:ptCount val="1"/>
                    <c:pt idx="0">
                      <c:v>03</c:v>
                    </c:pt>
                  </c:strCache>
                </c:strRef>
              </c:tx>
              <c:dLblPos val="t"/>
              <c:showVal val="1"/>
              <c:extLst>
                <c:ext xmlns:c15="http://schemas.microsoft.com/office/drawing/2012/chart" uri="{CE6537A1-D6FC-4f65-9D91-7224C49458BB}">
                  <c15:layout/>
                  <c15:dlblFieldTable>
                    <c15:dlblFTEntry>
                      <c15:txfldGUID>{5207DB4A-5FBA-43DA-92AE-B299181665EA}</c15:txfldGUID>
                      <c15:f>calcs!$H$72</c15:f>
                      <c15:dlblFieldTableCache>
                        <c:ptCount val="1"/>
                        <c:pt idx="0">
                          <c:v>27</c:v>
                        </c:pt>
                      </c15:dlblFieldTableCache>
                    </c15:dlblFTEntry>
                  </c15:dlblFieldTable>
                  <c15:showDataLabelsRange val="0"/>
                </c:ext>
              </c:extLst>
            </c:dLbl>
            <c:dLbl>
              <c:idx val="4"/>
              <c:layout/>
              <c:tx>
                <c:strRef>
                  <c:f>calcs!$I$72</c:f>
                  <c:strCache>
                    <c:ptCount val="1"/>
                    <c:pt idx="0">
                      <c:v>04</c:v>
                    </c:pt>
                  </c:strCache>
                </c:strRef>
              </c:tx>
              <c:dLblPos val="t"/>
              <c:showVal val="1"/>
              <c:extLst>
                <c:ext xmlns:c15="http://schemas.microsoft.com/office/drawing/2012/chart" uri="{CE6537A1-D6FC-4f65-9D91-7224C49458BB}">
                  <c15:layout/>
                  <c15:dlblFieldTable>
                    <c15:dlblFTEntry>
                      <c15:txfldGUID>{F96D41C0-2340-4DD4-81BD-AEA0C5282D86}</c15:txfldGUID>
                      <c15:f>calcs!$I$72</c15:f>
                      <c15:dlblFieldTableCache>
                        <c:ptCount val="1"/>
                        <c:pt idx="0">
                          <c:v>28</c:v>
                        </c:pt>
                      </c15:dlblFieldTableCache>
                    </c15:dlblFTEntry>
                  </c15:dlblFieldTable>
                  <c15:showDataLabelsRange val="0"/>
                </c:ext>
              </c:extLst>
            </c:dLbl>
            <c:dLbl>
              <c:idx val="5"/>
              <c:layout/>
              <c:tx>
                <c:strRef>
                  <c:f>calcs!$J$72</c:f>
                  <c:strCache>
                    <c:ptCount val="1"/>
                    <c:pt idx="0">
                      <c:v>05</c:v>
                    </c:pt>
                  </c:strCache>
                </c:strRef>
              </c:tx>
              <c:dLblPos val="t"/>
              <c:showVal val="1"/>
              <c:extLst>
                <c:ext xmlns:c15="http://schemas.microsoft.com/office/drawing/2012/chart" uri="{CE6537A1-D6FC-4f65-9D91-7224C49458BB}">
                  <c15:layout/>
                  <c15:dlblFieldTable>
                    <c15:dlblFTEntry>
                      <c15:txfldGUID>{8FC8F5B9-1C35-4BBB-B792-4385963F8387}</c15:txfldGUID>
                      <c15:f>calcs!$J$72</c15:f>
                      <c15:dlblFieldTableCache>
                        <c:ptCount val="1"/>
                        <c:pt idx="0">
                          <c:v>29</c:v>
                        </c:pt>
                      </c15:dlblFieldTableCache>
                    </c15:dlblFTEntry>
                  </c15:dlblFieldTable>
                  <c15:showDataLabelsRange val="0"/>
                </c:ext>
              </c:extLst>
            </c:dLbl>
            <c:dLbl>
              <c:idx val="6"/>
              <c:layout/>
              <c:tx>
                <c:strRef>
                  <c:f>calcs!$K$72</c:f>
                  <c:strCache>
                    <c:ptCount val="1"/>
                    <c:pt idx="0">
                      <c:v>06</c:v>
                    </c:pt>
                  </c:strCache>
                </c:strRef>
              </c:tx>
              <c:dLblPos val="t"/>
              <c:showVal val="1"/>
              <c:extLst>
                <c:ext xmlns:c15="http://schemas.microsoft.com/office/drawing/2012/chart" uri="{CE6537A1-D6FC-4f65-9D91-7224C49458BB}">
                  <c15:layout/>
                  <c15:dlblFieldTable>
                    <c15:dlblFTEntry>
                      <c15:txfldGUID>{3EE4B671-A757-46AA-A86B-7E65CE3818B7}</c15:txfldGUID>
                      <c15:f>calcs!$K$72</c15:f>
                      <c15:dlblFieldTableCache>
                        <c:ptCount val="1"/>
                        <c:pt idx="0">
                          <c:v>30</c:v>
                        </c:pt>
                      </c15:dlblFieldTableCache>
                    </c15:dlblFTEntry>
                  </c15:dlblFieldTable>
                  <c15:showDataLabelsRange val="0"/>
                </c:ext>
              </c:extLst>
            </c:dLbl>
            <c:dLbl>
              <c:idx val="7"/>
              <c:layout/>
              <c:tx>
                <c:strRef>
                  <c:f>calcs!$L$72</c:f>
                  <c:strCache>
                    <c:ptCount val="1"/>
                    <c:pt idx="0">
                      <c:v>07</c:v>
                    </c:pt>
                  </c:strCache>
                </c:strRef>
              </c:tx>
              <c:dLblPos val="t"/>
              <c:showVal val="1"/>
              <c:extLst>
                <c:ext xmlns:c15="http://schemas.microsoft.com/office/drawing/2012/chart" uri="{CE6537A1-D6FC-4f65-9D91-7224C49458BB}">
                  <c15:layout/>
                  <c15:dlblFieldTable>
                    <c15:dlblFTEntry>
                      <c15:txfldGUID>{DBFA9FF1-521F-437B-81E5-213995E1EB03}</c15:txfldGUID>
                      <c15:f>calcs!$L$72</c15:f>
                      <c15:dlblFieldTableCache>
                        <c:ptCount val="1"/>
                        <c:pt idx="0">
                          <c:v>01</c:v>
                        </c:pt>
                      </c15:dlblFieldTableCache>
                    </c15:dlblFTEntry>
                  </c15:dlblFieldTable>
                  <c15:showDataLabelsRange val="0"/>
                </c:ext>
              </c:extLst>
            </c:dLbl>
            <c:dLbl>
              <c:idx val="8"/>
              <c:layout/>
              <c:tx>
                <c:strRef>
                  <c:f>calcs!$M$72</c:f>
                  <c:strCache>
                    <c:ptCount val="1"/>
                    <c:pt idx="0">
                      <c:v>08</c:v>
                    </c:pt>
                  </c:strCache>
                </c:strRef>
              </c:tx>
              <c:dLblPos val="t"/>
              <c:showVal val="1"/>
              <c:extLst>
                <c:ext xmlns:c15="http://schemas.microsoft.com/office/drawing/2012/chart" uri="{CE6537A1-D6FC-4f65-9D91-7224C49458BB}">
                  <c15:layout/>
                  <c15:dlblFieldTable>
                    <c15:dlblFTEntry>
                      <c15:txfldGUID>{8F303B20-6224-438B-B4F9-FC7EBC1DAFE6}</c15:txfldGUID>
                      <c15:f>calcs!$M$72</c15:f>
                      <c15:dlblFieldTableCache>
                        <c:ptCount val="1"/>
                        <c:pt idx="0">
                          <c:v>02</c:v>
                        </c:pt>
                      </c15:dlblFieldTableCache>
                    </c15:dlblFTEntry>
                  </c15:dlblFieldTable>
                  <c15:showDataLabelsRange val="0"/>
                </c:ext>
              </c:extLst>
            </c:dLbl>
            <c:dLbl>
              <c:idx val="9"/>
              <c:layout/>
              <c:tx>
                <c:strRef>
                  <c:f>calcs!$N$72</c:f>
                  <c:strCache>
                    <c:ptCount val="1"/>
                    <c:pt idx="0">
                      <c:v>09</c:v>
                    </c:pt>
                  </c:strCache>
                </c:strRef>
              </c:tx>
              <c:dLblPos val="t"/>
              <c:showVal val="1"/>
              <c:extLst>
                <c:ext xmlns:c15="http://schemas.microsoft.com/office/drawing/2012/chart" uri="{CE6537A1-D6FC-4f65-9D91-7224C49458BB}">
                  <c15:layout/>
                  <c15:dlblFieldTable>
                    <c15:dlblFTEntry>
                      <c15:txfldGUID>{A718F0F5-16CD-42FF-9380-F794E8B4A466}</c15:txfldGUID>
                      <c15:f>calcs!$N$72</c15:f>
                      <c15:dlblFieldTableCache>
                        <c:ptCount val="1"/>
                        <c:pt idx="0">
                          <c:v>03</c:v>
                        </c:pt>
                      </c15:dlblFieldTableCache>
                    </c15:dlblFTEntry>
                  </c15:dlblFieldTable>
                  <c15:showDataLabelsRange val="0"/>
                </c:ext>
              </c:extLst>
            </c:dLbl>
            <c:dLbl>
              <c:idx val="10"/>
              <c:layout/>
              <c:tx>
                <c:strRef>
                  <c:f>calcs!$O$72</c:f>
                  <c:strCache>
                    <c:ptCount val="1"/>
                    <c:pt idx="0">
                      <c:v>10</c:v>
                    </c:pt>
                  </c:strCache>
                </c:strRef>
              </c:tx>
              <c:dLblPos val="t"/>
              <c:showVal val="1"/>
              <c:extLst>
                <c:ext xmlns:c15="http://schemas.microsoft.com/office/drawing/2012/chart" uri="{CE6537A1-D6FC-4f65-9D91-7224C49458BB}">
                  <c15:layout/>
                  <c15:dlblFieldTable>
                    <c15:dlblFTEntry>
                      <c15:txfldGUID>{1BB9AE83-9481-4DE6-975F-5C26906FD0DA}</c15:txfldGUID>
                      <c15:f>calcs!$O$72</c15:f>
                      <c15:dlblFieldTableCache>
                        <c:ptCount val="1"/>
                        <c:pt idx="0">
                          <c:v>04</c:v>
                        </c:pt>
                      </c15:dlblFieldTableCache>
                    </c15:dlblFTEntry>
                  </c15:dlblFieldTable>
                  <c15:showDataLabelsRange val="0"/>
                </c:ext>
              </c:extLst>
            </c:dLbl>
            <c:dLbl>
              <c:idx val="11"/>
              <c:layout/>
              <c:tx>
                <c:strRef>
                  <c:f>calcs!$P$72</c:f>
                  <c:strCache>
                    <c:ptCount val="1"/>
                    <c:pt idx="0">
                      <c:v>11</c:v>
                    </c:pt>
                  </c:strCache>
                </c:strRef>
              </c:tx>
              <c:dLblPos val="t"/>
              <c:showVal val="1"/>
              <c:extLst>
                <c:ext xmlns:c15="http://schemas.microsoft.com/office/drawing/2012/chart" uri="{CE6537A1-D6FC-4f65-9D91-7224C49458BB}">
                  <c15:layout/>
                  <c15:dlblFieldTable>
                    <c15:dlblFTEntry>
                      <c15:txfldGUID>{F77D1A24-AA8E-437F-965E-1BEBE699A579}</c15:txfldGUID>
                      <c15:f>calcs!$P$72</c15:f>
                      <c15:dlblFieldTableCache>
                        <c:ptCount val="1"/>
                        <c:pt idx="0">
                          <c:v>05</c:v>
                        </c:pt>
                      </c15:dlblFieldTableCache>
                    </c15:dlblFTEntry>
                  </c15:dlblFieldTable>
                  <c15:showDataLabelsRange val="0"/>
                </c:ext>
              </c:extLst>
            </c:dLbl>
            <c:dLbl>
              <c:idx val="12"/>
              <c:layout/>
              <c:tx>
                <c:strRef>
                  <c:f>calcs!$Q$72</c:f>
                  <c:strCache>
                    <c:ptCount val="1"/>
                    <c:pt idx="0">
                      <c:v>12</c:v>
                    </c:pt>
                  </c:strCache>
                </c:strRef>
              </c:tx>
              <c:dLblPos val="t"/>
              <c:showVal val="1"/>
              <c:extLst>
                <c:ext xmlns:c15="http://schemas.microsoft.com/office/drawing/2012/chart" uri="{CE6537A1-D6FC-4f65-9D91-7224C49458BB}">
                  <c15:layout/>
                  <c15:dlblFieldTable>
                    <c15:dlblFTEntry>
                      <c15:txfldGUID>{CADDCA9C-3E7C-42F4-8B2E-8E4AB150E4A8}</c15:txfldGUID>
                      <c15:f>calcs!$Q$72</c15:f>
                      <c15:dlblFieldTableCache>
                        <c:ptCount val="1"/>
                        <c:pt idx="0">
                          <c:v>06</c:v>
                        </c:pt>
                      </c15:dlblFieldTableCache>
                    </c15:dlblFTEntry>
                  </c15:dlblFieldTable>
                  <c15:showDataLabelsRange val="0"/>
                </c:ext>
              </c:extLst>
            </c:dLbl>
            <c:dLbl>
              <c:idx val="13"/>
              <c:layout/>
              <c:tx>
                <c:strRef>
                  <c:f>calcs!$R$72</c:f>
                  <c:strCache>
                    <c:ptCount val="1"/>
                    <c:pt idx="0">
                      <c:v>13</c:v>
                    </c:pt>
                  </c:strCache>
                </c:strRef>
              </c:tx>
              <c:dLblPos val="t"/>
              <c:showVal val="1"/>
              <c:extLst>
                <c:ext xmlns:c15="http://schemas.microsoft.com/office/drawing/2012/chart" uri="{CE6537A1-D6FC-4f65-9D91-7224C49458BB}">
                  <c15:layout/>
                  <c15:dlblFieldTable>
                    <c15:dlblFTEntry>
                      <c15:txfldGUID>{5706D7DF-7840-4999-9569-19965D0FC7AB}</c15:txfldGUID>
                      <c15:f>calcs!$R$72</c15:f>
                      <c15:dlblFieldTableCache>
                        <c:ptCount val="1"/>
                        <c:pt idx="0">
                          <c:v>07</c:v>
                        </c:pt>
                      </c15:dlblFieldTableCache>
                    </c15:dlblFTEntry>
                  </c15:dlblFieldTable>
                  <c15:showDataLabelsRange val="0"/>
                </c:ext>
              </c:extLst>
            </c:dLbl>
            <c:dLbl>
              <c:idx val="14"/>
              <c:layout/>
              <c:tx>
                <c:strRef>
                  <c:f>calcs!$S$72</c:f>
                  <c:strCache>
                    <c:ptCount val="1"/>
                    <c:pt idx="0">
                      <c:v>14</c:v>
                    </c:pt>
                  </c:strCache>
                </c:strRef>
              </c:tx>
              <c:dLblPos val="t"/>
              <c:showVal val="1"/>
              <c:extLst>
                <c:ext xmlns:c15="http://schemas.microsoft.com/office/drawing/2012/chart" uri="{CE6537A1-D6FC-4f65-9D91-7224C49458BB}">
                  <c15:layout/>
                  <c15:dlblFieldTable>
                    <c15:dlblFTEntry>
                      <c15:txfldGUID>{2B06A17D-F70B-4061-82CE-C2A33C339F74}</c15:txfldGUID>
                      <c15:f>calcs!$S$72</c15:f>
                      <c15:dlblFieldTableCache>
                        <c:ptCount val="1"/>
                        <c:pt idx="0">
                          <c:v>08</c:v>
                        </c:pt>
                      </c15:dlblFieldTableCache>
                    </c15:dlblFTEntry>
                  </c15:dlblFieldTable>
                  <c15:showDataLabelsRange val="0"/>
                </c:ext>
              </c:extLst>
            </c:dLbl>
            <c:dLbl>
              <c:idx val="15"/>
              <c:layout/>
              <c:tx>
                <c:strRef>
                  <c:f>calcs!$T$72</c:f>
                  <c:strCache>
                    <c:ptCount val="1"/>
                    <c:pt idx="0">
                      <c:v>15</c:v>
                    </c:pt>
                  </c:strCache>
                </c:strRef>
              </c:tx>
              <c:dLblPos val="t"/>
              <c:showVal val="1"/>
              <c:extLst>
                <c:ext xmlns:c15="http://schemas.microsoft.com/office/drawing/2012/chart" uri="{CE6537A1-D6FC-4f65-9D91-7224C49458BB}">
                  <c15:layout/>
                  <c15:dlblFieldTable>
                    <c15:dlblFTEntry>
                      <c15:txfldGUID>{313F01DA-26B1-4425-BA92-6399651BDC36}</c15:txfldGUID>
                      <c15:f>calcs!$T$72</c15:f>
                      <c15:dlblFieldTableCache>
                        <c:ptCount val="1"/>
                        <c:pt idx="0">
                          <c:v>09</c:v>
                        </c:pt>
                      </c15:dlblFieldTableCache>
                    </c15:dlblFTEntry>
                  </c15:dlblFieldTable>
                  <c15:showDataLabelsRange val="0"/>
                </c:ext>
              </c:extLst>
            </c:dLbl>
            <c:dLbl>
              <c:idx val="16"/>
              <c:layout/>
              <c:tx>
                <c:strRef>
                  <c:f>calcs!$U$72</c:f>
                  <c:strCache>
                    <c:ptCount val="1"/>
                    <c:pt idx="0">
                      <c:v>16</c:v>
                    </c:pt>
                  </c:strCache>
                </c:strRef>
              </c:tx>
              <c:dLblPos val="t"/>
              <c:showVal val="1"/>
              <c:extLst>
                <c:ext xmlns:c15="http://schemas.microsoft.com/office/drawing/2012/chart" uri="{CE6537A1-D6FC-4f65-9D91-7224C49458BB}">
                  <c15:layout/>
                  <c15:dlblFieldTable>
                    <c15:dlblFTEntry>
                      <c15:txfldGUID>{3A47EA3D-D4EF-4F9B-812A-7106E360AAF6}</c15:txfldGUID>
                      <c15:f>calcs!$U$72</c15:f>
                      <c15:dlblFieldTableCache>
                        <c:ptCount val="1"/>
                        <c:pt idx="0">
                          <c:v>10</c:v>
                        </c:pt>
                      </c15:dlblFieldTableCache>
                    </c15:dlblFTEntry>
                  </c15:dlblFieldTable>
                  <c15:showDataLabelsRange val="0"/>
                </c:ext>
              </c:extLst>
            </c:dLbl>
            <c:dLbl>
              <c:idx val="17"/>
              <c:layout/>
              <c:tx>
                <c:strRef>
                  <c:f>calcs!$V$72</c:f>
                  <c:strCache>
                    <c:ptCount val="1"/>
                    <c:pt idx="0">
                      <c:v>17</c:v>
                    </c:pt>
                  </c:strCache>
                </c:strRef>
              </c:tx>
              <c:dLblPos val="t"/>
              <c:showVal val="1"/>
              <c:extLst>
                <c:ext xmlns:c15="http://schemas.microsoft.com/office/drawing/2012/chart" uri="{CE6537A1-D6FC-4f65-9D91-7224C49458BB}">
                  <c15:layout/>
                  <c15:dlblFieldTable>
                    <c15:dlblFTEntry>
                      <c15:txfldGUID>{E240FB80-9D99-4191-8D0B-63D43E546438}</c15:txfldGUID>
                      <c15:f>calcs!$V$72</c15:f>
                      <c15:dlblFieldTableCache>
                        <c:ptCount val="1"/>
                        <c:pt idx="0">
                          <c:v>11</c:v>
                        </c:pt>
                      </c15:dlblFieldTableCache>
                    </c15:dlblFTEntry>
                  </c15:dlblFieldTable>
                  <c15:showDataLabelsRange val="0"/>
                </c:ext>
              </c:extLst>
            </c:dLbl>
            <c:dLbl>
              <c:idx val="18"/>
              <c:layout/>
              <c:tx>
                <c:strRef>
                  <c:f>calcs!$W$72</c:f>
                  <c:strCache>
                    <c:ptCount val="1"/>
                    <c:pt idx="0">
                      <c:v>18</c:v>
                    </c:pt>
                  </c:strCache>
                </c:strRef>
              </c:tx>
              <c:dLblPos val="t"/>
              <c:showVal val="1"/>
              <c:extLst>
                <c:ext xmlns:c15="http://schemas.microsoft.com/office/drawing/2012/chart" uri="{CE6537A1-D6FC-4f65-9D91-7224C49458BB}">
                  <c15:layout/>
                  <c15:dlblFieldTable>
                    <c15:dlblFTEntry>
                      <c15:txfldGUID>{E47C7F24-3DD1-4CFF-8899-AB3327E19A67}</c15:txfldGUID>
                      <c15:f>calcs!$W$72</c15:f>
                      <c15:dlblFieldTableCache>
                        <c:ptCount val="1"/>
                        <c:pt idx="0">
                          <c:v>12</c:v>
                        </c:pt>
                      </c15:dlblFieldTableCache>
                    </c15:dlblFTEntry>
                  </c15:dlblFieldTable>
                  <c15:showDataLabelsRange val="0"/>
                </c:ext>
              </c:extLst>
            </c:dLbl>
            <c:dLbl>
              <c:idx val="19"/>
              <c:layout/>
              <c:tx>
                <c:strRef>
                  <c:f>calcs!$X$72</c:f>
                  <c:strCache>
                    <c:ptCount val="1"/>
                    <c:pt idx="0">
                      <c:v>19</c:v>
                    </c:pt>
                  </c:strCache>
                </c:strRef>
              </c:tx>
              <c:dLblPos val="t"/>
              <c:showVal val="1"/>
              <c:extLst>
                <c:ext xmlns:c15="http://schemas.microsoft.com/office/drawing/2012/chart" uri="{CE6537A1-D6FC-4f65-9D91-7224C49458BB}">
                  <c15:layout/>
                  <c15:dlblFieldTable>
                    <c15:dlblFTEntry>
                      <c15:txfldGUID>{2E513DC4-4AB4-4D18-BEB3-20D9ABA40CD4}</c15:txfldGUID>
                      <c15:f>calcs!$X$72</c15:f>
                      <c15:dlblFieldTableCache>
                        <c:ptCount val="1"/>
                        <c:pt idx="0">
                          <c:v>13</c:v>
                        </c:pt>
                      </c15:dlblFieldTableCache>
                    </c15:dlblFTEntry>
                  </c15:dlblFieldTable>
                  <c15:showDataLabelsRange val="0"/>
                </c:ext>
              </c:extLst>
            </c:dLbl>
            <c:dLbl>
              <c:idx val="20"/>
              <c:layout/>
              <c:tx>
                <c:strRef>
                  <c:f>calcs!$Y$72</c:f>
                  <c:strCache>
                    <c:ptCount val="1"/>
                    <c:pt idx="0">
                      <c:v>20</c:v>
                    </c:pt>
                  </c:strCache>
                </c:strRef>
              </c:tx>
              <c:dLblPos val="t"/>
              <c:showVal val="1"/>
              <c:extLst>
                <c:ext xmlns:c15="http://schemas.microsoft.com/office/drawing/2012/chart" uri="{CE6537A1-D6FC-4f65-9D91-7224C49458BB}">
                  <c15:layout/>
                  <c15:dlblFieldTable>
                    <c15:dlblFTEntry>
                      <c15:txfldGUID>{8F4BF082-73D1-4C26-8A08-D89A5EA403F0}</c15:txfldGUID>
                      <c15:f>calcs!$Y$72</c15:f>
                      <c15:dlblFieldTableCache>
                        <c:ptCount val="1"/>
                        <c:pt idx="0">
                          <c:v>14</c:v>
                        </c:pt>
                      </c15:dlblFieldTableCache>
                    </c15:dlblFTEntry>
                  </c15:dlblFieldTable>
                  <c15:showDataLabelsRange val="0"/>
                </c:ext>
              </c:extLst>
            </c:dLbl>
            <c:dLbl>
              <c:idx val="21"/>
              <c:layout/>
              <c:tx>
                <c:strRef>
                  <c:f>calcs!$Z$72</c:f>
                  <c:strCache>
                    <c:ptCount val="1"/>
                    <c:pt idx="0">
                      <c:v>21</c:v>
                    </c:pt>
                  </c:strCache>
                </c:strRef>
              </c:tx>
              <c:dLblPos val="t"/>
              <c:showVal val="1"/>
              <c:extLst>
                <c:ext xmlns:c15="http://schemas.microsoft.com/office/drawing/2012/chart" uri="{CE6537A1-D6FC-4f65-9D91-7224C49458BB}">
                  <c15:layout/>
                  <c15:dlblFieldTable>
                    <c15:dlblFTEntry>
                      <c15:txfldGUID>{4762123C-AEFD-4097-8962-EB6113664FDC}</c15:txfldGUID>
                      <c15:f>calcs!$Z$72</c15:f>
                      <c15:dlblFieldTableCache>
                        <c:ptCount val="1"/>
                        <c:pt idx="0">
                          <c:v>15</c:v>
                        </c:pt>
                      </c15:dlblFieldTableCache>
                    </c15:dlblFTEntry>
                  </c15:dlblFieldTable>
                  <c15:showDataLabelsRange val="0"/>
                </c:ext>
              </c:extLst>
            </c:dLbl>
            <c:dLbl>
              <c:idx val="22"/>
              <c:layout/>
              <c:tx>
                <c:strRef>
                  <c:f>calcs!$AA$72</c:f>
                  <c:strCache>
                    <c:ptCount val="1"/>
                    <c:pt idx="0">
                      <c:v>22</c:v>
                    </c:pt>
                  </c:strCache>
                </c:strRef>
              </c:tx>
              <c:dLblPos val="t"/>
              <c:showVal val="1"/>
              <c:extLst>
                <c:ext xmlns:c15="http://schemas.microsoft.com/office/drawing/2012/chart" uri="{CE6537A1-D6FC-4f65-9D91-7224C49458BB}">
                  <c15:layout/>
                  <c15:dlblFieldTable>
                    <c15:dlblFTEntry>
                      <c15:txfldGUID>{D5F85ADD-388A-4B48-B581-6D8877FA525E}</c15:txfldGUID>
                      <c15:f>calcs!$AA$72</c15:f>
                      <c15:dlblFieldTableCache>
                        <c:ptCount val="1"/>
                        <c:pt idx="0">
                          <c:v>16</c:v>
                        </c:pt>
                      </c15:dlblFieldTableCache>
                    </c15:dlblFTEntry>
                  </c15:dlblFieldTable>
                  <c15:showDataLabelsRange val="0"/>
                </c:ext>
              </c:extLst>
            </c:dLbl>
            <c:dLbl>
              <c:idx val="23"/>
              <c:layout/>
              <c:tx>
                <c:strRef>
                  <c:f>calcs!$AB$72</c:f>
                  <c:strCache>
                    <c:ptCount val="1"/>
                    <c:pt idx="0">
                      <c:v>23</c:v>
                    </c:pt>
                  </c:strCache>
                </c:strRef>
              </c:tx>
              <c:dLblPos val="t"/>
              <c:showVal val="1"/>
              <c:extLst>
                <c:ext xmlns:c15="http://schemas.microsoft.com/office/drawing/2012/chart" uri="{CE6537A1-D6FC-4f65-9D91-7224C49458BB}">
                  <c15:layout/>
                  <c15:dlblFieldTable>
                    <c15:dlblFTEntry>
                      <c15:txfldGUID>{2D8C15DE-1DE0-4A34-8200-5DEF99579205}</c15:txfldGUID>
                      <c15:f>calcs!$AB$72</c15:f>
                      <c15:dlblFieldTableCache>
                        <c:ptCount val="1"/>
                        <c:pt idx="0">
                          <c:v>17</c:v>
                        </c:pt>
                      </c15:dlblFieldTableCache>
                    </c15:dlblFTEntry>
                  </c15:dlblFieldTable>
                  <c15:showDataLabelsRange val="0"/>
                </c:ext>
              </c:extLst>
            </c:dLbl>
            <c:dLbl>
              <c:idx val="24"/>
              <c:layout/>
              <c:tx>
                <c:strRef>
                  <c:f>calcs!$AC$72</c:f>
                  <c:strCache>
                    <c:ptCount val="1"/>
                    <c:pt idx="0">
                      <c:v>24</c:v>
                    </c:pt>
                  </c:strCache>
                </c:strRef>
              </c:tx>
              <c:dLblPos val="t"/>
              <c:showVal val="1"/>
              <c:extLst>
                <c:ext xmlns:c15="http://schemas.microsoft.com/office/drawing/2012/chart" uri="{CE6537A1-D6FC-4f65-9D91-7224C49458BB}">
                  <c15:layout/>
                  <c15:dlblFieldTable>
                    <c15:dlblFTEntry>
                      <c15:txfldGUID>{E5994BCD-BF75-4952-A169-4DF6382C3920}</c15:txfldGUID>
                      <c15:f>calcs!$AC$72</c15:f>
                      <c15:dlblFieldTableCache>
                        <c:ptCount val="1"/>
                        <c:pt idx="0">
                          <c:v>18</c:v>
                        </c:pt>
                      </c15:dlblFieldTableCache>
                    </c15:dlblFTEntry>
                  </c15:dlblFieldTable>
                  <c15:showDataLabelsRange val="0"/>
                </c:ext>
              </c:extLst>
            </c:dLbl>
            <c:dLbl>
              <c:idx val="25"/>
              <c:layout/>
              <c:tx>
                <c:strRef>
                  <c:f>calcs!$AD$72</c:f>
                  <c:strCache>
                    <c:ptCount val="1"/>
                    <c:pt idx="0">
                      <c:v>25</c:v>
                    </c:pt>
                  </c:strCache>
                </c:strRef>
              </c:tx>
              <c:dLblPos val="t"/>
              <c:showVal val="1"/>
              <c:extLst>
                <c:ext xmlns:c15="http://schemas.microsoft.com/office/drawing/2012/chart" uri="{CE6537A1-D6FC-4f65-9D91-7224C49458BB}">
                  <c15:layout/>
                  <c15:dlblFieldTable>
                    <c15:dlblFTEntry>
                      <c15:txfldGUID>{F4152F62-F238-4314-98C2-3FD55FA6873F}</c15:txfldGUID>
                      <c15:f>calcs!$AD$72</c15:f>
                      <c15:dlblFieldTableCache>
                        <c:ptCount val="1"/>
                        <c:pt idx="0">
                          <c:v>19</c:v>
                        </c:pt>
                      </c15:dlblFieldTableCache>
                    </c15:dlblFTEntry>
                  </c15:dlblFieldTable>
                  <c15:showDataLabelsRange val="0"/>
                </c:ext>
              </c:extLst>
            </c:dLbl>
            <c:dLbl>
              <c:idx val="26"/>
              <c:layout/>
              <c:tx>
                <c:strRef>
                  <c:f>calcs!$AE$72</c:f>
                  <c:strCache>
                    <c:ptCount val="1"/>
                    <c:pt idx="0">
                      <c:v>26</c:v>
                    </c:pt>
                  </c:strCache>
                </c:strRef>
              </c:tx>
              <c:dLblPos val="t"/>
              <c:showVal val="1"/>
              <c:extLst>
                <c:ext xmlns:c15="http://schemas.microsoft.com/office/drawing/2012/chart" uri="{CE6537A1-D6FC-4f65-9D91-7224C49458BB}">
                  <c15:layout/>
                  <c15:dlblFieldTable>
                    <c15:dlblFTEntry>
                      <c15:txfldGUID>{8C8D4795-50D2-4FE5-9D2E-333429A1F97E}</c15:txfldGUID>
                      <c15:f>calcs!$AE$72</c15:f>
                      <c15:dlblFieldTableCache>
                        <c:ptCount val="1"/>
                        <c:pt idx="0">
                          <c:v>20</c:v>
                        </c:pt>
                      </c15:dlblFieldTableCache>
                    </c15:dlblFTEntry>
                  </c15:dlblFieldTable>
                  <c15:showDataLabelsRange val="0"/>
                </c:ext>
              </c:extLst>
            </c:dLbl>
            <c:dLbl>
              <c:idx val="27"/>
              <c:layout/>
              <c:tx>
                <c:strRef>
                  <c:f>calcs!$AF$72</c:f>
                  <c:strCache>
                    <c:ptCount val="1"/>
                    <c:pt idx="0">
                      <c:v>27</c:v>
                    </c:pt>
                  </c:strCache>
                </c:strRef>
              </c:tx>
              <c:dLblPos val="t"/>
              <c:showVal val="1"/>
              <c:extLst>
                <c:ext xmlns:c15="http://schemas.microsoft.com/office/drawing/2012/chart" uri="{CE6537A1-D6FC-4f65-9D91-7224C49458BB}">
                  <c15:layout/>
                  <c15:dlblFieldTable>
                    <c15:dlblFTEntry>
                      <c15:txfldGUID>{6EB0D07A-8A63-457D-BCA4-D2BD9943FEE5}</c15:txfldGUID>
                      <c15:f>calcs!$AF$72</c15:f>
                      <c15:dlblFieldTableCache>
                        <c:ptCount val="1"/>
                        <c:pt idx="0">
                          <c:v>21</c:v>
                        </c:pt>
                      </c15:dlblFieldTableCache>
                    </c15:dlblFTEntry>
                  </c15:dlblFieldTable>
                  <c15:showDataLabelsRange val="0"/>
                </c:ext>
              </c:extLst>
            </c:dLbl>
            <c:dLbl>
              <c:idx val="28"/>
              <c:layout/>
              <c:tx>
                <c:strRef>
                  <c:f>calcs!$AG$72</c:f>
                  <c:strCache>
                    <c:ptCount val="1"/>
                    <c:pt idx="0">
                      <c:v>28</c:v>
                    </c:pt>
                  </c:strCache>
                </c:strRef>
              </c:tx>
              <c:dLblPos val="t"/>
              <c:showVal val="1"/>
              <c:extLst>
                <c:ext xmlns:c15="http://schemas.microsoft.com/office/drawing/2012/chart" uri="{CE6537A1-D6FC-4f65-9D91-7224C49458BB}">
                  <c15:layout/>
                  <c15:dlblFieldTable>
                    <c15:dlblFTEntry>
                      <c15:txfldGUID>{DF59E2C3-B5FD-4CDA-B63B-5F4F582C4AA4}</c15:txfldGUID>
                      <c15:f>calcs!$AG$72</c15:f>
                      <c15:dlblFieldTableCache>
                        <c:ptCount val="1"/>
                        <c:pt idx="0">
                          <c:v>22</c:v>
                        </c:pt>
                      </c15:dlblFieldTableCache>
                    </c15:dlblFTEntry>
                  </c15:dlblFieldTable>
                  <c15:showDataLabelsRange val="0"/>
                </c:ext>
              </c:extLst>
            </c:dLbl>
            <c:dLbl>
              <c:idx val="29"/>
              <c:layout/>
              <c:tx>
                <c:strRef>
                  <c:f>calcs!$AH$72</c:f>
                  <c:strCache>
                    <c:ptCount val="1"/>
                    <c:pt idx="0">
                      <c:v>29</c:v>
                    </c:pt>
                  </c:strCache>
                </c:strRef>
              </c:tx>
              <c:dLblPos val="t"/>
              <c:showVal val="1"/>
              <c:extLst>
                <c:ext xmlns:c15="http://schemas.microsoft.com/office/drawing/2012/chart" uri="{CE6537A1-D6FC-4f65-9D91-7224C49458BB}">
                  <c15:layout/>
                  <c15:dlblFieldTable>
                    <c15:dlblFTEntry>
                      <c15:txfldGUID>{AD026461-ADF1-4401-997D-A74AA9629F64}</c15:txfldGUID>
                      <c15:f>calcs!$AH$72</c15:f>
                      <c15:dlblFieldTableCache>
                        <c:ptCount val="1"/>
                        <c:pt idx="0">
                          <c:v>23</c:v>
                        </c:pt>
                      </c15:dlblFieldTableCache>
                    </c15:dlblFTEntry>
                  </c15:dlblFieldTable>
                  <c15:showDataLabelsRange val="0"/>
                </c:ext>
              </c:extLst>
            </c:dLbl>
            <c:dLblPos val="t"/>
            <c:showVal val="1"/>
            <c:extLst>
              <c:ext xmlns:c15="http://schemas.microsoft.com/office/drawing/2012/chart" uri="{CE6537A1-D6FC-4f65-9D91-7224C49458BB}">
                <c15:showLeaderLines val="0"/>
              </c:ext>
            </c:extLst>
          </c:dLbls>
          <c:val>
            <c:numRef>
              <c:f>calcs!$E$71:$AH$71</c:f>
              <c:numCache>
                <c:formatCode>General</c:formatCode>
                <c:ptCount val="30"/>
                <c:pt idx="0">
                  <c:v>1.3</c:v>
                </c:pt>
                <c:pt idx="1">
                  <c:v>1.3</c:v>
                </c:pt>
                <c:pt idx="2">
                  <c:v>1.3</c:v>
                </c:pt>
                <c:pt idx="3">
                  <c:v>1.3</c:v>
                </c:pt>
                <c:pt idx="4">
                  <c:v>1.3</c:v>
                </c:pt>
                <c:pt idx="5">
                  <c:v>1.3</c:v>
                </c:pt>
                <c:pt idx="6">
                  <c:v>1.3</c:v>
                </c:pt>
                <c:pt idx="7">
                  <c:v>1.3</c:v>
                </c:pt>
                <c:pt idx="8">
                  <c:v>1.3</c:v>
                </c:pt>
                <c:pt idx="9">
                  <c:v>1.3</c:v>
                </c:pt>
                <c:pt idx="10">
                  <c:v>1.3</c:v>
                </c:pt>
                <c:pt idx="11">
                  <c:v>1.3</c:v>
                </c:pt>
                <c:pt idx="12">
                  <c:v>1.3</c:v>
                </c:pt>
                <c:pt idx="13">
                  <c:v>1.3</c:v>
                </c:pt>
                <c:pt idx="14">
                  <c:v>1.3</c:v>
                </c:pt>
                <c:pt idx="15">
                  <c:v>1.3</c:v>
                </c:pt>
                <c:pt idx="16">
                  <c:v>1.3</c:v>
                </c:pt>
                <c:pt idx="17">
                  <c:v>1.3</c:v>
                </c:pt>
                <c:pt idx="18">
                  <c:v>1.3</c:v>
                </c:pt>
                <c:pt idx="19">
                  <c:v>1.3</c:v>
                </c:pt>
                <c:pt idx="20">
                  <c:v>1.3</c:v>
                </c:pt>
                <c:pt idx="21">
                  <c:v>1.3</c:v>
                </c:pt>
                <c:pt idx="22">
                  <c:v>1.3</c:v>
                </c:pt>
                <c:pt idx="23">
                  <c:v>1.3</c:v>
                </c:pt>
                <c:pt idx="24">
                  <c:v>1.3</c:v>
                </c:pt>
                <c:pt idx="25">
                  <c:v>1.3</c:v>
                </c:pt>
                <c:pt idx="26">
                  <c:v>1.3</c:v>
                </c:pt>
                <c:pt idx="27">
                  <c:v>1.3</c:v>
                </c:pt>
                <c:pt idx="28">
                  <c:v>1.3</c:v>
                </c:pt>
                <c:pt idx="29">
                  <c:v>1.3</c:v>
                </c:pt>
              </c:numCache>
            </c:numRef>
          </c:val>
        </c:ser>
        <c:ser>
          <c:idx val="23"/>
          <c:order val="24"/>
          <c:tx>
            <c:v>Day Dot Line For Text Labels</c:v>
          </c:tx>
          <c:spPr>
            <a:ln w="28575">
              <a:noFill/>
            </a:ln>
          </c:spPr>
          <c:marker>
            <c:symbol val="none"/>
          </c:marker>
          <c:val>
            <c:numRef>
              <c:f>calcs!$E$69:$AH$69</c:f>
              <c:numCache>
                <c:formatCode>General</c:formatCode>
                <c:ptCount val="30"/>
                <c:pt idx="0">
                  <c:v>2.2999999999999998</c:v>
                </c:pt>
                <c:pt idx="1">
                  <c:v>2.2999999999999998</c:v>
                </c:pt>
                <c:pt idx="2">
                  <c:v>2.2999999999999998</c:v>
                </c:pt>
                <c:pt idx="3">
                  <c:v>2.2999999999999998</c:v>
                </c:pt>
                <c:pt idx="4">
                  <c:v>2.2999999999999998</c:v>
                </c:pt>
                <c:pt idx="5">
                  <c:v>2.2999999999999998</c:v>
                </c:pt>
                <c:pt idx="6">
                  <c:v>2.2999999999999998</c:v>
                </c:pt>
                <c:pt idx="7">
                  <c:v>2.2999999999999998</c:v>
                </c:pt>
                <c:pt idx="8">
                  <c:v>2.2999999999999998</c:v>
                </c:pt>
                <c:pt idx="9">
                  <c:v>2.2999999999999998</c:v>
                </c:pt>
                <c:pt idx="10">
                  <c:v>2.2999999999999998</c:v>
                </c:pt>
                <c:pt idx="11">
                  <c:v>2.2999999999999998</c:v>
                </c:pt>
                <c:pt idx="12">
                  <c:v>2.2999999999999998</c:v>
                </c:pt>
                <c:pt idx="13">
                  <c:v>2.2999999999999998</c:v>
                </c:pt>
                <c:pt idx="14">
                  <c:v>2.2999999999999998</c:v>
                </c:pt>
                <c:pt idx="15">
                  <c:v>2.2999999999999998</c:v>
                </c:pt>
                <c:pt idx="16">
                  <c:v>2.2999999999999998</c:v>
                </c:pt>
                <c:pt idx="17">
                  <c:v>2.2999999999999998</c:v>
                </c:pt>
                <c:pt idx="18">
                  <c:v>2.2999999999999998</c:v>
                </c:pt>
                <c:pt idx="19">
                  <c:v>2.2999999999999998</c:v>
                </c:pt>
                <c:pt idx="20">
                  <c:v>2.2999999999999998</c:v>
                </c:pt>
                <c:pt idx="21">
                  <c:v>2.2999999999999998</c:v>
                </c:pt>
                <c:pt idx="22">
                  <c:v>2.2999999999999998</c:v>
                </c:pt>
                <c:pt idx="23">
                  <c:v>2.2999999999999998</c:v>
                </c:pt>
                <c:pt idx="24">
                  <c:v>2.2999999999999998</c:v>
                </c:pt>
                <c:pt idx="25">
                  <c:v>2.2999999999999998</c:v>
                </c:pt>
                <c:pt idx="26">
                  <c:v>2.2999999999999998</c:v>
                </c:pt>
                <c:pt idx="27">
                  <c:v>2.2999999999999998</c:v>
                </c:pt>
                <c:pt idx="28">
                  <c:v>2.2999999999999998</c:v>
                </c:pt>
                <c:pt idx="29">
                  <c:v>2.2999999999999998</c:v>
                </c:pt>
              </c:numCache>
            </c:numRef>
          </c:val>
        </c:ser>
        <c:ser>
          <c:idx val="25"/>
          <c:order val="25"/>
          <c:tx>
            <c:strRef>
              <c:f>calcs!$D$59</c:f>
              <c:strCache>
                <c:ptCount val="1"/>
                <c:pt idx="0">
                  <c:v>Jan 1900 - Top Band</c:v>
                </c:pt>
              </c:strCache>
            </c:strRef>
          </c:tx>
          <c:marker>
            <c:symbol val="none"/>
          </c:marker>
          <c:val>
            <c:numRef>
              <c:f>calcs!$E$59:$AH$59</c:f>
              <c:numCache>
                <c:formatCode>General</c:formatCode>
                <c:ptCount val="30"/>
                <c:pt idx="0">
                  <c:v>#N/A</c:v>
                </c:pt>
                <c:pt idx="1">
                  <c:v>13</c:v>
                </c:pt>
                <c:pt idx="2">
                  <c:v>13</c:v>
                </c:pt>
                <c:pt idx="3">
                  <c:v>13</c:v>
                </c:pt>
                <c:pt idx="4">
                  <c:v>13</c:v>
                </c:pt>
                <c:pt idx="5">
                  <c:v>13</c:v>
                </c:pt>
                <c:pt idx="6">
                  <c:v>13</c:v>
                </c:pt>
                <c:pt idx="7">
                  <c:v>13</c:v>
                </c:pt>
                <c:pt idx="8">
                  <c:v>13</c:v>
                </c:pt>
                <c:pt idx="9">
                  <c:v>13</c:v>
                </c:pt>
                <c:pt idx="10">
                  <c:v>13</c:v>
                </c:pt>
                <c:pt idx="11">
                  <c:v>13</c:v>
                </c:pt>
                <c:pt idx="12">
                  <c:v>13</c:v>
                </c:pt>
                <c:pt idx="13">
                  <c:v>13</c:v>
                </c:pt>
                <c:pt idx="14">
                  <c:v>13</c:v>
                </c:pt>
                <c:pt idx="15">
                  <c:v>13</c:v>
                </c:pt>
                <c:pt idx="16">
                  <c:v>13</c:v>
                </c:pt>
                <c:pt idx="17">
                  <c:v>13</c:v>
                </c:pt>
                <c:pt idx="18">
                  <c:v>13</c:v>
                </c:pt>
                <c:pt idx="19">
                  <c:v>13</c:v>
                </c:pt>
                <c:pt idx="20">
                  <c:v>13</c:v>
                </c:pt>
                <c:pt idx="21">
                  <c:v>13</c:v>
                </c:pt>
                <c:pt idx="22">
                  <c:v>13</c:v>
                </c:pt>
                <c:pt idx="23">
                  <c:v>13</c:v>
                </c:pt>
                <c:pt idx="24">
                  <c:v>13</c:v>
                </c:pt>
                <c:pt idx="25">
                  <c:v>13</c:v>
                </c:pt>
                <c:pt idx="26">
                  <c:v>13</c:v>
                </c:pt>
                <c:pt idx="27">
                  <c:v>13</c:v>
                </c:pt>
                <c:pt idx="28">
                  <c:v>13</c:v>
                </c:pt>
                <c:pt idx="29">
                  <c:v>13</c:v>
                </c:pt>
              </c:numCache>
            </c:numRef>
          </c:val>
        </c:ser>
        <c:ser>
          <c:idx val="26"/>
          <c:order val="26"/>
          <c:tx>
            <c:strRef>
              <c:f>calcs!$D$62</c:f>
              <c:strCache>
                <c:ptCount val="1"/>
                <c:pt idx="0">
                  <c:v>Feb 1900 - Top Band</c:v>
                </c:pt>
              </c:strCache>
            </c:strRef>
          </c:tx>
          <c:marker>
            <c:symbol val="none"/>
          </c:marker>
          <c:val>
            <c:numRef>
              <c:f>calcs!$E$62:$AH$62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er>
        <c:dLbls/>
        <c:marker val="1"/>
        <c:axId val="73835264"/>
        <c:axId val="73836800"/>
      </c:lineChart>
      <c:dateAx>
        <c:axId val="73835264"/>
        <c:scaling>
          <c:orientation val="minMax"/>
        </c:scaling>
        <c:delete val="1"/>
        <c:axPos val="b"/>
        <c:majorGridlines/>
        <c:numFmt formatCode="d" sourceLinked="0"/>
        <c:tickLblPos val="none"/>
        <c:crossAx val="73836800"/>
        <c:crosses val="autoZero"/>
        <c:auto val="1"/>
        <c:lblOffset val="100"/>
        <c:baseTimeUnit val="days"/>
      </c:dateAx>
      <c:valAx>
        <c:axId val="73836800"/>
        <c:scaling>
          <c:orientation val="minMax"/>
          <c:max val="13.5"/>
          <c:min val="0"/>
        </c:scaling>
        <c:delete val="1"/>
        <c:axPos val="l"/>
        <c:numFmt formatCode="General" sourceLinked="1"/>
        <c:tickLblPos val="none"/>
        <c:crossAx val="73835264"/>
        <c:crosses val="autoZero"/>
        <c:crossBetween val="between"/>
        <c:majorUnit val="1"/>
      </c:valAx>
    </c:plotArea>
    <c:plotVisOnly val="1"/>
    <c:dispBlanksAs val="gap"/>
  </c:chart>
  <c:printSettings>
    <c:headerFooter/>
    <c:pageMargins b="0.75000000000000011" l="0.70000000000000007" r="0.70000000000000007" t="1" header="0.30000000000000004" footer="0.30000000000000004"/>
    <c:pageSetup orientation="landscape"/>
  </c:printSettings>
</c:chartSpace>
</file>

<file path=xl/ctrlProps/ctrlProp1.xml><?xml version="1.0" encoding="utf-8"?>
<formControlPr xmlns="http://schemas.microsoft.com/office/spreadsheetml/2009/9/main" objectType="Scroll" dx="16" fmlaLink="WindowOffset" horiz="1" max="100" noThreeD="1" page="7" val="0"/>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xdr:col>
      <xdr:colOff>200025</xdr:colOff>
      <xdr:row>2</xdr:row>
      <xdr:rowOff>47625</xdr:rowOff>
    </xdr:from>
    <xdr:to>
      <xdr:col>6</xdr:col>
      <xdr:colOff>3680079</xdr:colOff>
      <xdr:row>17</xdr:row>
      <xdr:rowOff>19050</xdr:rowOff>
    </xdr:to>
    <xdr:graphicFrame macro="">
      <xdr:nvGraphicFramePr>
        <xdr:cNvPr id="7" name="TimelineChart" descr="Scrollable timeline of the project activitie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id="1" name="Activities" displayName="Activities" ref="C23:G35" totalsRowShown="0" headerRowDxfId="6" dataDxfId="5">
  <autoFilter ref="C23:G35"/>
  <sortState ref="D20:G25">
    <sortCondition ref="E19:E25"/>
  </sortState>
  <tableColumns count="5">
    <tableColumn id="5" name="Id" dataDxfId="4">
      <calculatedColumnFormula>N(C23)+1</calculatedColumnFormula>
    </tableColumn>
    <tableColumn id="1" name="ACTIVITY" dataDxfId="3"/>
    <tableColumn id="2" name="START" dataDxfId="2"/>
    <tableColumn id="3" name="END" dataDxfId="1">
      <calculatedColumnFormula>Activities[[#This Row],[START]]+2</calculatedColumnFormula>
    </tableColumn>
    <tableColumn id="4" name="NOTES" dataDxfId="0"/>
  </tableColumns>
  <tableStyleInfo name="Project Timeline" showFirstColumn="0" showLastColumn="0" showRowStripes="1" showColumnStripes="0"/>
  <extLst>
    <ext xmlns:x14="http://schemas.microsoft.com/office/spreadsheetml/2009/9/main" uri="{504A1905-F514-4f6f-8877-14C23A59335A}">
      <x14:table altText="Activities Table" altTextSummary="This table is for the user to enter and manage academic activities.  The columns are Activity, Start, End, and Notes.  All activities entered in the table will be rendered in the Timeline Chart."/>
    </ext>
  </extLst>
</table>
</file>

<file path=xl/theme/theme1.xml><?xml version="1.0" encoding="utf-8"?>
<a:theme xmlns:a="http://schemas.openxmlformats.org/drawingml/2006/main" name="Office Theme">
  <a:themeElements>
    <a:clrScheme name="Project Timeline">
      <a:dk1>
        <a:sysClr val="windowText" lastClr="000000"/>
      </a:dk1>
      <a:lt1>
        <a:sysClr val="window" lastClr="FFFFFF"/>
      </a:lt1>
      <a:dk2>
        <a:srgbClr val="37464D"/>
      </a:dk2>
      <a:lt2>
        <a:srgbClr val="F0ECEB"/>
      </a:lt2>
      <a:accent1>
        <a:srgbClr val="FE713B"/>
      </a:accent1>
      <a:accent2>
        <a:srgbClr val="0CA8C7"/>
      </a:accent2>
      <a:accent3>
        <a:srgbClr val="9BD174"/>
      </a:accent3>
      <a:accent4>
        <a:srgbClr val="8F6BA2"/>
      </a:accent4>
      <a:accent5>
        <a:srgbClr val="FFED56"/>
      </a:accent5>
      <a:accent6>
        <a:srgbClr val="E95877"/>
      </a:accent6>
      <a:hlink>
        <a:srgbClr val="47C2D9"/>
      </a:hlink>
      <a:folHlink>
        <a:srgbClr val="8F6BA2"/>
      </a:folHlink>
    </a:clrScheme>
    <a:fontScheme name="Project Timeline">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trlProp" Target="../ctrlProps/ctrlProp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1">
    <tabColor theme="5"/>
    <pageSetUpPr autoPageBreaks="0"/>
  </sheetPr>
  <dimension ref="B2:H35"/>
  <sheetViews>
    <sheetView showGridLines="0" tabSelected="1" topLeftCell="A22" zoomScaleNormal="100" workbookViewId="0">
      <selection activeCell="I9" sqref="I9"/>
    </sheetView>
  </sheetViews>
  <sheetFormatPr defaultRowHeight="17.25" customHeight="1"/>
  <cols>
    <col min="1" max="1" width="9.140625" style="5" customWidth="1"/>
    <col min="2" max="2" width="5.5703125" style="5" customWidth="1"/>
    <col min="3" max="3" width="0" style="5" hidden="1" customWidth="1"/>
    <col min="4" max="4" width="31" style="5" customWidth="1"/>
    <col min="5" max="6" width="18.42578125" style="5" customWidth="1"/>
    <col min="7" max="7" width="56.85546875" style="5" customWidth="1"/>
    <col min="8" max="8" width="5.5703125" style="5" customWidth="1"/>
    <col min="9" max="16384" width="9.140625" style="5"/>
  </cols>
  <sheetData>
    <row r="2" spans="2:8" s="4" customFormat="1" ht="47.25" customHeight="1" thickBot="1">
      <c r="B2" s="15"/>
      <c r="C2" s="15"/>
      <c r="D2" s="17" t="s">
        <v>17</v>
      </c>
      <c r="E2" s="15"/>
      <c r="F2" s="15"/>
      <c r="G2" s="15"/>
      <c r="H2" s="16"/>
    </row>
    <row r="3" spans="2:8" ht="17.25" customHeight="1" thickTop="1">
      <c r="D3" s="6"/>
    </row>
    <row r="19" spans="3:7" ht="17.25" customHeight="1" thickBot="1">
      <c r="D19" s="7"/>
      <c r="E19" s="7"/>
      <c r="F19" s="7"/>
      <c r="G19" s="7"/>
    </row>
    <row r="20" spans="3:7" ht="17.25" customHeight="1" thickTop="1">
      <c r="D20" s="8"/>
      <c r="E20" s="8"/>
      <c r="F20" s="8"/>
      <c r="G20" s="8"/>
    </row>
    <row r="21" spans="3:7" ht="17.25" customHeight="1">
      <c r="D21" s="13" t="s">
        <v>30</v>
      </c>
      <c r="E21" s="14"/>
      <c r="F21" s="8"/>
      <c r="G21" s="8"/>
    </row>
    <row r="22" spans="3:7" ht="17.25" customHeight="1">
      <c r="D22" s="8"/>
      <c r="E22" s="8"/>
      <c r="F22" s="8"/>
      <c r="G22" s="8"/>
    </row>
    <row r="23" spans="3:7" ht="17.25" customHeight="1">
      <c r="C23" s="9" t="s">
        <v>5</v>
      </c>
      <c r="D23" s="18" t="s">
        <v>13</v>
      </c>
      <c r="E23" s="18" t="s">
        <v>14</v>
      </c>
      <c r="F23" s="18" t="s">
        <v>15</v>
      </c>
      <c r="G23" s="18" t="s">
        <v>16</v>
      </c>
    </row>
    <row r="24" spans="3:7" ht="17.25" customHeight="1">
      <c r="C24" s="9">
        <f t="shared" ref="C24:C29" si="0">N(C23)+1</f>
        <v>1</v>
      </c>
      <c r="D24" s="10" t="s">
        <v>18</v>
      </c>
      <c r="E24" s="11"/>
      <c r="F24" s="11"/>
      <c r="G24" s="10"/>
    </row>
    <row r="25" spans="3:7" ht="17.25" customHeight="1">
      <c r="C25" s="9">
        <f t="shared" si="0"/>
        <v>2</v>
      </c>
      <c r="D25" s="10" t="s">
        <v>19</v>
      </c>
      <c r="E25" s="11"/>
      <c r="F25" s="11"/>
      <c r="G25" s="10"/>
    </row>
    <row r="26" spans="3:7" ht="17.25" customHeight="1">
      <c r="C26" s="9">
        <f t="shared" si="0"/>
        <v>3</v>
      </c>
      <c r="D26" s="10" t="s">
        <v>20</v>
      </c>
      <c r="E26" s="11"/>
      <c r="F26" s="11"/>
      <c r="G26" s="10"/>
    </row>
    <row r="27" spans="3:7" ht="17.25" customHeight="1">
      <c r="C27" s="9">
        <f t="shared" si="0"/>
        <v>4</v>
      </c>
      <c r="D27" s="10" t="s">
        <v>21</v>
      </c>
      <c r="E27" s="11"/>
      <c r="F27" s="11"/>
      <c r="G27" s="10"/>
    </row>
    <row r="28" spans="3:7" ht="17.25" customHeight="1">
      <c r="C28" s="9">
        <f t="shared" si="0"/>
        <v>5</v>
      </c>
      <c r="D28" s="10" t="s">
        <v>22</v>
      </c>
      <c r="E28" s="11"/>
      <c r="F28" s="11"/>
      <c r="G28" s="10"/>
    </row>
    <row r="29" spans="3:7" ht="17.25" customHeight="1">
      <c r="C29" s="9">
        <f t="shared" si="0"/>
        <v>6</v>
      </c>
      <c r="D29" s="10" t="s">
        <v>23</v>
      </c>
      <c r="E29" s="11"/>
      <c r="F29" s="11"/>
      <c r="G29" s="10"/>
    </row>
    <row r="30" spans="3:7" ht="17.25" customHeight="1">
      <c r="C30" s="12">
        <f t="shared" ref="C30:C35" si="1">N(C29)+1</f>
        <v>7</v>
      </c>
      <c r="D30" s="10" t="s">
        <v>24</v>
      </c>
      <c r="E30" s="11"/>
      <c r="F30" s="11"/>
      <c r="G30" s="10"/>
    </row>
    <row r="31" spans="3:7" ht="17.25" customHeight="1">
      <c r="C31" s="12">
        <f t="shared" si="1"/>
        <v>8</v>
      </c>
      <c r="D31" s="10" t="s">
        <v>25</v>
      </c>
      <c r="E31" s="11"/>
      <c r="F31" s="11"/>
      <c r="G31" s="10"/>
    </row>
    <row r="32" spans="3:7" ht="17.25" customHeight="1">
      <c r="C32" s="12">
        <f t="shared" si="1"/>
        <v>9</v>
      </c>
      <c r="D32" s="10" t="s">
        <v>26</v>
      </c>
      <c r="E32" s="11"/>
      <c r="F32" s="11"/>
      <c r="G32" s="10"/>
    </row>
    <row r="33" spans="3:7" ht="17.25" customHeight="1">
      <c r="C33" s="12">
        <f t="shared" si="1"/>
        <v>10</v>
      </c>
      <c r="D33" s="10" t="s">
        <v>27</v>
      </c>
      <c r="E33" s="11"/>
      <c r="F33" s="11"/>
      <c r="G33" s="10"/>
    </row>
    <row r="34" spans="3:7" ht="17.25" customHeight="1">
      <c r="C34" s="12">
        <f t="shared" si="1"/>
        <v>11</v>
      </c>
      <c r="D34" s="10" t="s">
        <v>28</v>
      </c>
      <c r="E34" s="11"/>
      <c r="F34" s="11"/>
      <c r="G34" s="10"/>
    </row>
    <row r="35" spans="3:7" ht="17.25" customHeight="1">
      <c r="C35" s="12">
        <f t="shared" si="1"/>
        <v>12</v>
      </c>
      <c r="D35" s="10" t="s">
        <v>29</v>
      </c>
      <c r="E35" s="11"/>
      <c r="F35" s="11"/>
      <c r="G35" s="10"/>
    </row>
  </sheetData>
  <sheetProtection selectLockedCells="1"/>
  <printOptions horizontalCentered="1"/>
  <pageMargins left="0.25" right="0.25" top="0.5" bottom="0.5" header="0.3" footer="0.3"/>
  <pageSetup fitToHeight="0" orientation="landscape" r:id="rId1"/>
  <rowBreaks count="2" manualBreakCount="2">
    <brk id="19" max="16383" man="1"/>
    <brk id="21" max="16383" man="1"/>
  </rowBreaks>
  <drawing r:id="rId2"/>
  <legacyDrawing r:id="rId3"/>
  <tableParts count="1">
    <tablePart r:id="rId4"/>
  </tableParts>
</worksheet>
</file>

<file path=xl/worksheets/sheet2.xml><?xml version="1.0" encoding="utf-8"?>
<worksheet xmlns="http://schemas.openxmlformats.org/spreadsheetml/2006/main" xmlns:r="http://schemas.openxmlformats.org/officeDocument/2006/relationships">
  <sheetPr codeName="Sheet2"/>
  <dimension ref="A1:AI72"/>
  <sheetViews>
    <sheetView workbookViewId="0">
      <selection activeCell="D28" sqref="D28"/>
    </sheetView>
  </sheetViews>
  <sheetFormatPr defaultRowHeight="12.75"/>
  <cols>
    <col min="3" max="3" width="17.42578125" customWidth="1"/>
    <col min="4" max="4" width="18" customWidth="1"/>
    <col min="5" max="34" width="10.85546875" customWidth="1"/>
    <col min="35" max="35" width="17.5703125" customWidth="1"/>
  </cols>
  <sheetData>
    <row r="1" spans="1:6">
      <c r="A1" t="s">
        <v>9</v>
      </c>
    </row>
    <row r="3" spans="1:6">
      <c r="C3" t="s">
        <v>10</v>
      </c>
      <c r="D3" s="1">
        <f ca="1">TODAY()</f>
        <v>42151</v>
      </c>
      <c r="E3" s="1"/>
    </row>
    <row r="4" spans="1:6">
      <c r="D4">
        <v>5</v>
      </c>
    </row>
    <row r="6" spans="1:6">
      <c r="E6" t="e">
        <f>NA()</f>
        <v>#N/A</v>
      </c>
    </row>
    <row r="7" spans="1:6">
      <c r="E7" t="e">
        <f>NA()</f>
        <v>#N/A</v>
      </c>
    </row>
    <row r="8" spans="1:6">
      <c r="E8" t="e">
        <f>NA()</f>
        <v>#N/A</v>
      </c>
    </row>
    <row r="9" spans="1:6">
      <c r="C9" s="2" t="s">
        <v>12</v>
      </c>
      <c r="D9">
        <f>SUMPRODUCT( ((Activities[START]&gt;=StartDateWindow)+(Activities[END]&gt;=StartDateWindow)&gt;0)*(Activities[START]&lt;=(StartDateWindow+WindowDays-1)) )</f>
        <v>12</v>
      </c>
      <c r="E9" t="e">
        <f>NA()</f>
        <v>#N/A</v>
      </c>
    </row>
    <row r="10" spans="1:6">
      <c r="D10">
        <v>9</v>
      </c>
      <c r="E10" t="e">
        <f>NA()</f>
        <v>#N/A</v>
      </c>
    </row>
    <row r="11" spans="1:6">
      <c r="D11">
        <f>D10-MIN(D10,D9)</f>
        <v>0</v>
      </c>
      <c r="E11" t="e">
        <f>NA()</f>
        <v>#N/A</v>
      </c>
    </row>
    <row r="12" spans="1:6">
      <c r="E12" t="e">
        <f>NA()</f>
        <v>#N/A</v>
      </c>
    </row>
    <row r="13" spans="1:6">
      <c r="C13" s="2"/>
      <c r="E13" t="e">
        <f>NA()</f>
        <v>#N/A</v>
      </c>
    </row>
    <row r="14" spans="1:6">
      <c r="C14" s="2"/>
      <c r="E14" t="e">
        <f>NA()</f>
        <v>#N/A</v>
      </c>
    </row>
    <row r="15" spans="1:6">
      <c r="C15" s="2"/>
      <c r="E15">
        <f t="array" ref="E15">INDEX(Activities[Id],MATCH(1, ((Activities[START]&gt;=StartDateWindow)+(Activities[END]&gt;=StartDateWindow)&gt;0)*(Activities[START]&lt;=(StartDateWindow+WindowDays-1)), 0))</f>
        <v>1</v>
      </c>
      <c r="F15">
        <f t="shared" ref="F15:F23" ca="1" si="0">OFFSET(E15,-$D$11,)</f>
        <v>1</v>
      </c>
    </row>
    <row r="16" spans="1:6">
      <c r="C16" s="2"/>
      <c r="E16">
        <f t="array" ref="E16">INDEX(Activities[Id],MATCH(1, (Activities[Id]&gt;E15)*((Activities[START]&gt;=StartDateWindow)+(Activities[END]&gt;=StartDateWindow)&gt;0)*(Activities[START]&lt;=(StartDateWindow+WindowDays-1)), 0))</f>
        <v>2</v>
      </c>
      <c r="F16">
        <f t="shared" ca="1" si="0"/>
        <v>2</v>
      </c>
    </row>
    <row r="17" spans="1:35">
      <c r="C17" s="2"/>
      <c r="E17">
        <f t="array" ref="E17">INDEX(Activities[Id],MATCH(1, (Activities[Id]&gt;E16)*((Activities[START]&gt;=StartDateWindow)+(Activities[END]&gt;=StartDateWindow)&gt;0)*(Activities[START]&lt;=(StartDateWindow+WindowDays-1)), 0))</f>
        <v>3</v>
      </c>
      <c r="F17">
        <f t="shared" ca="1" si="0"/>
        <v>3</v>
      </c>
    </row>
    <row r="18" spans="1:35">
      <c r="E18">
        <f t="array" ref="E18">INDEX(Activities[Id],MATCH(1, (Activities[Id]&gt;E17)*((Activities[START]&gt;=StartDateWindow)+(Activities[END]&gt;=StartDateWindow)&gt;0)*(Activities[START]&lt;=(StartDateWindow+WindowDays-1)), 0))</f>
        <v>4</v>
      </c>
      <c r="F18">
        <f t="shared" ca="1" si="0"/>
        <v>4</v>
      </c>
    </row>
    <row r="19" spans="1:35">
      <c r="E19">
        <f t="array" ref="E19">INDEX(Activities[Id],MATCH(1, (Activities[Id]&gt;E18)*((Activities[START]&gt;=StartDateWindow)+(Activities[END]&gt;=StartDateWindow)&gt;0)*(Activities[START]&lt;=(StartDateWindow+WindowDays-1)), 0))</f>
        <v>5</v>
      </c>
      <c r="F19">
        <f t="shared" ca="1" si="0"/>
        <v>5</v>
      </c>
    </row>
    <row r="20" spans="1:35">
      <c r="E20">
        <f t="array" ref="E20">INDEX(Activities[Id],MATCH(1, (Activities[Id]&gt;E19)*((Activities[START]&gt;=StartDateWindow)+(Activities[END]&gt;=StartDateWindow)&gt;0)*(Activities[START]&lt;=(StartDateWindow+WindowDays-1)), 0))</f>
        <v>6</v>
      </c>
      <c r="F20">
        <f t="shared" ca="1" si="0"/>
        <v>6</v>
      </c>
    </row>
    <row r="21" spans="1:35">
      <c r="E21">
        <f t="array" ref="E21">INDEX(Activities[Id],MATCH(1, (Activities[Id]&gt;E20)*((Activities[START]&gt;=StartDateWindow)+(Activities[END]&gt;=StartDateWindow)&gt;0)*(Activities[START]&lt;=(StartDateWindow+WindowDays-1)), 0))</f>
        <v>7</v>
      </c>
      <c r="F21">
        <f t="shared" ca="1" si="0"/>
        <v>7</v>
      </c>
    </row>
    <row r="22" spans="1:35">
      <c r="E22">
        <f t="array" ref="E22">INDEX(Activities[Id],MATCH(1, (Activities[Id]&gt;E21)*((Activities[START]&gt;=StartDateWindow)+(Activities[END]&gt;=StartDateWindow)&gt;0)*(Activities[START]&lt;=(StartDateWindow+WindowDays-1)), 0))</f>
        <v>8</v>
      </c>
      <c r="F22">
        <f t="shared" ca="1" si="0"/>
        <v>8</v>
      </c>
    </row>
    <row r="23" spans="1:35">
      <c r="E23">
        <f t="array" ref="E23">INDEX(Activities[Id],MATCH(1, (Activities[Id]&gt;E22)*((Activities[START]&gt;=StartDateWindow)+(Activities[END]&gt;=StartDateWindow)&gt;0)*(Activities[START]&lt;=(StartDateWindow+WindowDays-1)), 0))</f>
        <v>9</v>
      </c>
      <c r="F23">
        <f t="shared" ca="1" si="0"/>
        <v>9</v>
      </c>
    </row>
    <row r="25" spans="1:35">
      <c r="C25" t="s">
        <v>4</v>
      </c>
      <c r="D25" s="1">
        <f>StartDate+WindowOffset</f>
        <v>0</v>
      </c>
    </row>
    <row r="26" spans="1:35">
      <c r="C26" t="s">
        <v>3</v>
      </c>
      <c r="D26">
        <v>0</v>
      </c>
    </row>
    <row r="28" spans="1:35">
      <c r="C28" t="s">
        <v>1</v>
      </c>
      <c r="D28" s="2">
        <f>'Project Timeline'!E21</f>
        <v>0</v>
      </c>
    </row>
    <row r="29" spans="1:35">
      <c r="C29" t="s">
        <v>2</v>
      </c>
      <c r="D29">
        <v>30</v>
      </c>
    </row>
    <row r="31" spans="1:35">
      <c r="A31" t="s">
        <v>8</v>
      </c>
      <c r="B31" t="s">
        <v>6</v>
      </c>
      <c r="C31" t="s">
        <v>7</v>
      </c>
      <c r="D31" t="s">
        <v>0</v>
      </c>
      <c r="E31" s="1">
        <f>StartDateWindow</f>
        <v>0</v>
      </c>
      <c r="F31" s="1">
        <f t="shared" ref="F31:AI31" si="1">E31+1</f>
        <v>1</v>
      </c>
      <c r="G31" s="1">
        <f t="shared" si="1"/>
        <v>2</v>
      </c>
      <c r="H31" s="1">
        <f t="shared" si="1"/>
        <v>3</v>
      </c>
      <c r="I31" s="1">
        <f t="shared" si="1"/>
        <v>4</v>
      </c>
      <c r="J31" s="1">
        <f t="shared" si="1"/>
        <v>5</v>
      </c>
      <c r="K31" s="1">
        <f t="shared" si="1"/>
        <v>6</v>
      </c>
      <c r="L31" s="1">
        <f t="shared" si="1"/>
        <v>7</v>
      </c>
      <c r="M31" s="1">
        <f t="shared" si="1"/>
        <v>8</v>
      </c>
      <c r="N31" s="1">
        <f t="shared" si="1"/>
        <v>9</v>
      </c>
      <c r="O31" s="1">
        <f t="shared" si="1"/>
        <v>10</v>
      </c>
      <c r="P31" s="1">
        <f t="shared" si="1"/>
        <v>11</v>
      </c>
      <c r="Q31" s="1">
        <f t="shared" si="1"/>
        <v>12</v>
      </c>
      <c r="R31" s="1">
        <f t="shared" si="1"/>
        <v>13</v>
      </c>
      <c r="S31" s="1">
        <f t="shared" si="1"/>
        <v>14</v>
      </c>
      <c r="T31" s="1">
        <f t="shared" si="1"/>
        <v>15</v>
      </c>
      <c r="U31" s="1">
        <f t="shared" si="1"/>
        <v>16</v>
      </c>
      <c r="V31" s="1">
        <f t="shared" si="1"/>
        <v>17</v>
      </c>
      <c r="W31" s="1">
        <f t="shared" si="1"/>
        <v>18</v>
      </c>
      <c r="X31" s="1">
        <f t="shared" si="1"/>
        <v>19</v>
      </c>
      <c r="Y31" s="1">
        <f t="shared" si="1"/>
        <v>20</v>
      </c>
      <c r="Z31" s="1">
        <f t="shared" si="1"/>
        <v>21</v>
      </c>
      <c r="AA31" s="1">
        <f t="shared" si="1"/>
        <v>22</v>
      </c>
      <c r="AB31" s="1">
        <f t="shared" si="1"/>
        <v>23</v>
      </c>
      <c r="AC31" s="1">
        <f t="shared" si="1"/>
        <v>24</v>
      </c>
      <c r="AD31" s="1">
        <f t="shared" si="1"/>
        <v>25</v>
      </c>
      <c r="AE31" s="1">
        <f t="shared" si="1"/>
        <v>26</v>
      </c>
      <c r="AF31" s="1">
        <f t="shared" si="1"/>
        <v>27</v>
      </c>
      <c r="AG31" s="1">
        <f t="shared" si="1"/>
        <v>28</v>
      </c>
      <c r="AH31" s="1">
        <f t="shared" si="1"/>
        <v>29</v>
      </c>
      <c r="AI31" s="1">
        <f t="shared" si="1"/>
        <v>30</v>
      </c>
    </row>
    <row r="32" spans="1:35">
      <c r="A32">
        <v>11.3</v>
      </c>
      <c r="B32">
        <v>1</v>
      </c>
      <c r="C32">
        <f t="shared" ref="C32:C40" ca="1" si="2">F15</f>
        <v>1</v>
      </c>
      <c r="D32" t="str">
        <f ca="1">INDEX(Activities[ACTIVITY],MATCH($C32,Activities[Id],0))</f>
        <v>Project Start</v>
      </c>
      <c r="E32">
        <f ca="1">GridCalc</f>
        <v>5.65</v>
      </c>
      <c r="F32" t="e">
        <f ca="1">GridCalc</f>
        <v>#N/A</v>
      </c>
      <c r="G32" t="e">
        <f ca="1">GridCalc</f>
        <v>#N/A</v>
      </c>
      <c r="H32" t="e">
        <f ca="1">GridCalc</f>
        <v>#N/A</v>
      </c>
      <c r="I32" t="e">
        <f ca="1">GridCalc</f>
        <v>#N/A</v>
      </c>
      <c r="J32" t="e">
        <f ca="1">GridCalc</f>
        <v>#N/A</v>
      </c>
      <c r="K32" t="e">
        <f ca="1">GridCalc</f>
        <v>#N/A</v>
      </c>
      <c r="L32" t="e">
        <f ca="1">GridCalc</f>
        <v>#N/A</v>
      </c>
      <c r="M32" t="e">
        <f ca="1">GridCalc</f>
        <v>#N/A</v>
      </c>
      <c r="N32" t="e">
        <f ca="1">GridCalc</f>
        <v>#N/A</v>
      </c>
      <c r="O32" t="e">
        <f ca="1">GridCalc</f>
        <v>#N/A</v>
      </c>
      <c r="P32" t="e">
        <f ca="1">GridCalc</f>
        <v>#N/A</v>
      </c>
      <c r="Q32" t="e">
        <f ca="1">GridCalc</f>
        <v>#N/A</v>
      </c>
      <c r="R32" t="e">
        <f ca="1">GridCalc</f>
        <v>#N/A</v>
      </c>
      <c r="S32" t="e">
        <f ca="1">GridCalc</f>
        <v>#N/A</v>
      </c>
      <c r="T32" t="e">
        <f ca="1">GridCalc</f>
        <v>#N/A</v>
      </c>
      <c r="U32" t="e">
        <f ca="1">GridCalc</f>
        <v>#N/A</v>
      </c>
      <c r="V32" t="e">
        <f ca="1">GridCalc</f>
        <v>#N/A</v>
      </c>
      <c r="W32" t="e">
        <f ca="1">GridCalc</f>
        <v>#N/A</v>
      </c>
      <c r="X32" t="e">
        <f ca="1">GridCalc</f>
        <v>#N/A</v>
      </c>
      <c r="Y32" t="e">
        <f ca="1">GridCalc</f>
        <v>#N/A</v>
      </c>
      <c r="Z32" t="e">
        <f ca="1">GridCalc</f>
        <v>#N/A</v>
      </c>
      <c r="AA32" t="e">
        <f ca="1">GridCalc</f>
        <v>#N/A</v>
      </c>
      <c r="AB32" t="e">
        <f ca="1">GridCalc</f>
        <v>#N/A</v>
      </c>
      <c r="AC32" t="e">
        <f ca="1">GridCalc</f>
        <v>#N/A</v>
      </c>
      <c r="AD32" t="e">
        <f ca="1">GridCalc</f>
        <v>#N/A</v>
      </c>
      <c r="AE32" t="e">
        <f ca="1">GridCalc</f>
        <v>#N/A</v>
      </c>
      <c r="AF32" t="e">
        <f ca="1">GridCalc</f>
        <v>#N/A</v>
      </c>
      <c r="AG32" t="e">
        <f ca="1">GridCalc</f>
        <v>#N/A</v>
      </c>
      <c r="AH32" t="e">
        <f ca="1">GridCalc</f>
        <v>#N/A</v>
      </c>
      <c r="AI32" t="e">
        <f ca="1">GridCalc</f>
        <v>#N/A</v>
      </c>
    </row>
    <row r="33" spans="1:35">
      <c r="A33">
        <f>A32-1</f>
        <v>10.3</v>
      </c>
      <c r="B33">
        <v>2</v>
      </c>
      <c r="C33">
        <f t="shared" ca="1" si="2"/>
        <v>2</v>
      </c>
      <c r="D33" t="str">
        <f ca="1">INDEX(Activities[ACTIVITY],MATCH($C33,Activities[Id],0))</f>
        <v>Milestone 1</v>
      </c>
      <c r="E33">
        <f ca="1">GridCalc</f>
        <v>5.15</v>
      </c>
      <c r="F33" t="e">
        <f ca="1">GridCalc</f>
        <v>#N/A</v>
      </c>
      <c r="G33" t="e">
        <f ca="1">GridCalc</f>
        <v>#N/A</v>
      </c>
      <c r="H33" t="e">
        <f ca="1">GridCalc</f>
        <v>#N/A</v>
      </c>
      <c r="I33" t="e">
        <f ca="1">GridCalc</f>
        <v>#N/A</v>
      </c>
      <c r="J33" t="e">
        <f ca="1">GridCalc</f>
        <v>#N/A</v>
      </c>
      <c r="K33" t="e">
        <f ca="1">GridCalc</f>
        <v>#N/A</v>
      </c>
      <c r="L33" t="e">
        <f ca="1">GridCalc</f>
        <v>#N/A</v>
      </c>
      <c r="M33" t="e">
        <f ca="1">GridCalc</f>
        <v>#N/A</v>
      </c>
      <c r="N33" t="e">
        <f ca="1">GridCalc</f>
        <v>#N/A</v>
      </c>
      <c r="O33" t="e">
        <f ca="1">GridCalc</f>
        <v>#N/A</v>
      </c>
      <c r="P33" t="e">
        <f ca="1">GridCalc</f>
        <v>#N/A</v>
      </c>
      <c r="Q33" t="e">
        <f ca="1">GridCalc</f>
        <v>#N/A</v>
      </c>
      <c r="R33" t="e">
        <f ca="1">GridCalc</f>
        <v>#N/A</v>
      </c>
      <c r="S33" t="e">
        <f ca="1">GridCalc</f>
        <v>#N/A</v>
      </c>
      <c r="T33" t="e">
        <f ca="1">GridCalc</f>
        <v>#N/A</v>
      </c>
      <c r="U33" t="e">
        <f ca="1">GridCalc</f>
        <v>#N/A</v>
      </c>
      <c r="V33" t="e">
        <f ca="1">GridCalc</f>
        <v>#N/A</v>
      </c>
      <c r="W33" t="e">
        <f ca="1">GridCalc</f>
        <v>#N/A</v>
      </c>
      <c r="X33" t="e">
        <f ca="1">GridCalc</f>
        <v>#N/A</v>
      </c>
      <c r="Y33" t="e">
        <f ca="1">GridCalc</f>
        <v>#N/A</v>
      </c>
      <c r="Z33" t="e">
        <f ca="1">GridCalc</f>
        <v>#N/A</v>
      </c>
      <c r="AA33" t="e">
        <f ca="1">GridCalc</f>
        <v>#N/A</v>
      </c>
      <c r="AB33" t="e">
        <f ca="1">GridCalc</f>
        <v>#N/A</v>
      </c>
      <c r="AC33" t="e">
        <f ca="1">GridCalc</f>
        <v>#N/A</v>
      </c>
      <c r="AD33" t="e">
        <f ca="1">GridCalc</f>
        <v>#N/A</v>
      </c>
      <c r="AE33" t="e">
        <f ca="1">GridCalc</f>
        <v>#N/A</v>
      </c>
      <c r="AF33" t="e">
        <f ca="1">GridCalc</f>
        <v>#N/A</v>
      </c>
      <c r="AG33" t="e">
        <f ca="1">GridCalc</f>
        <v>#N/A</v>
      </c>
      <c r="AH33" t="e">
        <f ca="1">GridCalc</f>
        <v>#N/A</v>
      </c>
      <c r="AI33" t="e">
        <f ca="1">GridCalc</f>
        <v>#N/A</v>
      </c>
    </row>
    <row r="34" spans="1:35">
      <c r="A34">
        <f t="shared" ref="A34:A40" si="3">A33-1</f>
        <v>9.3000000000000007</v>
      </c>
      <c r="B34">
        <v>3</v>
      </c>
      <c r="C34">
        <f t="shared" ca="1" si="2"/>
        <v>3</v>
      </c>
      <c r="D34" t="str">
        <f ca="1">INDEX(Activities[ACTIVITY],MATCH($C34,Activities[Id],0))</f>
        <v>Milestone 2</v>
      </c>
      <c r="E34">
        <f ca="1">GridCalc</f>
        <v>4.6500000000000004</v>
      </c>
      <c r="F34" t="e">
        <f ca="1">GridCalc</f>
        <v>#N/A</v>
      </c>
      <c r="G34" t="e">
        <f ca="1">GridCalc</f>
        <v>#N/A</v>
      </c>
      <c r="H34" t="e">
        <f ca="1">GridCalc</f>
        <v>#N/A</v>
      </c>
      <c r="I34" t="e">
        <f ca="1">GridCalc</f>
        <v>#N/A</v>
      </c>
      <c r="J34" t="e">
        <f ca="1">GridCalc</f>
        <v>#N/A</v>
      </c>
      <c r="K34" t="e">
        <f ca="1">GridCalc</f>
        <v>#N/A</v>
      </c>
      <c r="L34" t="e">
        <f ca="1">GridCalc</f>
        <v>#N/A</v>
      </c>
      <c r="M34" t="e">
        <f ca="1">GridCalc</f>
        <v>#N/A</v>
      </c>
      <c r="N34" t="e">
        <f ca="1">GridCalc</f>
        <v>#N/A</v>
      </c>
      <c r="O34" t="e">
        <f ca="1">GridCalc</f>
        <v>#N/A</v>
      </c>
      <c r="P34" t="e">
        <f ca="1">GridCalc</f>
        <v>#N/A</v>
      </c>
      <c r="Q34" t="e">
        <f ca="1">GridCalc</f>
        <v>#N/A</v>
      </c>
      <c r="R34" t="e">
        <f ca="1">GridCalc</f>
        <v>#N/A</v>
      </c>
      <c r="S34" t="e">
        <f ca="1">GridCalc</f>
        <v>#N/A</v>
      </c>
      <c r="T34" t="e">
        <f ca="1">GridCalc</f>
        <v>#N/A</v>
      </c>
      <c r="U34" t="e">
        <f ca="1">GridCalc</f>
        <v>#N/A</v>
      </c>
      <c r="V34" t="e">
        <f ca="1">GridCalc</f>
        <v>#N/A</v>
      </c>
      <c r="W34" t="e">
        <f ca="1">GridCalc</f>
        <v>#N/A</v>
      </c>
      <c r="X34" t="e">
        <f ca="1">GridCalc</f>
        <v>#N/A</v>
      </c>
      <c r="Y34" t="e">
        <f ca="1">GridCalc</f>
        <v>#N/A</v>
      </c>
      <c r="Z34" t="e">
        <f ca="1">GridCalc</f>
        <v>#N/A</v>
      </c>
      <c r="AA34" t="e">
        <f ca="1">GridCalc</f>
        <v>#N/A</v>
      </c>
      <c r="AB34" t="e">
        <f ca="1">GridCalc</f>
        <v>#N/A</v>
      </c>
      <c r="AC34" t="e">
        <f ca="1">GridCalc</f>
        <v>#N/A</v>
      </c>
      <c r="AD34" t="e">
        <f ca="1">GridCalc</f>
        <v>#N/A</v>
      </c>
      <c r="AE34" t="e">
        <f ca="1">GridCalc</f>
        <v>#N/A</v>
      </c>
      <c r="AF34" t="e">
        <f ca="1">GridCalc</f>
        <v>#N/A</v>
      </c>
      <c r="AG34" t="e">
        <f ca="1">GridCalc</f>
        <v>#N/A</v>
      </c>
      <c r="AH34" t="e">
        <f ca="1">GridCalc</f>
        <v>#N/A</v>
      </c>
      <c r="AI34" t="e">
        <f ca="1">GridCalc</f>
        <v>#N/A</v>
      </c>
    </row>
    <row r="35" spans="1:35">
      <c r="A35">
        <f t="shared" si="3"/>
        <v>8.3000000000000007</v>
      </c>
      <c r="B35">
        <v>4</v>
      </c>
      <c r="C35">
        <f t="shared" ca="1" si="2"/>
        <v>4</v>
      </c>
      <c r="D35" t="str">
        <f ca="1">INDEX(Activities[ACTIVITY],MATCH($C35,Activities[Id],0))</f>
        <v>Milestone 3</v>
      </c>
      <c r="E35">
        <f ca="1">GridCalc</f>
        <v>4.1500000000000004</v>
      </c>
      <c r="F35" t="e">
        <f ca="1">GridCalc</f>
        <v>#N/A</v>
      </c>
      <c r="G35" t="e">
        <f ca="1">GridCalc</f>
        <v>#N/A</v>
      </c>
      <c r="H35" t="e">
        <f ca="1">GridCalc</f>
        <v>#N/A</v>
      </c>
      <c r="I35" t="e">
        <f ca="1">GridCalc</f>
        <v>#N/A</v>
      </c>
      <c r="J35" t="e">
        <f ca="1">GridCalc</f>
        <v>#N/A</v>
      </c>
      <c r="K35" t="e">
        <f ca="1">GridCalc</f>
        <v>#N/A</v>
      </c>
      <c r="L35" t="e">
        <f ca="1">GridCalc</f>
        <v>#N/A</v>
      </c>
      <c r="M35" t="e">
        <f ca="1">GridCalc</f>
        <v>#N/A</v>
      </c>
      <c r="N35" t="e">
        <f ca="1">GridCalc</f>
        <v>#N/A</v>
      </c>
      <c r="O35" t="e">
        <f ca="1">GridCalc</f>
        <v>#N/A</v>
      </c>
      <c r="P35" t="e">
        <f ca="1">GridCalc</f>
        <v>#N/A</v>
      </c>
      <c r="Q35" t="e">
        <f ca="1">GridCalc</f>
        <v>#N/A</v>
      </c>
      <c r="R35" t="e">
        <f ca="1">GridCalc</f>
        <v>#N/A</v>
      </c>
      <c r="S35" t="e">
        <f ca="1">GridCalc</f>
        <v>#N/A</v>
      </c>
      <c r="T35" t="e">
        <f ca="1">GridCalc</f>
        <v>#N/A</v>
      </c>
      <c r="U35" t="e">
        <f ca="1">GridCalc</f>
        <v>#N/A</v>
      </c>
      <c r="V35" t="e">
        <f ca="1">GridCalc</f>
        <v>#N/A</v>
      </c>
      <c r="W35" t="e">
        <f ca="1">GridCalc</f>
        <v>#N/A</v>
      </c>
      <c r="X35" t="e">
        <f ca="1">GridCalc</f>
        <v>#N/A</v>
      </c>
      <c r="Y35" t="e">
        <f ca="1">GridCalc</f>
        <v>#N/A</v>
      </c>
      <c r="Z35" t="e">
        <f ca="1">GridCalc</f>
        <v>#N/A</v>
      </c>
      <c r="AA35" t="e">
        <f ca="1">GridCalc</f>
        <v>#N/A</v>
      </c>
      <c r="AB35" t="e">
        <f ca="1">GridCalc</f>
        <v>#N/A</v>
      </c>
      <c r="AC35" t="e">
        <f ca="1">GridCalc</f>
        <v>#N/A</v>
      </c>
      <c r="AD35" t="e">
        <f ca="1">GridCalc</f>
        <v>#N/A</v>
      </c>
      <c r="AE35" t="e">
        <f ca="1">GridCalc</f>
        <v>#N/A</v>
      </c>
      <c r="AF35" t="e">
        <f ca="1">GridCalc</f>
        <v>#N/A</v>
      </c>
      <c r="AG35" t="e">
        <f ca="1">GridCalc</f>
        <v>#N/A</v>
      </c>
      <c r="AH35" t="e">
        <f ca="1">GridCalc</f>
        <v>#N/A</v>
      </c>
      <c r="AI35" t="e">
        <f ca="1">GridCalc</f>
        <v>#N/A</v>
      </c>
    </row>
    <row r="36" spans="1:35">
      <c r="A36">
        <f t="shared" si="3"/>
        <v>7.3000000000000007</v>
      </c>
      <c r="B36">
        <v>5</v>
      </c>
      <c r="C36">
        <f t="shared" ca="1" si="2"/>
        <v>5</v>
      </c>
      <c r="D36" t="str">
        <f ca="1">INDEX(Activities[ACTIVITY],MATCH($C36,Activities[Id],0))</f>
        <v>Milestone 4</v>
      </c>
      <c r="E36">
        <f ca="1">GridCalc</f>
        <v>3.6500000000000004</v>
      </c>
      <c r="F36" t="e">
        <f ca="1">GridCalc</f>
        <v>#N/A</v>
      </c>
      <c r="G36" t="e">
        <f ca="1">GridCalc</f>
        <v>#N/A</v>
      </c>
      <c r="H36" t="e">
        <f ca="1">GridCalc</f>
        <v>#N/A</v>
      </c>
      <c r="I36" t="e">
        <f ca="1">GridCalc</f>
        <v>#N/A</v>
      </c>
      <c r="J36" t="e">
        <f ca="1">GridCalc</f>
        <v>#N/A</v>
      </c>
      <c r="K36" t="e">
        <f ca="1">GridCalc</f>
        <v>#N/A</v>
      </c>
      <c r="L36" t="e">
        <f ca="1">GridCalc</f>
        <v>#N/A</v>
      </c>
      <c r="M36" t="e">
        <f ca="1">GridCalc</f>
        <v>#N/A</v>
      </c>
      <c r="N36" t="e">
        <f ca="1">GridCalc</f>
        <v>#N/A</v>
      </c>
      <c r="O36" t="e">
        <f ca="1">GridCalc</f>
        <v>#N/A</v>
      </c>
      <c r="P36" t="e">
        <f ca="1">GridCalc</f>
        <v>#N/A</v>
      </c>
      <c r="Q36" t="e">
        <f ca="1">GridCalc</f>
        <v>#N/A</v>
      </c>
      <c r="R36" t="e">
        <f ca="1">GridCalc</f>
        <v>#N/A</v>
      </c>
      <c r="S36" t="e">
        <f ca="1">GridCalc</f>
        <v>#N/A</v>
      </c>
      <c r="T36" t="e">
        <f ca="1">GridCalc</f>
        <v>#N/A</v>
      </c>
      <c r="U36" t="e">
        <f ca="1">GridCalc</f>
        <v>#N/A</v>
      </c>
      <c r="V36" t="e">
        <f ca="1">GridCalc</f>
        <v>#N/A</v>
      </c>
      <c r="W36" t="e">
        <f ca="1">GridCalc</f>
        <v>#N/A</v>
      </c>
      <c r="X36" t="e">
        <f ca="1">GridCalc</f>
        <v>#N/A</v>
      </c>
      <c r="Y36" t="e">
        <f ca="1">GridCalc</f>
        <v>#N/A</v>
      </c>
      <c r="Z36" t="e">
        <f ca="1">GridCalc</f>
        <v>#N/A</v>
      </c>
      <c r="AA36" t="e">
        <f ca="1">GridCalc</f>
        <v>#N/A</v>
      </c>
      <c r="AB36" t="e">
        <f ca="1">GridCalc</f>
        <v>#N/A</v>
      </c>
      <c r="AC36" t="e">
        <f ca="1">GridCalc</f>
        <v>#N/A</v>
      </c>
      <c r="AD36" t="e">
        <f ca="1">GridCalc</f>
        <v>#N/A</v>
      </c>
      <c r="AE36" t="e">
        <f ca="1">GridCalc</f>
        <v>#N/A</v>
      </c>
      <c r="AF36" t="e">
        <f ca="1">GridCalc</f>
        <v>#N/A</v>
      </c>
      <c r="AG36" t="e">
        <f ca="1">GridCalc</f>
        <v>#N/A</v>
      </c>
      <c r="AH36" t="e">
        <f ca="1">GridCalc</f>
        <v>#N/A</v>
      </c>
      <c r="AI36" t="e">
        <f ca="1">GridCalc</f>
        <v>#N/A</v>
      </c>
    </row>
    <row r="37" spans="1:35">
      <c r="A37">
        <f t="shared" si="3"/>
        <v>6.3000000000000007</v>
      </c>
      <c r="B37">
        <v>6</v>
      </c>
      <c r="C37">
        <f t="shared" ca="1" si="2"/>
        <v>6</v>
      </c>
      <c r="D37" t="str">
        <f ca="1">INDEX(Activities[ACTIVITY],MATCH($C37,Activities[Id],0))</f>
        <v>Milestone 5</v>
      </c>
      <c r="E37">
        <f ca="1">GridCalc</f>
        <v>3.1500000000000004</v>
      </c>
      <c r="F37" t="e">
        <f ca="1">GridCalc</f>
        <v>#N/A</v>
      </c>
      <c r="G37" t="e">
        <f ca="1">GridCalc</f>
        <v>#N/A</v>
      </c>
      <c r="H37" t="e">
        <f ca="1">GridCalc</f>
        <v>#N/A</v>
      </c>
      <c r="I37" t="e">
        <f ca="1">GridCalc</f>
        <v>#N/A</v>
      </c>
      <c r="J37" t="e">
        <f ca="1">GridCalc</f>
        <v>#N/A</v>
      </c>
      <c r="K37" t="e">
        <f ca="1">GridCalc</f>
        <v>#N/A</v>
      </c>
      <c r="L37" t="e">
        <f ca="1">GridCalc</f>
        <v>#N/A</v>
      </c>
      <c r="M37" t="e">
        <f ca="1">GridCalc</f>
        <v>#N/A</v>
      </c>
      <c r="N37" t="e">
        <f ca="1">GridCalc</f>
        <v>#N/A</v>
      </c>
      <c r="O37" t="e">
        <f ca="1">GridCalc</f>
        <v>#N/A</v>
      </c>
      <c r="P37" t="e">
        <f ca="1">GridCalc</f>
        <v>#N/A</v>
      </c>
      <c r="Q37" t="e">
        <f ca="1">GridCalc</f>
        <v>#N/A</v>
      </c>
      <c r="R37" t="e">
        <f ca="1">GridCalc</f>
        <v>#N/A</v>
      </c>
      <c r="S37" t="e">
        <f ca="1">GridCalc</f>
        <v>#N/A</v>
      </c>
      <c r="T37" t="e">
        <f ca="1">GridCalc</f>
        <v>#N/A</v>
      </c>
      <c r="U37" t="e">
        <f ca="1">GridCalc</f>
        <v>#N/A</v>
      </c>
      <c r="V37" t="e">
        <f ca="1">GridCalc</f>
        <v>#N/A</v>
      </c>
      <c r="W37" t="e">
        <f ca="1">GridCalc</f>
        <v>#N/A</v>
      </c>
      <c r="X37" t="e">
        <f ca="1">GridCalc</f>
        <v>#N/A</v>
      </c>
      <c r="Y37" t="e">
        <f ca="1">GridCalc</f>
        <v>#N/A</v>
      </c>
      <c r="Z37" t="e">
        <f ca="1">GridCalc</f>
        <v>#N/A</v>
      </c>
      <c r="AA37" t="e">
        <f ca="1">GridCalc</f>
        <v>#N/A</v>
      </c>
      <c r="AB37" t="e">
        <f ca="1">GridCalc</f>
        <v>#N/A</v>
      </c>
      <c r="AC37" t="e">
        <f ca="1">GridCalc</f>
        <v>#N/A</v>
      </c>
      <c r="AD37" t="e">
        <f ca="1">GridCalc</f>
        <v>#N/A</v>
      </c>
      <c r="AE37" t="e">
        <f ca="1">GridCalc</f>
        <v>#N/A</v>
      </c>
      <c r="AF37" t="e">
        <f ca="1">GridCalc</f>
        <v>#N/A</v>
      </c>
      <c r="AG37" t="e">
        <f ca="1">GridCalc</f>
        <v>#N/A</v>
      </c>
      <c r="AH37" t="e">
        <f ca="1">GridCalc</f>
        <v>#N/A</v>
      </c>
      <c r="AI37" t="e">
        <f ca="1">GridCalc</f>
        <v>#N/A</v>
      </c>
    </row>
    <row r="38" spans="1:35">
      <c r="A38">
        <f t="shared" si="3"/>
        <v>5.3000000000000007</v>
      </c>
      <c r="B38">
        <v>7</v>
      </c>
      <c r="C38">
        <f t="shared" ca="1" si="2"/>
        <v>7</v>
      </c>
      <c r="D38" t="str">
        <f ca="1">INDEX(Activities[ACTIVITY],MATCH($C38,Activities[Id],0))</f>
        <v>Milestone 6</v>
      </c>
      <c r="E38">
        <f ca="1">GridCalc</f>
        <v>2.6500000000000004</v>
      </c>
      <c r="F38" t="e">
        <f ca="1">GridCalc</f>
        <v>#N/A</v>
      </c>
      <c r="G38" t="e">
        <f ca="1">GridCalc</f>
        <v>#N/A</v>
      </c>
      <c r="H38" t="e">
        <f ca="1">GridCalc</f>
        <v>#N/A</v>
      </c>
      <c r="I38" t="e">
        <f ca="1">GridCalc</f>
        <v>#N/A</v>
      </c>
      <c r="J38" t="e">
        <f ca="1">GridCalc</f>
        <v>#N/A</v>
      </c>
      <c r="K38" t="e">
        <f ca="1">GridCalc</f>
        <v>#N/A</v>
      </c>
      <c r="L38" t="e">
        <f ca="1">GridCalc</f>
        <v>#N/A</v>
      </c>
      <c r="M38" t="e">
        <f ca="1">GridCalc</f>
        <v>#N/A</v>
      </c>
      <c r="N38" t="e">
        <f ca="1">GridCalc</f>
        <v>#N/A</v>
      </c>
      <c r="O38" t="e">
        <f ca="1">GridCalc</f>
        <v>#N/A</v>
      </c>
      <c r="P38" t="e">
        <f ca="1">GridCalc</f>
        <v>#N/A</v>
      </c>
      <c r="Q38" t="e">
        <f ca="1">GridCalc</f>
        <v>#N/A</v>
      </c>
      <c r="R38" t="e">
        <f ca="1">GridCalc</f>
        <v>#N/A</v>
      </c>
      <c r="S38" t="e">
        <f ca="1">GridCalc</f>
        <v>#N/A</v>
      </c>
      <c r="T38" t="e">
        <f ca="1">GridCalc</f>
        <v>#N/A</v>
      </c>
      <c r="U38" t="e">
        <f ca="1">GridCalc</f>
        <v>#N/A</v>
      </c>
      <c r="V38" t="e">
        <f ca="1">GridCalc</f>
        <v>#N/A</v>
      </c>
      <c r="W38" t="e">
        <f ca="1">GridCalc</f>
        <v>#N/A</v>
      </c>
      <c r="X38" t="e">
        <f ca="1">GridCalc</f>
        <v>#N/A</v>
      </c>
      <c r="Y38" t="e">
        <f ca="1">GridCalc</f>
        <v>#N/A</v>
      </c>
      <c r="Z38" t="e">
        <f ca="1">GridCalc</f>
        <v>#N/A</v>
      </c>
      <c r="AA38" t="e">
        <f ca="1">GridCalc</f>
        <v>#N/A</v>
      </c>
      <c r="AB38" t="e">
        <f ca="1">GridCalc</f>
        <v>#N/A</v>
      </c>
      <c r="AC38" t="e">
        <f ca="1">GridCalc</f>
        <v>#N/A</v>
      </c>
      <c r="AD38" t="e">
        <f ca="1">GridCalc</f>
        <v>#N/A</v>
      </c>
      <c r="AE38" t="e">
        <f ca="1">GridCalc</f>
        <v>#N/A</v>
      </c>
      <c r="AF38" t="e">
        <f ca="1">GridCalc</f>
        <v>#N/A</v>
      </c>
      <c r="AG38" t="e">
        <f ca="1">GridCalc</f>
        <v>#N/A</v>
      </c>
      <c r="AH38" t="e">
        <f ca="1">GridCalc</f>
        <v>#N/A</v>
      </c>
      <c r="AI38" t="e">
        <f ca="1">GridCalc</f>
        <v>#N/A</v>
      </c>
    </row>
    <row r="39" spans="1:35">
      <c r="A39">
        <f t="shared" si="3"/>
        <v>4.3000000000000007</v>
      </c>
      <c r="B39">
        <v>8</v>
      </c>
      <c r="C39">
        <f t="shared" ca="1" si="2"/>
        <v>8</v>
      </c>
      <c r="D39" t="str">
        <f ca="1">INDEX(Activities[ACTIVITY],MATCH($C39,Activities[Id],0))</f>
        <v>Milestone 7</v>
      </c>
      <c r="E39">
        <f ca="1">GridCalc</f>
        <v>2.1500000000000004</v>
      </c>
      <c r="F39" t="e">
        <f ca="1">GridCalc</f>
        <v>#N/A</v>
      </c>
      <c r="G39" t="e">
        <f ca="1">GridCalc</f>
        <v>#N/A</v>
      </c>
      <c r="H39" t="e">
        <f ca="1">GridCalc</f>
        <v>#N/A</v>
      </c>
      <c r="I39" t="e">
        <f ca="1">GridCalc</f>
        <v>#N/A</v>
      </c>
      <c r="J39" t="e">
        <f ca="1">GridCalc</f>
        <v>#N/A</v>
      </c>
      <c r="K39" t="e">
        <f ca="1">GridCalc</f>
        <v>#N/A</v>
      </c>
      <c r="L39" t="e">
        <f ca="1">GridCalc</f>
        <v>#N/A</v>
      </c>
      <c r="M39" t="e">
        <f ca="1">GridCalc</f>
        <v>#N/A</v>
      </c>
      <c r="N39" t="e">
        <f ca="1">GridCalc</f>
        <v>#N/A</v>
      </c>
      <c r="O39" t="e">
        <f ca="1">GridCalc</f>
        <v>#N/A</v>
      </c>
      <c r="P39" t="e">
        <f ca="1">GridCalc</f>
        <v>#N/A</v>
      </c>
      <c r="Q39" t="e">
        <f ca="1">GridCalc</f>
        <v>#N/A</v>
      </c>
      <c r="R39" t="e">
        <f ca="1">GridCalc</f>
        <v>#N/A</v>
      </c>
      <c r="S39" t="e">
        <f ca="1">GridCalc</f>
        <v>#N/A</v>
      </c>
      <c r="T39" t="e">
        <f ca="1">GridCalc</f>
        <v>#N/A</v>
      </c>
      <c r="U39" t="e">
        <f ca="1">GridCalc</f>
        <v>#N/A</v>
      </c>
      <c r="V39" t="e">
        <f ca="1">GridCalc</f>
        <v>#N/A</v>
      </c>
      <c r="W39" t="e">
        <f ca="1">GridCalc</f>
        <v>#N/A</v>
      </c>
      <c r="X39" t="e">
        <f ca="1">GridCalc</f>
        <v>#N/A</v>
      </c>
      <c r="Y39" t="e">
        <f ca="1">GridCalc</f>
        <v>#N/A</v>
      </c>
      <c r="Z39" t="e">
        <f ca="1">GridCalc</f>
        <v>#N/A</v>
      </c>
      <c r="AA39" t="e">
        <f ca="1">GridCalc</f>
        <v>#N/A</v>
      </c>
      <c r="AB39" t="e">
        <f ca="1">GridCalc</f>
        <v>#N/A</v>
      </c>
      <c r="AC39" t="e">
        <f ca="1">GridCalc</f>
        <v>#N/A</v>
      </c>
      <c r="AD39" t="e">
        <f ca="1">GridCalc</f>
        <v>#N/A</v>
      </c>
      <c r="AE39" t="e">
        <f ca="1">GridCalc</f>
        <v>#N/A</v>
      </c>
      <c r="AF39" t="e">
        <f ca="1">GridCalc</f>
        <v>#N/A</v>
      </c>
      <c r="AG39" t="e">
        <f ca="1">GridCalc</f>
        <v>#N/A</v>
      </c>
      <c r="AH39" t="e">
        <f ca="1">GridCalc</f>
        <v>#N/A</v>
      </c>
      <c r="AI39" t="e">
        <f ca="1">GridCalc</f>
        <v>#N/A</v>
      </c>
    </row>
    <row r="40" spans="1:35">
      <c r="A40">
        <f t="shared" si="3"/>
        <v>3.3000000000000007</v>
      </c>
      <c r="B40">
        <v>9</v>
      </c>
      <c r="C40">
        <f t="shared" ca="1" si="2"/>
        <v>9</v>
      </c>
      <c r="D40" t="str">
        <f ca="1">INDEX(Activities[ACTIVITY],MATCH($C40,Activities[Id],0))</f>
        <v>Milestone 8</v>
      </c>
      <c r="E40">
        <f ca="1">GridCalc</f>
        <v>1.6500000000000004</v>
      </c>
      <c r="F40" t="e">
        <f ca="1">GridCalc</f>
        <v>#N/A</v>
      </c>
      <c r="G40" t="e">
        <f ca="1">GridCalc</f>
        <v>#N/A</v>
      </c>
      <c r="H40" t="e">
        <f ca="1">GridCalc</f>
        <v>#N/A</v>
      </c>
      <c r="I40" t="e">
        <f ca="1">GridCalc</f>
        <v>#N/A</v>
      </c>
      <c r="J40" t="e">
        <f ca="1">GridCalc</f>
        <v>#N/A</v>
      </c>
      <c r="K40" t="e">
        <f ca="1">GridCalc</f>
        <v>#N/A</v>
      </c>
      <c r="L40" t="e">
        <f ca="1">GridCalc</f>
        <v>#N/A</v>
      </c>
      <c r="M40" t="e">
        <f ca="1">GridCalc</f>
        <v>#N/A</v>
      </c>
      <c r="N40" t="e">
        <f ca="1">GridCalc</f>
        <v>#N/A</v>
      </c>
      <c r="O40" t="e">
        <f ca="1">GridCalc</f>
        <v>#N/A</v>
      </c>
      <c r="P40" t="e">
        <f ca="1">GridCalc</f>
        <v>#N/A</v>
      </c>
      <c r="Q40" t="e">
        <f ca="1">GridCalc</f>
        <v>#N/A</v>
      </c>
      <c r="R40" t="e">
        <f ca="1">GridCalc</f>
        <v>#N/A</v>
      </c>
      <c r="S40" t="e">
        <f ca="1">GridCalc</f>
        <v>#N/A</v>
      </c>
      <c r="T40" t="e">
        <f ca="1">GridCalc</f>
        <v>#N/A</v>
      </c>
      <c r="U40" t="e">
        <f ca="1">GridCalc</f>
        <v>#N/A</v>
      </c>
      <c r="V40" t="e">
        <f ca="1">GridCalc</f>
        <v>#N/A</v>
      </c>
      <c r="W40" t="e">
        <f ca="1">GridCalc</f>
        <v>#N/A</v>
      </c>
      <c r="X40" t="e">
        <f ca="1">GridCalc</f>
        <v>#N/A</v>
      </c>
      <c r="Y40" t="e">
        <f ca="1">GridCalc</f>
        <v>#N/A</v>
      </c>
      <c r="Z40" t="e">
        <f ca="1">GridCalc</f>
        <v>#N/A</v>
      </c>
      <c r="AA40" t="e">
        <f ca="1">GridCalc</f>
        <v>#N/A</v>
      </c>
      <c r="AB40" t="e">
        <f ca="1">GridCalc</f>
        <v>#N/A</v>
      </c>
      <c r="AC40" t="e">
        <f ca="1">GridCalc</f>
        <v>#N/A</v>
      </c>
      <c r="AD40" t="e">
        <f ca="1">GridCalc</f>
        <v>#N/A</v>
      </c>
      <c r="AE40" t="e">
        <f ca="1">GridCalc</f>
        <v>#N/A</v>
      </c>
      <c r="AF40" t="e">
        <f ca="1">GridCalc</f>
        <v>#N/A</v>
      </c>
      <c r="AG40" t="e">
        <f ca="1">GridCalc</f>
        <v>#N/A</v>
      </c>
      <c r="AH40" t="e">
        <f ca="1">GridCalc</f>
        <v>#N/A</v>
      </c>
      <c r="AI40" t="e">
        <f ca="1">GridCalc</f>
        <v>#N/A</v>
      </c>
    </row>
    <row r="43" spans="1:35">
      <c r="E43" s="1">
        <f>E31</f>
        <v>0</v>
      </c>
      <c r="F43" s="1">
        <f t="shared" ref="F43:AH43" si="4">F31</f>
        <v>1</v>
      </c>
      <c r="G43" s="1">
        <f t="shared" si="4"/>
        <v>2</v>
      </c>
      <c r="H43" s="1">
        <f t="shared" si="4"/>
        <v>3</v>
      </c>
      <c r="I43" s="1">
        <f t="shared" si="4"/>
        <v>4</v>
      </c>
      <c r="J43" s="1">
        <f t="shared" si="4"/>
        <v>5</v>
      </c>
      <c r="K43" s="1">
        <f t="shared" si="4"/>
        <v>6</v>
      </c>
      <c r="L43" s="1">
        <f t="shared" si="4"/>
        <v>7</v>
      </c>
      <c r="M43" s="1">
        <f t="shared" si="4"/>
        <v>8</v>
      </c>
      <c r="N43" s="1">
        <f t="shared" si="4"/>
        <v>9</v>
      </c>
      <c r="O43" s="1">
        <f t="shared" si="4"/>
        <v>10</v>
      </c>
      <c r="P43" s="1">
        <f t="shared" si="4"/>
        <v>11</v>
      </c>
      <c r="Q43" s="1">
        <f t="shared" si="4"/>
        <v>12</v>
      </c>
      <c r="R43" s="1">
        <f t="shared" si="4"/>
        <v>13</v>
      </c>
      <c r="S43" s="1">
        <f t="shared" si="4"/>
        <v>14</v>
      </c>
      <c r="T43" s="1">
        <f t="shared" si="4"/>
        <v>15</v>
      </c>
      <c r="U43" s="1">
        <f t="shared" si="4"/>
        <v>16</v>
      </c>
      <c r="V43" s="1">
        <f t="shared" si="4"/>
        <v>17</v>
      </c>
      <c r="W43" s="1">
        <f t="shared" si="4"/>
        <v>18</v>
      </c>
      <c r="X43" s="1">
        <f t="shared" si="4"/>
        <v>19</v>
      </c>
      <c r="Y43" s="1">
        <f t="shared" si="4"/>
        <v>20</v>
      </c>
      <c r="Z43" s="1">
        <f t="shared" si="4"/>
        <v>21</v>
      </c>
      <c r="AA43" s="1">
        <f t="shared" si="4"/>
        <v>22</v>
      </c>
      <c r="AB43" s="1">
        <f t="shared" si="4"/>
        <v>23</v>
      </c>
      <c r="AC43" s="1">
        <f t="shared" si="4"/>
        <v>24</v>
      </c>
      <c r="AD43" s="1">
        <f t="shared" si="4"/>
        <v>25</v>
      </c>
      <c r="AE43" s="1">
        <f t="shared" si="4"/>
        <v>26</v>
      </c>
      <c r="AF43" s="1">
        <f t="shared" si="4"/>
        <v>27</v>
      </c>
      <c r="AG43" s="1">
        <f t="shared" si="4"/>
        <v>28</v>
      </c>
      <c r="AH43" s="1">
        <f t="shared" si="4"/>
        <v>29</v>
      </c>
    </row>
    <row r="44" spans="1:35">
      <c r="C44">
        <f ca="1">C32</f>
        <v>1</v>
      </c>
      <c r="D44" t="str">
        <f ca="1">UPPER(INDEX(Activities[ACTIVITY],MATCH($C44,Activities[Id],0)))</f>
        <v>PROJECT START</v>
      </c>
      <c r="E44">
        <f t="shared" ref="E44:AH44" ca="1" si="5">IF(ISERROR(F32),E32,NA())</f>
        <v>5.65</v>
      </c>
      <c r="F44" t="e">
        <f t="shared" ca="1" si="5"/>
        <v>#N/A</v>
      </c>
      <c r="G44" t="e">
        <f t="shared" ca="1" si="5"/>
        <v>#N/A</v>
      </c>
      <c r="H44" t="e">
        <f t="shared" ca="1" si="5"/>
        <v>#N/A</v>
      </c>
      <c r="I44" t="e">
        <f t="shared" ca="1" si="5"/>
        <v>#N/A</v>
      </c>
      <c r="J44" t="e">
        <f t="shared" ca="1" si="5"/>
        <v>#N/A</v>
      </c>
      <c r="K44" t="e">
        <f t="shared" ca="1" si="5"/>
        <v>#N/A</v>
      </c>
      <c r="L44" t="e">
        <f t="shared" ca="1" si="5"/>
        <v>#N/A</v>
      </c>
      <c r="M44" t="e">
        <f t="shared" ca="1" si="5"/>
        <v>#N/A</v>
      </c>
      <c r="N44" t="e">
        <f t="shared" ca="1" si="5"/>
        <v>#N/A</v>
      </c>
      <c r="O44" t="e">
        <f t="shared" ca="1" si="5"/>
        <v>#N/A</v>
      </c>
      <c r="P44" t="e">
        <f t="shared" ca="1" si="5"/>
        <v>#N/A</v>
      </c>
      <c r="Q44" t="e">
        <f t="shared" ca="1" si="5"/>
        <v>#N/A</v>
      </c>
      <c r="R44" t="e">
        <f t="shared" ca="1" si="5"/>
        <v>#N/A</v>
      </c>
      <c r="S44" t="e">
        <f t="shared" ca="1" si="5"/>
        <v>#N/A</v>
      </c>
      <c r="T44" t="e">
        <f t="shared" ca="1" si="5"/>
        <v>#N/A</v>
      </c>
      <c r="U44" t="e">
        <f t="shared" ca="1" si="5"/>
        <v>#N/A</v>
      </c>
      <c r="V44" t="e">
        <f t="shared" ca="1" si="5"/>
        <v>#N/A</v>
      </c>
      <c r="W44" t="e">
        <f t="shared" ca="1" si="5"/>
        <v>#N/A</v>
      </c>
      <c r="X44" t="e">
        <f t="shared" ca="1" si="5"/>
        <v>#N/A</v>
      </c>
      <c r="Y44" t="e">
        <f t="shared" ca="1" si="5"/>
        <v>#N/A</v>
      </c>
      <c r="Z44" t="e">
        <f t="shared" ca="1" si="5"/>
        <v>#N/A</v>
      </c>
      <c r="AA44" t="e">
        <f t="shared" ca="1" si="5"/>
        <v>#N/A</v>
      </c>
      <c r="AB44" t="e">
        <f t="shared" ca="1" si="5"/>
        <v>#N/A</v>
      </c>
      <c r="AC44" t="e">
        <f t="shared" ca="1" si="5"/>
        <v>#N/A</v>
      </c>
      <c r="AD44" t="e">
        <f t="shared" ca="1" si="5"/>
        <v>#N/A</v>
      </c>
      <c r="AE44" t="e">
        <f t="shared" ca="1" si="5"/>
        <v>#N/A</v>
      </c>
      <c r="AF44" t="e">
        <f t="shared" ca="1" si="5"/>
        <v>#N/A</v>
      </c>
      <c r="AG44" t="e">
        <f t="shared" ca="1" si="5"/>
        <v>#N/A</v>
      </c>
      <c r="AH44" t="e">
        <f t="shared" ca="1" si="5"/>
        <v>#N/A</v>
      </c>
    </row>
    <row r="45" spans="1:35">
      <c r="C45">
        <f t="shared" ref="C45:C52" ca="1" si="6">C33</f>
        <v>2</v>
      </c>
      <c r="D45" t="str">
        <f ca="1">UPPER(INDEX(Activities[ACTIVITY],MATCH($C45,Activities[Id],0)))</f>
        <v>MILESTONE 1</v>
      </c>
      <c r="E45">
        <f t="shared" ref="E45:AH45" ca="1" si="7">IF(ISERROR(F33),E33,NA())</f>
        <v>5.15</v>
      </c>
      <c r="F45" t="e">
        <f t="shared" ca="1" si="7"/>
        <v>#N/A</v>
      </c>
      <c r="G45" t="e">
        <f t="shared" ca="1" si="7"/>
        <v>#N/A</v>
      </c>
      <c r="H45" t="e">
        <f t="shared" ca="1" si="7"/>
        <v>#N/A</v>
      </c>
      <c r="I45" t="e">
        <f t="shared" ca="1" si="7"/>
        <v>#N/A</v>
      </c>
      <c r="J45" t="e">
        <f t="shared" ca="1" si="7"/>
        <v>#N/A</v>
      </c>
      <c r="K45" t="e">
        <f t="shared" ca="1" si="7"/>
        <v>#N/A</v>
      </c>
      <c r="L45" t="e">
        <f t="shared" ca="1" si="7"/>
        <v>#N/A</v>
      </c>
      <c r="M45" t="e">
        <f t="shared" ca="1" si="7"/>
        <v>#N/A</v>
      </c>
      <c r="N45" t="e">
        <f t="shared" ca="1" si="7"/>
        <v>#N/A</v>
      </c>
      <c r="O45" t="e">
        <f t="shared" ca="1" si="7"/>
        <v>#N/A</v>
      </c>
      <c r="P45" t="e">
        <f t="shared" ca="1" si="7"/>
        <v>#N/A</v>
      </c>
      <c r="Q45" t="e">
        <f t="shared" ca="1" si="7"/>
        <v>#N/A</v>
      </c>
      <c r="R45" t="e">
        <f t="shared" ca="1" si="7"/>
        <v>#N/A</v>
      </c>
      <c r="S45" t="e">
        <f t="shared" ca="1" si="7"/>
        <v>#N/A</v>
      </c>
      <c r="T45" t="e">
        <f t="shared" ca="1" si="7"/>
        <v>#N/A</v>
      </c>
      <c r="U45" t="e">
        <f t="shared" ca="1" si="7"/>
        <v>#N/A</v>
      </c>
      <c r="V45" t="e">
        <f t="shared" ca="1" si="7"/>
        <v>#N/A</v>
      </c>
      <c r="W45" t="e">
        <f t="shared" ca="1" si="7"/>
        <v>#N/A</v>
      </c>
      <c r="X45" t="e">
        <f t="shared" ca="1" si="7"/>
        <v>#N/A</v>
      </c>
      <c r="Y45" t="e">
        <f t="shared" ca="1" si="7"/>
        <v>#N/A</v>
      </c>
      <c r="Z45" t="e">
        <f t="shared" ca="1" si="7"/>
        <v>#N/A</v>
      </c>
      <c r="AA45" t="e">
        <f t="shared" ca="1" si="7"/>
        <v>#N/A</v>
      </c>
      <c r="AB45" t="e">
        <f t="shared" ca="1" si="7"/>
        <v>#N/A</v>
      </c>
      <c r="AC45" t="e">
        <f t="shared" ca="1" si="7"/>
        <v>#N/A</v>
      </c>
      <c r="AD45" t="e">
        <f t="shared" ca="1" si="7"/>
        <v>#N/A</v>
      </c>
      <c r="AE45" t="e">
        <f t="shared" ca="1" si="7"/>
        <v>#N/A</v>
      </c>
      <c r="AF45" t="e">
        <f t="shared" ca="1" si="7"/>
        <v>#N/A</v>
      </c>
      <c r="AG45" t="e">
        <f t="shared" ca="1" si="7"/>
        <v>#N/A</v>
      </c>
      <c r="AH45" t="e">
        <f t="shared" ca="1" si="7"/>
        <v>#N/A</v>
      </c>
    </row>
    <row r="46" spans="1:35">
      <c r="C46">
        <f t="shared" ca="1" si="6"/>
        <v>3</v>
      </c>
      <c r="D46" t="str">
        <f ca="1">UPPER(INDEX(Activities[ACTIVITY],MATCH($C46,Activities[Id],0)))</f>
        <v>MILESTONE 2</v>
      </c>
      <c r="E46">
        <f t="shared" ref="E46:AH46" ca="1" si="8">IF(ISERROR(F34),E34,NA())</f>
        <v>4.6500000000000004</v>
      </c>
      <c r="F46" t="e">
        <f t="shared" ca="1" si="8"/>
        <v>#N/A</v>
      </c>
      <c r="G46" t="e">
        <f t="shared" ca="1" si="8"/>
        <v>#N/A</v>
      </c>
      <c r="H46" t="e">
        <f t="shared" ca="1" si="8"/>
        <v>#N/A</v>
      </c>
      <c r="I46" t="e">
        <f t="shared" ca="1" si="8"/>
        <v>#N/A</v>
      </c>
      <c r="J46" t="e">
        <f t="shared" ca="1" si="8"/>
        <v>#N/A</v>
      </c>
      <c r="K46" t="e">
        <f t="shared" ca="1" si="8"/>
        <v>#N/A</v>
      </c>
      <c r="L46" t="e">
        <f t="shared" ca="1" si="8"/>
        <v>#N/A</v>
      </c>
      <c r="M46" t="e">
        <f t="shared" ca="1" si="8"/>
        <v>#N/A</v>
      </c>
      <c r="N46" t="e">
        <f t="shared" ca="1" si="8"/>
        <v>#N/A</v>
      </c>
      <c r="O46" t="e">
        <f t="shared" ca="1" si="8"/>
        <v>#N/A</v>
      </c>
      <c r="P46" t="e">
        <f t="shared" ca="1" si="8"/>
        <v>#N/A</v>
      </c>
      <c r="Q46" t="e">
        <f t="shared" ca="1" si="8"/>
        <v>#N/A</v>
      </c>
      <c r="R46" t="e">
        <f t="shared" ca="1" si="8"/>
        <v>#N/A</v>
      </c>
      <c r="S46" t="e">
        <f t="shared" ca="1" si="8"/>
        <v>#N/A</v>
      </c>
      <c r="T46" t="e">
        <f t="shared" ca="1" si="8"/>
        <v>#N/A</v>
      </c>
      <c r="U46" t="e">
        <f t="shared" ca="1" si="8"/>
        <v>#N/A</v>
      </c>
      <c r="V46" t="e">
        <f t="shared" ca="1" si="8"/>
        <v>#N/A</v>
      </c>
      <c r="W46" t="e">
        <f t="shared" ca="1" si="8"/>
        <v>#N/A</v>
      </c>
      <c r="X46" t="e">
        <f t="shared" ca="1" si="8"/>
        <v>#N/A</v>
      </c>
      <c r="Y46" t="e">
        <f t="shared" ca="1" si="8"/>
        <v>#N/A</v>
      </c>
      <c r="Z46" t="e">
        <f t="shared" ca="1" si="8"/>
        <v>#N/A</v>
      </c>
      <c r="AA46" t="e">
        <f t="shared" ca="1" si="8"/>
        <v>#N/A</v>
      </c>
      <c r="AB46" t="e">
        <f t="shared" ca="1" si="8"/>
        <v>#N/A</v>
      </c>
      <c r="AC46" t="e">
        <f t="shared" ca="1" si="8"/>
        <v>#N/A</v>
      </c>
      <c r="AD46" t="e">
        <f t="shared" ca="1" si="8"/>
        <v>#N/A</v>
      </c>
      <c r="AE46" t="e">
        <f t="shared" ca="1" si="8"/>
        <v>#N/A</v>
      </c>
      <c r="AF46" t="e">
        <f t="shared" ca="1" si="8"/>
        <v>#N/A</v>
      </c>
      <c r="AG46" t="e">
        <f t="shared" ca="1" si="8"/>
        <v>#N/A</v>
      </c>
      <c r="AH46" t="e">
        <f t="shared" ca="1" si="8"/>
        <v>#N/A</v>
      </c>
    </row>
    <row r="47" spans="1:35">
      <c r="C47">
        <f t="shared" ca="1" si="6"/>
        <v>4</v>
      </c>
      <c r="D47" t="str">
        <f ca="1">UPPER(INDEX(Activities[ACTIVITY],MATCH($C47,Activities[Id],0)))</f>
        <v>MILESTONE 3</v>
      </c>
      <c r="E47">
        <f t="shared" ref="E47:AH47" ca="1" si="9">IF(ISERROR(F35),E35,NA())</f>
        <v>4.1500000000000004</v>
      </c>
      <c r="F47" t="e">
        <f t="shared" ca="1" si="9"/>
        <v>#N/A</v>
      </c>
      <c r="G47" t="e">
        <f t="shared" ca="1" si="9"/>
        <v>#N/A</v>
      </c>
      <c r="H47" t="e">
        <f t="shared" ca="1" si="9"/>
        <v>#N/A</v>
      </c>
      <c r="I47" t="e">
        <f t="shared" ca="1" si="9"/>
        <v>#N/A</v>
      </c>
      <c r="J47" t="e">
        <f t="shared" ca="1" si="9"/>
        <v>#N/A</v>
      </c>
      <c r="K47" t="e">
        <f t="shared" ca="1" si="9"/>
        <v>#N/A</v>
      </c>
      <c r="L47" t="e">
        <f t="shared" ca="1" si="9"/>
        <v>#N/A</v>
      </c>
      <c r="M47" t="e">
        <f t="shared" ca="1" si="9"/>
        <v>#N/A</v>
      </c>
      <c r="N47" t="e">
        <f t="shared" ca="1" si="9"/>
        <v>#N/A</v>
      </c>
      <c r="O47" t="e">
        <f t="shared" ca="1" si="9"/>
        <v>#N/A</v>
      </c>
      <c r="P47" t="e">
        <f t="shared" ca="1" si="9"/>
        <v>#N/A</v>
      </c>
      <c r="Q47" t="e">
        <f t="shared" ca="1" si="9"/>
        <v>#N/A</v>
      </c>
      <c r="R47" t="e">
        <f t="shared" ca="1" si="9"/>
        <v>#N/A</v>
      </c>
      <c r="S47" t="e">
        <f t="shared" ca="1" si="9"/>
        <v>#N/A</v>
      </c>
      <c r="T47" t="e">
        <f t="shared" ca="1" si="9"/>
        <v>#N/A</v>
      </c>
      <c r="U47" t="e">
        <f t="shared" ca="1" si="9"/>
        <v>#N/A</v>
      </c>
      <c r="V47" t="e">
        <f t="shared" ca="1" si="9"/>
        <v>#N/A</v>
      </c>
      <c r="W47" t="e">
        <f t="shared" ca="1" si="9"/>
        <v>#N/A</v>
      </c>
      <c r="X47" t="e">
        <f t="shared" ca="1" si="9"/>
        <v>#N/A</v>
      </c>
      <c r="Y47" t="e">
        <f t="shared" ca="1" si="9"/>
        <v>#N/A</v>
      </c>
      <c r="Z47" t="e">
        <f t="shared" ca="1" si="9"/>
        <v>#N/A</v>
      </c>
      <c r="AA47" t="e">
        <f t="shared" ca="1" si="9"/>
        <v>#N/A</v>
      </c>
      <c r="AB47" t="e">
        <f t="shared" ca="1" si="9"/>
        <v>#N/A</v>
      </c>
      <c r="AC47" t="e">
        <f t="shared" ca="1" si="9"/>
        <v>#N/A</v>
      </c>
      <c r="AD47" t="e">
        <f t="shared" ca="1" si="9"/>
        <v>#N/A</v>
      </c>
      <c r="AE47" t="e">
        <f t="shared" ca="1" si="9"/>
        <v>#N/A</v>
      </c>
      <c r="AF47" t="e">
        <f t="shared" ca="1" si="9"/>
        <v>#N/A</v>
      </c>
      <c r="AG47" t="e">
        <f t="shared" ca="1" si="9"/>
        <v>#N/A</v>
      </c>
      <c r="AH47" t="e">
        <f t="shared" ca="1" si="9"/>
        <v>#N/A</v>
      </c>
    </row>
    <row r="48" spans="1:35">
      <c r="C48">
        <f t="shared" ca="1" si="6"/>
        <v>5</v>
      </c>
      <c r="D48" t="str">
        <f ca="1">UPPER(INDEX(Activities[ACTIVITY],MATCH($C48,Activities[Id],0)))</f>
        <v>MILESTONE 4</v>
      </c>
      <c r="E48">
        <f t="shared" ref="E48:AH48" ca="1" si="10">IF(ISERROR(F36),E36,NA())</f>
        <v>3.6500000000000004</v>
      </c>
      <c r="F48" t="e">
        <f t="shared" ca="1" si="10"/>
        <v>#N/A</v>
      </c>
      <c r="G48" t="e">
        <f t="shared" ca="1" si="10"/>
        <v>#N/A</v>
      </c>
      <c r="H48" t="e">
        <f t="shared" ca="1" si="10"/>
        <v>#N/A</v>
      </c>
      <c r="I48" t="e">
        <f t="shared" ca="1" si="10"/>
        <v>#N/A</v>
      </c>
      <c r="J48" t="e">
        <f t="shared" ca="1" si="10"/>
        <v>#N/A</v>
      </c>
      <c r="K48" t="e">
        <f t="shared" ca="1" si="10"/>
        <v>#N/A</v>
      </c>
      <c r="L48" t="e">
        <f t="shared" ca="1" si="10"/>
        <v>#N/A</v>
      </c>
      <c r="M48" t="e">
        <f t="shared" ca="1" si="10"/>
        <v>#N/A</v>
      </c>
      <c r="N48" t="e">
        <f t="shared" ca="1" si="10"/>
        <v>#N/A</v>
      </c>
      <c r="O48" t="e">
        <f t="shared" ca="1" si="10"/>
        <v>#N/A</v>
      </c>
      <c r="P48" t="e">
        <f t="shared" ca="1" si="10"/>
        <v>#N/A</v>
      </c>
      <c r="Q48" t="e">
        <f t="shared" ca="1" si="10"/>
        <v>#N/A</v>
      </c>
      <c r="R48" t="e">
        <f t="shared" ca="1" si="10"/>
        <v>#N/A</v>
      </c>
      <c r="S48" t="e">
        <f t="shared" ca="1" si="10"/>
        <v>#N/A</v>
      </c>
      <c r="T48" t="e">
        <f t="shared" ca="1" si="10"/>
        <v>#N/A</v>
      </c>
      <c r="U48" t="e">
        <f t="shared" ca="1" si="10"/>
        <v>#N/A</v>
      </c>
      <c r="V48" t="e">
        <f t="shared" ca="1" si="10"/>
        <v>#N/A</v>
      </c>
      <c r="W48" t="e">
        <f t="shared" ca="1" si="10"/>
        <v>#N/A</v>
      </c>
      <c r="X48" t="e">
        <f t="shared" ca="1" si="10"/>
        <v>#N/A</v>
      </c>
      <c r="Y48" t="e">
        <f t="shared" ca="1" si="10"/>
        <v>#N/A</v>
      </c>
      <c r="Z48" t="e">
        <f t="shared" ca="1" si="10"/>
        <v>#N/A</v>
      </c>
      <c r="AA48" t="e">
        <f t="shared" ca="1" si="10"/>
        <v>#N/A</v>
      </c>
      <c r="AB48" t="e">
        <f t="shared" ca="1" si="10"/>
        <v>#N/A</v>
      </c>
      <c r="AC48" t="e">
        <f t="shared" ca="1" si="10"/>
        <v>#N/A</v>
      </c>
      <c r="AD48" t="e">
        <f t="shared" ca="1" si="10"/>
        <v>#N/A</v>
      </c>
      <c r="AE48" t="e">
        <f t="shared" ca="1" si="10"/>
        <v>#N/A</v>
      </c>
      <c r="AF48" t="e">
        <f t="shared" ca="1" si="10"/>
        <v>#N/A</v>
      </c>
      <c r="AG48" t="e">
        <f t="shared" ca="1" si="10"/>
        <v>#N/A</v>
      </c>
      <c r="AH48" t="e">
        <f t="shared" ca="1" si="10"/>
        <v>#N/A</v>
      </c>
    </row>
    <row r="49" spans="3:34">
      <c r="C49">
        <f t="shared" ca="1" si="6"/>
        <v>6</v>
      </c>
      <c r="D49" t="str">
        <f ca="1">UPPER(INDEX(Activities[ACTIVITY],MATCH($C49,Activities[Id],0)))</f>
        <v>MILESTONE 5</v>
      </c>
      <c r="E49">
        <f t="shared" ref="E49:AH49" ca="1" si="11">IF(ISERROR(F37),E37,NA())</f>
        <v>3.1500000000000004</v>
      </c>
      <c r="F49" t="e">
        <f t="shared" ca="1" si="11"/>
        <v>#N/A</v>
      </c>
      <c r="G49" t="e">
        <f t="shared" ca="1" si="11"/>
        <v>#N/A</v>
      </c>
      <c r="H49" t="e">
        <f t="shared" ca="1" si="11"/>
        <v>#N/A</v>
      </c>
      <c r="I49" t="e">
        <f t="shared" ca="1" si="11"/>
        <v>#N/A</v>
      </c>
      <c r="J49" t="e">
        <f t="shared" ca="1" si="11"/>
        <v>#N/A</v>
      </c>
      <c r="K49" t="e">
        <f t="shared" ca="1" si="11"/>
        <v>#N/A</v>
      </c>
      <c r="L49" t="e">
        <f t="shared" ca="1" si="11"/>
        <v>#N/A</v>
      </c>
      <c r="M49" t="e">
        <f t="shared" ca="1" si="11"/>
        <v>#N/A</v>
      </c>
      <c r="N49" t="e">
        <f t="shared" ca="1" si="11"/>
        <v>#N/A</v>
      </c>
      <c r="O49" t="e">
        <f t="shared" ca="1" si="11"/>
        <v>#N/A</v>
      </c>
      <c r="P49" t="e">
        <f t="shared" ca="1" si="11"/>
        <v>#N/A</v>
      </c>
      <c r="Q49" t="e">
        <f t="shared" ca="1" si="11"/>
        <v>#N/A</v>
      </c>
      <c r="R49" t="e">
        <f t="shared" ca="1" si="11"/>
        <v>#N/A</v>
      </c>
      <c r="S49" t="e">
        <f t="shared" ca="1" si="11"/>
        <v>#N/A</v>
      </c>
      <c r="T49" t="e">
        <f t="shared" ca="1" si="11"/>
        <v>#N/A</v>
      </c>
      <c r="U49" t="e">
        <f t="shared" ca="1" si="11"/>
        <v>#N/A</v>
      </c>
      <c r="V49" t="e">
        <f t="shared" ca="1" si="11"/>
        <v>#N/A</v>
      </c>
      <c r="W49" t="e">
        <f t="shared" ca="1" si="11"/>
        <v>#N/A</v>
      </c>
      <c r="X49" t="e">
        <f t="shared" ca="1" si="11"/>
        <v>#N/A</v>
      </c>
      <c r="Y49" t="e">
        <f t="shared" ca="1" si="11"/>
        <v>#N/A</v>
      </c>
      <c r="Z49" t="e">
        <f t="shared" ca="1" si="11"/>
        <v>#N/A</v>
      </c>
      <c r="AA49" t="e">
        <f t="shared" ca="1" si="11"/>
        <v>#N/A</v>
      </c>
      <c r="AB49" t="e">
        <f t="shared" ca="1" si="11"/>
        <v>#N/A</v>
      </c>
      <c r="AC49" t="e">
        <f t="shared" ca="1" si="11"/>
        <v>#N/A</v>
      </c>
      <c r="AD49" t="e">
        <f t="shared" ca="1" si="11"/>
        <v>#N/A</v>
      </c>
      <c r="AE49" t="e">
        <f t="shared" ca="1" si="11"/>
        <v>#N/A</v>
      </c>
      <c r="AF49" t="e">
        <f t="shared" ca="1" si="11"/>
        <v>#N/A</v>
      </c>
      <c r="AG49" t="e">
        <f t="shared" ca="1" si="11"/>
        <v>#N/A</v>
      </c>
      <c r="AH49" t="e">
        <f t="shared" ca="1" si="11"/>
        <v>#N/A</v>
      </c>
    </row>
    <row r="50" spans="3:34">
      <c r="C50">
        <f t="shared" ca="1" si="6"/>
        <v>7</v>
      </c>
      <c r="D50" t="str">
        <f ca="1">UPPER(INDEX(Activities[ACTIVITY],MATCH($C50,Activities[Id],0)))</f>
        <v>MILESTONE 6</v>
      </c>
      <c r="E50">
        <f t="shared" ref="E50:AH50" ca="1" si="12">IF(ISERROR(F38),E38,NA())</f>
        <v>2.6500000000000004</v>
      </c>
      <c r="F50" t="e">
        <f t="shared" ca="1" si="12"/>
        <v>#N/A</v>
      </c>
      <c r="G50" t="e">
        <f t="shared" ca="1" si="12"/>
        <v>#N/A</v>
      </c>
      <c r="H50" t="e">
        <f t="shared" ca="1" si="12"/>
        <v>#N/A</v>
      </c>
      <c r="I50" t="e">
        <f t="shared" ca="1" si="12"/>
        <v>#N/A</v>
      </c>
      <c r="J50" t="e">
        <f t="shared" ca="1" si="12"/>
        <v>#N/A</v>
      </c>
      <c r="K50" t="e">
        <f t="shared" ca="1" si="12"/>
        <v>#N/A</v>
      </c>
      <c r="L50" t="e">
        <f t="shared" ca="1" si="12"/>
        <v>#N/A</v>
      </c>
      <c r="M50" t="e">
        <f t="shared" ca="1" si="12"/>
        <v>#N/A</v>
      </c>
      <c r="N50" t="e">
        <f t="shared" ca="1" si="12"/>
        <v>#N/A</v>
      </c>
      <c r="O50" t="e">
        <f t="shared" ca="1" si="12"/>
        <v>#N/A</v>
      </c>
      <c r="P50" t="e">
        <f t="shared" ca="1" si="12"/>
        <v>#N/A</v>
      </c>
      <c r="Q50" t="e">
        <f t="shared" ca="1" si="12"/>
        <v>#N/A</v>
      </c>
      <c r="R50" t="e">
        <f t="shared" ca="1" si="12"/>
        <v>#N/A</v>
      </c>
      <c r="S50" t="e">
        <f t="shared" ca="1" si="12"/>
        <v>#N/A</v>
      </c>
      <c r="T50" t="e">
        <f t="shared" ca="1" si="12"/>
        <v>#N/A</v>
      </c>
      <c r="U50" t="e">
        <f t="shared" ca="1" si="12"/>
        <v>#N/A</v>
      </c>
      <c r="V50" t="e">
        <f t="shared" ca="1" si="12"/>
        <v>#N/A</v>
      </c>
      <c r="W50" t="e">
        <f t="shared" ca="1" si="12"/>
        <v>#N/A</v>
      </c>
      <c r="X50" t="e">
        <f t="shared" ca="1" si="12"/>
        <v>#N/A</v>
      </c>
      <c r="Y50" t="e">
        <f t="shared" ca="1" si="12"/>
        <v>#N/A</v>
      </c>
      <c r="Z50" t="e">
        <f t="shared" ca="1" si="12"/>
        <v>#N/A</v>
      </c>
      <c r="AA50" t="e">
        <f t="shared" ca="1" si="12"/>
        <v>#N/A</v>
      </c>
      <c r="AB50" t="e">
        <f t="shared" ca="1" si="12"/>
        <v>#N/A</v>
      </c>
      <c r="AC50" t="e">
        <f t="shared" ca="1" si="12"/>
        <v>#N/A</v>
      </c>
      <c r="AD50" t="e">
        <f t="shared" ca="1" si="12"/>
        <v>#N/A</v>
      </c>
      <c r="AE50" t="e">
        <f t="shared" ca="1" si="12"/>
        <v>#N/A</v>
      </c>
      <c r="AF50" t="e">
        <f t="shared" ca="1" si="12"/>
        <v>#N/A</v>
      </c>
      <c r="AG50" t="e">
        <f t="shared" ca="1" si="12"/>
        <v>#N/A</v>
      </c>
      <c r="AH50" t="e">
        <f t="shared" ca="1" si="12"/>
        <v>#N/A</v>
      </c>
    </row>
    <row r="51" spans="3:34">
      <c r="C51">
        <f t="shared" ca="1" si="6"/>
        <v>8</v>
      </c>
      <c r="D51" t="str">
        <f ca="1">UPPER(INDEX(Activities[ACTIVITY],MATCH($C51,Activities[Id],0)))</f>
        <v>MILESTONE 7</v>
      </c>
      <c r="E51">
        <f t="shared" ref="E51:AH51" ca="1" si="13">IF(ISERROR(F39),E39,NA())</f>
        <v>2.1500000000000004</v>
      </c>
      <c r="F51" t="e">
        <f t="shared" ca="1" si="13"/>
        <v>#N/A</v>
      </c>
      <c r="G51" t="e">
        <f t="shared" ca="1" si="13"/>
        <v>#N/A</v>
      </c>
      <c r="H51" t="e">
        <f t="shared" ca="1" si="13"/>
        <v>#N/A</v>
      </c>
      <c r="I51" t="e">
        <f t="shared" ca="1" si="13"/>
        <v>#N/A</v>
      </c>
      <c r="J51" t="e">
        <f t="shared" ca="1" si="13"/>
        <v>#N/A</v>
      </c>
      <c r="K51" t="e">
        <f t="shared" ca="1" si="13"/>
        <v>#N/A</v>
      </c>
      <c r="L51" t="e">
        <f t="shared" ca="1" si="13"/>
        <v>#N/A</v>
      </c>
      <c r="M51" t="e">
        <f t="shared" ca="1" si="13"/>
        <v>#N/A</v>
      </c>
      <c r="N51" t="e">
        <f t="shared" ca="1" si="13"/>
        <v>#N/A</v>
      </c>
      <c r="O51" t="e">
        <f t="shared" ca="1" si="13"/>
        <v>#N/A</v>
      </c>
      <c r="P51" t="e">
        <f t="shared" ca="1" si="13"/>
        <v>#N/A</v>
      </c>
      <c r="Q51" t="e">
        <f t="shared" ca="1" si="13"/>
        <v>#N/A</v>
      </c>
      <c r="R51" t="e">
        <f t="shared" ca="1" si="13"/>
        <v>#N/A</v>
      </c>
      <c r="S51" t="e">
        <f t="shared" ca="1" si="13"/>
        <v>#N/A</v>
      </c>
      <c r="T51" t="e">
        <f t="shared" ca="1" si="13"/>
        <v>#N/A</v>
      </c>
      <c r="U51" t="e">
        <f t="shared" ca="1" si="13"/>
        <v>#N/A</v>
      </c>
      <c r="V51" t="e">
        <f t="shared" ca="1" si="13"/>
        <v>#N/A</v>
      </c>
      <c r="W51" t="e">
        <f t="shared" ca="1" si="13"/>
        <v>#N/A</v>
      </c>
      <c r="X51" t="e">
        <f t="shared" ca="1" si="13"/>
        <v>#N/A</v>
      </c>
      <c r="Y51" t="e">
        <f t="shared" ca="1" si="13"/>
        <v>#N/A</v>
      </c>
      <c r="Z51" t="e">
        <f t="shared" ca="1" si="13"/>
        <v>#N/A</v>
      </c>
      <c r="AA51" t="e">
        <f t="shared" ca="1" si="13"/>
        <v>#N/A</v>
      </c>
      <c r="AB51" t="e">
        <f t="shared" ca="1" si="13"/>
        <v>#N/A</v>
      </c>
      <c r="AC51" t="e">
        <f t="shared" ca="1" si="13"/>
        <v>#N/A</v>
      </c>
      <c r="AD51" t="e">
        <f t="shared" ca="1" si="13"/>
        <v>#N/A</v>
      </c>
      <c r="AE51" t="e">
        <f t="shared" ca="1" si="13"/>
        <v>#N/A</v>
      </c>
      <c r="AF51" t="e">
        <f t="shared" ca="1" si="13"/>
        <v>#N/A</v>
      </c>
      <c r="AG51" t="e">
        <f t="shared" ca="1" si="13"/>
        <v>#N/A</v>
      </c>
      <c r="AH51" t="e">
        <f t="shared" ca="1" si="13"/>
        <v>#N/A</v>
      </c>
    </row>
    <row r="52" spans="3:34">
      <c r="C52">
        <f t="shared" ca="1" si="6"/>
        <v>9</v>
      </c>
      <c r="D52" t="str">
        <f ca="1">UPPER(INDEX(Activities[ACTIVITY],MATCH($C52,Activities[Id],0)))</f>
        <v>MILESTONE 8</v>
      </c>
      <c r="E52">
        <f t="shared" ref="E52:AH52" ca="1" si="14">IF(ISERROR(F40),E40,NA())</f>
        <v>1.6500000000000004</v>
      </c>
      <c r="F52" t="e">
        <f t="shared" ca="1" si="14"/>
        <v>#N/A</v>
      </c>
      <c r="G52" t="e">
        <f t="shared" ca="1" si="14"/>
        <v>#N/A</v>
      </c>
      <c r="H52" t="e">
        <f t="shared" ca="1" si="14"/>
        <v>#N/A</v>
      </c>
      <c r="I52" t="e">
        <f t="shared" ca="1" si="14"/>
        <v>#N/A</v>
      </c>
      <c r="J52" t="e">
        <f t="shared" ca="1" si="14"/>
        <v>#N/A</v>
      </c>
      <c r="K52" t="e">
        <f t="shared" ca="1" si="14"/>
        <v>#N/A</v>
      </c>
      <c r="L52" t="e">
        <f t="shared" ca="1" si="14"/>
        <v>#N/A</v>
      </c>
      <c r="M52" t="e">
        <f t="shared" ca="1" si="14"/>
        <v>#N/A</v>
      </c>
      <c r="N52" t="e">
        <f t="shared" ca="1" si="14"/>
        <v>#N/A</v>
      </c>
      <c r="O52" t="e">
        <f t="shared" ca="1" si="14"/>
        <v>#N/A</v>
      </c>
      <c r="P52" t="e">
        <f t="shared" ca="1" si="14"/>
        <v>#N/A</v>
      </c>
      <c r="Q52" t="e">
        <f t="shared" ca="1" si="14"/>
        <v>#N/A</v>
      </c>
      <c r="R52" t="e">
        <f t="shared" ca="1" si="14"/>
        <v>#N/A</v>
      </c>
      <c r="S52" t="e">
        <f t="shared" ca="1" si="14"/>
        <v>#N/A</v>
      </c>
      <c r="T52" t="e">
        <f t="shared" ca="1" si="14"/>
        <v>#N/A</v>
      </c>
      <c r="U52" t="e">
        <f t="shared" ca="1" si="14"/>
        <v>#N/A</v>
      </c>
      <c r="V52" t="e">
        <f t="shared" ca="1" si="14"/>
        <v>#N/A</v>
      </c>
      <c r="W52" t="e">
        <f t="shared" ca="1" si="14"/>
        <v>#N/A</v>
      </c>
      <c r="X52" t="e">
        <f t="shared" ca="1" si="14"/>
        <v>#N/A</v>
      </c>
      <c r="Y52" t="e">
        <f t="shared" ca="1" si="14"/>
        <v>#N/A</v>
      </c>
      <c r="Z52" t="e">
        <f t="shared" ca="1" si="14"/>
        <v>#N/A</v>
      </c>
      <c r="AA52" t="e">
        <f t="shared" ca="1" si="14"/>
        <v>#N/A</v>
      </c>
      <c r="AB52" t="e">
        <f t="shared" ca="1" si="14"/>
        <v>#N/A</v>
      </c>
      <c r="AC52" t="e">
        <f t="shared" ca="1" si="14"/>
        <v>#N/A</v>
      </c>
      <c r="AD52" t="e">
        <f t="shared" ca="1" si="14"/>
        <v>#N/A</v>
      </c>
      <c r="AE52" t="e">
        <f t="shared" ca="1" si="14"/>
        <v>#N/A</v>
      </c>
      <c r="AF52" t="e">
        <f t="shared" ca="1" si="14"/>
        <v>#N/A</v>
      </c>
      <c r="AG52" t="e">
        <f t="shared" ca="1" si="14"/>
        <v>#N/A</v>
      </c>
      <c r="AH52" t="e">
        <f t="shared" ca="1" si="14"/>
        <v>#N/A</v>
      </c>
    </row>
    <row r="55" spans="3:34">
      <c r="E55" s="1">
        <f>E31</f>
        <v>0</v>
      </c>
      <c r="F55" s="1">
        <f t="shared" ref="F55:AH55" si="15">F31</f>
        <v>1</v>
      </c>
      <c r="G55" s="1">
        <f t="shared" si="15"/>
        <v>2</v>
      </c>
      <c r="H55" s="1">
        <f t="shared" si="15"/>
        <v>3</v>
      </c>
      <c r="I55" s="1">
        <f t="shared" si="15"/>
        <v>4</v>
      </c>
      <c r="J55" s="1">
        <f t="shared" si="15"/>
        <v>5</v>
      </c>
      <c r="K55" s="1">
        <f t="shared" si="15"/>
        <v>6</v>
      </c>
      <c r="L55" s="1">
        <f t="shared" si="15"/>
        <v>7</v>
      </c>
      <c r="M55" s="1">
        <f t="shared" si="15"/>
        <v>8</v>
      </c>
      <c r="N55" s="1">
        <f t="shared" si="15"/>
        <v>9</v>
      </c>
      <c r="O55" s="1">
        <f t="shared" si="15"/>
        <v>10</v>
      </c>
      <c r="P55" s="1">
        <f t="shared" si="15"/>
        <v>11</v>
      </c>
      <c r="Q55" s="1">
        <f t="shared" si="15"/>
        <v>12</v>
      </c>
      <c r="R55" s="1">
        <f t="shared" si="15"/>
        <v>13</v>
      </c>
      <c r="S55" s="1">
        <f t="shared" si="15"/>
        <v>14</v>
      </c>
      <c r="T55" s="1">
        <f t="shared" si="15"/>
        <v>15</v>
      </c>
      <c r="U55" s="1">
        <f t="shared" si="15"/>
        <v>16</v>
      </c>
      <c r="V55" s="1">
        <f t="shared" si="15"/>
        <v>17</v>
      </c>
      <c r="W55" s="1">
        <f t="shared" si="15"/>
        <v>18</v>
      </c>
      <c r="X55" s="1">
        <f t="shared" si="15"/>
        <v>19</v>
      </c>
      <c r="Y55" s="1">
        <f t="shared" si="15"/>
        <v>20</v>
      </c>
      <c r="Z55" s="1">
        <f t="shared" si="15"/>
        <v>21</v>
      </c>
      <c r="AA55" s="1">
        <f t="shared" si="15"/>
        <v>22</v>
      </c>
      <c r="AB55" s="1">
        <f t="shared" si="15"/>
        <v>23</v>
      </c>
      <c r="AC55" s="1">
        <f t="shared" si="15"/>
        <v>24</v>
      </c>
      <c r="AD55" s="1">
        <f t="shared" si="15"/>
        <v>25</v>
      </c>
      <c r="AE55" s="1">
        <f t="shared" si="15"/>
        <v>26</v>
      </c>
      <c r="AF55" s="1">
        <f t="shared" si="15"/>
        <v>27</v>
      </c>
      <c r="AG55" s="1">
        <f t="shared" si="15"/>
        <v>28</v>
      </c>
      <c r="AH55" s="1">
        <f t="shared" si="15"/>
        <v>29</v>
      </c>
    </row>
    <row r="56" spans="3:34">
      <c r="D56" t="s">
        <v>11</v>
      </c>
      <c r="E56" t="e">
        <f t="shared" ref="E56:AH56" ca="1" si="16">IF(E55=$D$3,5,NA())</f>
        <v>#N/A</v>
      </c>
      <c r="F56" t="e">
        <f t="shared" ca="1" si="16"/>
        <v>#N/A</v>
      </c>
      <c r="G56" t="e">
        <f t="shared" ca="1" si="16"/>
        <v>#N/A</v>
      </c>
      <c r="H56" t="e">
        <f t="shared" ca="1" si="16"/>
        <v>#N/A</v>
      </c>
      <c r="I56" t="e">
        <f t="shared" ca="1" si="16"/>
        <v>#N/A</v>
      </c>
      <c r="J56" t="e">
        <f t="shared" ca="1" si="16"/>
        <v>#N/A</v>
      </c>
      <c r="K56" t="e">
        <f t="shared" ca="1" si="16"/>
        <v>#N/A</v>
      </c>
      <c r="L56" t="e">
        <f t="shared" ca="1" si="16"/>
        <v>#N/A</v>
      </c>
      <c r="M56" t="e">
        <f t="shared" ca="1" si="16"/>
        <v>#N/A</v>
      </c>
      <c r="N56" t="e">
        <f t="shared" ca="1" si="16"/>
        <v>#N/A</v>
      </c>
      <c r="O56" t="e">
        <f t="shared" ca="1" si="16"/>
        <v>#N/A</v>
      </c>
      <c r="P56" t="e">
        <f t="shared" ca="1" si="16"/>
        <v>#N/A</v>
      </c>
      <c r="Q56" t="e">
        <f t="shared" ca="1" si="16"/>
        <v>#N/A</v>
      </c>
      <c r="R56" t="e">
        <f t="shared" ca="1" si="16"/>
        <v>#N/A</v>
      </c>
      <c r="S56" t="e">
        <f t="shared" ca="1" si="16"/>
        <v>#N/A</v>
      </c>
      <c r="T56" t="e">
        <f t="shared" ca="1" si="16"/>
        <v>#N/A</v>
      </c>
      <c r="U56" t="e">
        <f t="shared" ca="1" si="16"/>
        <v>#N/A</v>
      </c>
      <c r="V56" t="e">
        <f t="shared" ca="1" si="16"/>
        <v>#N/A</v>
      </c>
      <c r="W56" t="e">
        <f t="shared" ca="1" si="16"/>
        <v>#N/A</v>
      </c>
      <c r="X56" t="e">
        <f t="shared" ca="1" si="16"/>
        <v>#N/A</v>
      </c>
      <c r="Y56" t="e">
        <f t="shared" ca="1" si="16"/>
        <v>#N/A</v>
      </c>
      <c r="Z56" t="e">
        <f t="shared" ca="1" si="16"/>
        <v>#N/A</v>
      </c>
      <c r="AA56" t="e">
        <f t="shared" ca="1" si="16"/>
        <v>#N/A</v>
      </c>
      <c r="AB56" t="e">
        <f t="shared" ca="1" si="16"/>
        <v>#N/A</v>
      </c>
      <c r="AC56" t="e">
        <f t="shared" ca="1" si="16"/>
        <v>#N/A</v>
      </c>
      <c r="AD56" t="e">
        <f t="shared" ca="1" si="16"/>
        <v>#N/A</v>
      </c>
      <c r="AE56" t="e">
        <f t="shared" ca="1" si="16"/>
        <v>#N/A</v>
      </c>
      <c r="AF56" t="e">
        <f t="shared" ca="1" si="16"/>
        <v>#N/A</v>
      </c>
      <c r="AG56" t="e">
        <f t="shared" ca="1" si="16"/>
        <v>#N/A</v>
      </c>
      <c r="AH56" t="e">
        <f t="shared" ca="1" si="16"/>
        <v>#N/A</v>
      </c>
    </row>
    <row r="58" spans="3:34">
      <c r="D58" s="3">
        <f>DATE(YEAR(MIN(E55:AH55)),MONTH(MIN(E55:AH55)),1)</f>
        <v>1</v>
      </c>
      <c r="E58" t="e">
        <f>IF(MEDIAN($D58,E$55,EOMONTH($D58,0))=E$55,0.5,NA())</f>
        <v>#N/A</v>
      </c>
      <c r="F58">
        <f t="shared" ref="F58:AH58" si="17">IF(MEDIAN($D58,F$55,EOMONTH($D58,0))=F$55,0.5,NA())</f>
        <v>0.5</v>
      </c>
      <c r="G58">
        <f t="shared" si="17"/>
        <v>0.5</v>
      </c>
      <c r="H58">
        <f t="shared" si="17"/>
        <v>0.5</v>
      </c>
      <c r="I58">
        <f t="shared" si="17"/>
        <v>0.5</v>
      </c>
      <c r="J58">
        <f t="shared" si="17"/>
        <v>0.5</v>
      </c>
      <c r="K58">
        <f t="shared" si="17"/>
        <v>0.5</v>
      </c>
      <c r="L58">
        <f t="shared" si="17"/>
        <v>0.5</v>
      </c>
      <c r="M58">
        <f t="shared" si="17"/>
        <v>0.5</v>
      </c>
      <c r="N58">
        <f t="shared" si="17"/>
        <v>0.5</v>
      </c>
      <c r="O58">
        <f t="shared" si="17"/>
        <v>0.5</v>
      </c>
      <c r="P58">
        <f t="shared" si="17"/>
        <v>0.5</v>
      </c>
      <c r="Q58">
        <f t="shared" si="17"/>
        <v>0.5</v>
      </c>
      <c r="R58">
        <f t="shared" si="17"/>
        <v>0.5</v>
      </c>
      <c r="S58">
        <f t="shared" si="17"/>
        <v>0.5</v>
      </c>
      <c r="T58">
        <f t="shared" si="17"/>
        <v>0.5</v>
      </c>
      <c r="U58">
        <f t="shared" si="17"/>
        <v>0.5</v>
      </c>
      <c r="V58">
        <f t="shared" si="17"/>
        <v>0.5</v>
      </c>
      <c r="W58">
        <f t="shared" si="17"/>
        <v>0.5</v>
      </c>
      <c r="X58">
        <f t="shared" si="17"/>
        <v>0.5</v>
      </c>
      <c r="Y58">
        <f t="shared" si="17"/>
        <v>0.5</v>
      </c>
      <c r="Z58">
        <f t="shared" si="17"/>
        <v>0.5</v>
      </c>
      <c r="AA58">
        <f t="shared" si="17"/>
        <v>0.5</v>
      </c>
      <c r="AB58">
        <f t="shared" si="17"/>
        <v>0.5</v>
      </c>
      <c r="AC58">
        <f t="shared" si="17"/>
        <v>0.5</v>
      </c>
      <c r="AD58">
        <f t="shared" si="17"/>
        <v>0.5</v>
      </c>
      <c r="AE58">
        <f t="shared" si="17"/>
        <v>0.5</v>
      </c>
      <c r="AF58">
        <f t="shared" si="17"/>
        <v>0.5</v>
      </c>
      <c r="AG58">
        <f t="shared" si="17"/>
        <v>0.5</v>
      </c>
      <c r="AH58">
        <f t="shared" si="17"/>
        <v>0.5</v>
      </c>
    </row>
    <row r="59" spans="3:34">
      <c r="D59" s="3" t="str">
        <f>TEXT(D58,"mmm yyyy") &amp; " - Top Band"</f>
        <v>Jan 1900 - Top Band</v>
      </c>
      <c r="E59" t="e">
        <f>E58+12.5</f>
        <v>#N/A</v>
      </c>
      <c r="F59">
        <f t="shared" ref="F59:AH59" si="18">F58+12.5</f>
        <v>13</v>
      </c>
      <c r="G59">
        <f t="shared" si="18"/>
        <v>13</v>
      </c>
      <c r="H59">
        <f t="shared" si="18"/>
        <v>13</v>
      </c>
      <c r="I59">
        <f t="shared" si="18"/>
        <v>13</v>
      </c>
      <c r="J59">
        <f t="shared" si="18"/>
        <v>13</v>
      </c>
      <c r="K59">
        <f t="shared" si="18"/>
        <v>13</v>
      </c>
      <c r="L59">
        <f t="shared" si="18"/>
        <v>13</v>
      </c>
      <c r="M59">
        <f t="shared" si="18"/>
        <v>13</v>
      </c>
      <c r="N59">
        <f t="shared" si="18"/>
        <v>13</v>
      </c>
      <c r="O59">
        <f t="shared" si="18"/>
        <v>13</v>
      </c>
      <c r="P59">
        <f t="shared" si="18"/>
        <v>13</v>
      </c>
      <c r="Q59">
        <f t="shared" si="18"/>
        <v>13</v>
      </c>
      <c r="R59">
        <f t="shared" si="18"/>
        <v>13</v>
      </c>
      <c r="S59">
        <f t="shared" si="18"/>
        <v>13</v>
      </c>
      <c r="T59">
        <f t="shared" si="18"/>
        <v>13</v>
      </c>
      <c r="U59">
        <f t="shared" si="18"/>
        <v>13</v>
      </c>
      <c r="V59">
        <f t="shared" si="18"/>
        <v>13</v>
      </c>
      <c r="W59">
        <f t="shared" si="18"/>
        <v>13</v>
      </c>
      <c r="X59">
        <f t="shared" si="18"/>
        <v>13</v>
      </c>
      <c r="Y59">
        <f t="shared" si="18"/>
        <v>13</v>
      </c>
      <c r="Z59">
        <f t="shared" si="18"/>
        <v>13</v>
      </c>
      <c r="AA59">
        <f t="shared" si="18"/>
        <v>13</v>
      </c>
      <c r="AB59">
        <f t="shared" si="18"/>
        <v>13</v>
      </c>
      <c r="AC59">
        <f t="shared" si="18"/>
        <v>13</v>
      </c>
      <c r="AD59">
        <f t="shared" si="18"/>
        <v>13</v>
      </c>
      <c r="AE59">
        <f t="shared" si="18"/>
        <v>13</v>
      </c>
      <c r="AF59">
        <f t="shared" si="18"/>
        <v>13</v>
      </c>
      <c r="AG59">
        <f t="shared" si="18"/>
        <v>13</v>
      </c>
      <c r="AH59">
        <f t="shared" si="18"/>
        <v>13</v>
      </c>
    </row>
    <row r="60" spans="3:34">
      <c r="D60" s="3"/>
    </row>
    <row r="61" spans="3:34">
      <c r="D61" s="3">
        <f>EOMONTH(D58,0)+1</f>
        <v>32</v>
      </c>
      <c r="E61" t="e">
        <f>IF(MEDIAN($D61,E$55,EOMONTH($D61,0))=E$55,0.5,NA())</f>
        <v>#N/A</v>
      </c>
      <c r="F61" t="e">
        <f t="shared" ref="F61:AH61" si="19">IF(MEDIAN($D61,F$55,EOMONTH($D61,0))=F$55,0.5,NA())</f>
        <v>#N/A</v>
      </c>
      <c r="G61" t="e">
        <f t="shared" si="19"/>
        <v>#N/A</v>
      </c>
      <c r="H61" t="e">
        <f t="shared" si="19"/>
        <v>#N/A</v>
      </c>
      <c r="I61" t="e">
        <f t="shared" si="19"/>
        <v>#N/A</v>
      </c>
      <c r="J61" t="e">
        <f t="shared" si="19"/>
        <v>#N/A</v>
      </c>
      <c r="K61" t="e">
        <f t="shared" si="19"/>
        <v>#N/A</v>
      </c>
      <c r="L61" t="e">
        <f t="shared" si="19"/>
        <v>#N/A</v>
      </c>
      <c r="M61" t="e">
        <f t="shared" si="19"/>
        <v>#N/A</v>
      </c>
      <c r="N61" t="e">
        <f t="shared" si="19"/>
        <v>#N/A</v>
      </c>
      <c r="O61" t="e">
        <f t="shared" si="19"/>
        <v>#N/A</v>
      </c>
      <c r="P61" t="e">
        <f t="shared" si="19"/>
        <v>#N/A</v>
      </c>
      <c r="Q61" t="e">
        <f t="shared" si="19"/>
        <v>#N/A</v>
      </c>
      <c r="R61" t="e">
        <f t="shared" si="19"/>
        <v>#N/A</v>
      </c>
      <c r="S61" t="e">
        <f t="shared" si="19"/>
        <v>#N/A</v>
      </c>
      <c r="T61" t="e">
        <f t="shared" si="19"/>
        <v>#N/A</v>
      </c>
      <c r="U61" t="e">
        <f t="shared" si="19"/>
        <v>#N/A</v>
      </c>
      <c r="V61" t="e">
        <f t="shared" si="19"/>
        <v>#N/A</v>
      </c>
      <c r="W61" t="e">
        <f t="shared" si="19"/>
        <v>#N/A</v>
      </c>
      <c r="X61" t="e">
        <f t="shared" si="19"/>
        <v>#N/A</v>
      </c>
      <c r="Y61" t="e">
        <f t="shared" si="19"/>
        <v>#N/A</v>
      </c>
      <c r="Z61" t="e">
        <f t="shared" si="19"/>
        <v>#N/A</v>
      </c>
      <c r="AA61" t="e">
        <f t="shared" si="19"/>
        <v>#N/A</v>
      </c>
      <c r="AB61" t="e">
        <f t="shared" si="19"/>
        <v>#N/A</v>
      </c>
      <c r="AC61" t="e">
        <f t="shared" si="19"/>
        <v>#N/A</v>
      </c>
      <c r="AD61" t="e">
        <f t="shared" si="19"/>
        <v>#N/A</v>
      </c>
      <c r="AE61" t="e">
        <f t="shared" si="19"/>
        <v>#N/A</v>
      </c>
      <c r="AF61" t="e">
        <f t="shared" si="19"/>
        <v>#N/A</v>
      </c>
      <c r="AG61" t="e">
        <f t="shared" si="19"/>
        <v>#N/A</v>
      </c>
      <c r="AH61" t="e">
        <f t="shared" si="19"/>
        <v>#N/A</v>
      </c>
    </row>
    <row r="62" spans="3:34">
      <c r="D62" s="3" t="str">
        <f>TEXT(D61,"mmm yyyy") &amp; " - Top Band"</f>
        <v>Feb 1900 - Top Band</v>
      </c>
      <c r="E62" t="e">
        <f>E61+12.5</f>
        <v>#N/A</v>
      </c>
      <c r="F62" t="e">
        <f t="shared" ref="F62:AH62" si="20">F61+12.5</f>
        <v>#N/A</v>
      </c>
      <c r="G62" t="e">
        <f t="shared" si="20"/>
        <v>#N/A</v>
      </c>
      <c r="H62" t="e">
        <f t="shared" si="20"/>
        <v>#N/A</v>
      </c>
      <c r="I62" t="e">
        <f t="shared" si="20"/>
        <v>#N/A</v>
      </c>
      <c r="J62" t="e">
        <f t="shared" si="20"/>
        <v>#N/A</v>
      </c>
      <c r="K62" t="e">
        <f t="shared" si="20"/>
        <v>#N/A</v>
      </c>
      <c r="L62" t="e">
        <f t="shared" si="20"/>
        <v>#N/A</v>
      </c>
      <c r="M62" t="e">
        <f t="shared" si="20"/>
        <v>#N/A</v>
      </c>
      <c r="N62" t="e">
        <f t="shared" si="20"/>
        <v>#N/A</v>
      </c>
      <c r="O62" t="e">
        <f t="shared" si="20"/>
        <v>#N/A</v>
      </c>
      <c r="P62" t="e">
        <f t="shared" si="20"/>
        <v>#N/A</v>
      </c>
      <c r="Q62" t="e">
        <f t="shared" si="20"/>
        <v>#N/A</v>
      </c>
      <c r="R62" t="e">
        <f t="shared" si="20"/>
        <v>#N/A</v>
      </c>
      <c r="S62" t="e">
        <f t="shared" si="20"/>
        <v>#N/A</v>
      </c>
      <c r="T62" t="e">
        <f t="shared" si="20"/>
        <v>#N/A</v>
      </c>
      <c r="U62" t="e">
        <f t="shared" si="20"/>
        <v>#N/A</v>
      </c>
      <c r="V62" t="e">
        <f t="shared" si="20"/>
        <v>#N/A</v>
      </c>
      <c r="W62" t="e">
        <f t="shared" si="20"/>
        <v>#N/A</v>
      </c>
      <c r="X62" t="e">
        <f t="shared" si="20"/>
        <v>#N/A</v>
      </c>
      <c r="Y62" t="e">
        <f t="shared" si="20"/>
        <v>#N/A</v>
      </c>
      <c r="Z62" t="e">
        <f t="shared" si="20"/>
        <v>#N/A</v>
      </c>
      <c r="AA62" t="e">
        <f t="shared" si="20"/>
        <v>#N/A</v>
      </c>
      <c r="AB62" t="e">
        <f t="shared" si="20"/>
        <v>#N/A</v>
      </c>
      <c r="AC62" t="e">
        <f t="shared" si="20"/>
        <v>#N/A</v>
      </c>
      <c r="AD62" t="e">
        <f t="shared" si="20"/>
        <v>#N/A</v>
      </c>
      <c r="AE62" t="e">
        <f t="shared" si="20"/>
        <v>#N/A</v>
      </c>
      <c r="AF62" t="e">
        <f t="shared" si="20"/>
        <v>#N/A</v>
      </c>
      <c r="AG62" t="e">
        <f t="shared" si="20"/>
        <v>#N/A</v>
      </c>
      <c r="AH62" t="e">
        <f t="shared" si="20"/>
        <v>#N/A</v>
      </c>
    </row>
    <row r="63" spans="3:34">
      <c r="D63" s="3"/>
    </row>
    <row r="65" spans="4:34">
      <c r="D65" s="3">
        <f>D58+1</f>
        <v>2</v>
      </c>
      <c r="E65" t="e">
        <f>IF(MEDIAN($D65,E$55)=E$55,0.5,NA())</f>
        <v>#N/A</v>
      </c>
      <c r="F65" t="e">
        <f t="shared" ref="F65:AH66" si="21">IF(MEDIAN($D65,F$55)=F$55,0.5,NA())</f>
        <v>#N/A</v>
      </c>
      <c r="G65">
        <f t="shared" si="21"/>
        <v>0.5</v>
      </c>
      <c r="H65" t="e">
        <f t="shared" si="21"/>
        <v>#N/A</v>
      </c>
      <c r="I65" t="e">
        <f t="shared" si="21"/>
        <v>#N/A</v>
      </c>
      <c r="J65" t="e">
        <f t="shared" si="21"/>
        <v>#N/A</v>
      </c>
      <c r="K65" t="e">
        <f t="shared" si="21"/>
        <v>#N/A</v>
      </c>
      <c r="L65" t="e">
        <f t="shared" si="21"/>
        <v>#N/A</v>
      </c>
      <c r="M65" t="e">
        <f t="shared" si="21"/>
        <v>#N/A</v>
      </c>
      <c r="N65" t="e">
        <f t="shared" si="21"/>
        <v>#N/A</v>
      </c>
      <c r="O65" t="e">
        <f t="shared" si="21"/>
        <v>#N/A</v>
      </c>
      <c r="P65" t="e">
        <f t="shared" si="21"/>
        <v>#N/A</v>
      </c>
      <c r="Q65" t="e">
        <f t="shared" si="21"/>
        <v>#N/A</v>
      </c>
      <c r="R65" t="e">
        <f t="shared" si="21"/>
        <v>#N/A</v>
      </c>
      <c r="S65" t="e">
        <f t="shared" si="21"/>
        <v>#N/A</v>
      </c>
      <c r="T65" t="e">
        <f t="shared" si="21"/>
        <v>#N/A</v>
      </c>
      <c r="U65" t="e">
        <f t="shared" si="21"/>
        <v>#N/A</v>
      </c>
      <c r="V65" t="e">
        <f t="shared" si="21"/>
        <v>#N/A</v>
      </c>
      <c r="W65" t="e">
        <f t="shared" si="21"/>
        <v>#N/A</v>
      </c>
      <c r="X65" t="e">
        <f t="shared" si="21"/>
        <v>#N/A</v>
      </c>
      <c r="Y65" t="e">
        <f t="shared" si="21"/>
        <v>#N/A</v>
      </c>
      <c r="Z65" t="e">
        <f t="shared" si="21"/>
        <v>#N/A</v>
      </c>
      <c r="AA65" t="e">
        <f t="shared" si="21"/>
        <v>#N/A</v>
      </c>
      <c r="AB65" t="e">
        <f t="shared" si="21"/>
        <v>#N/A</v>
      </c>
      <c r="AC65" t="e">
        <f t="shared" si="21"/>
        <v>#N/A</v>
      </c>
      <c r="AD65" t="e">
        <f t="shared" si="21"/>
        <v>#N/A</v>
      </c>
      <c r="AE65" t="e">
        <f t="shared" si="21"/>
        <v>#N/A</v>
      </c>
      <c r="AF65" t="e">
        <f t="shared" si="21"/>
        <v>#N/A</v>
      </c>
      <c r="AG65" t="e">
        <f t="shared" si="21"/>
        <v>#N/A</v>
      </c>
      <c r="AH65" t="e">
        <f t="shared" si="21"/>
        <v>#N/A</v>
      </c>
    </row>
    <row r="66" spans="4:34">
      <c r="D66" s="3">
        <f>D61+1</f>
        <v>33</v>
      </c>
      <c r="E66" t="e">
        <f>IF(MEDIAN($D66,E$55)=E$55,0.5,NA())</f>
        <v>#N/A</v>
      </c>
      <c r="F66" t="e">
        <f t="shared" si="21"/>
        <v>#N/A</v>
      </c>
      <c r="G66" t="e">
        <f t="shared" si="21"/>
        <v>#N/A</v>
      </c>
      <c r="H66" t="e">
        <f t="shared" si="21"/>
        <v>#N/A</v>
      </c>
      <c r="I66" t="e">
        <f t="shared" si="21"/>
        <v>#N/A</v>
      </c>
      <c r="J66" t="e">
        <f t="shared" si="21"/>
        <v>#N/A</v>
      </c>
      <c r="K66" t="e">
        <f t="shared" si="21"/>
        <v>#N/A</v>
      </c>
      <c r="L66" t="e">
        <f t="shared" si="21"/>
        <v>#N/A</v>
      </c>
      <c r="M66" t="e">
        <f t="shared" si="21"/>
        <v>#N/A</v>
      </c>
      <c r="N66" t="e">
        <f t="shared" si="21"/>
        <v>#N/A</v>
      </c>
      <c r="O66" t="e">
        <f t="shared" si="21"/>
        <v>#N/A</v>
      </c>
      <c r="P66" t="e">
        <f t="shared" si="21"/>
        <v>#N/A</v>
      </c>
      <c r="Q66" t="e">
        <f t="shared" si="21"/>
        <v>#N/A</v>
      </c>
      <c r="R66" t="e">
        <f t="shared" si="21"/>
        <v>#N/A</v>
      </c>
      <c r="S66" t="e">
        <f t="shared" si="21"/>
        <v>#N/A</v>
      </c>
      <c r="T66" t="e">
        <f t="shared" si="21"/>
        <v>#N/A</v>
      </c>
      <c r="U66" t="e">
        <f t="shared" si="21"/>
        <v>#N/A</v>
      </c>
      <c r="V66" t="e">
        <f t="shared" si="21"/>
        <v>#N/A</v>
      </c>
      <c r="W66" t="e">
        <f t="shared" si="21"/>
        <v>#N/A</v>
      </c>
      <c r="X66" t="e">
        <f t="shared" si="21"/>
        <v>#N/A</v>
      </c>
      <c r="Y66" t="e">
        <f t="shared" si="21"/>
        <v>#N/A</v>
      </c>
      <c r="Z66" t="e">
        <f t="shared" si="21"/>
        <v>#N/A</v>
      </c>
      <c r="AA66" t="e">
        <f t="shared" si="21"/>
        <v>#N/A</v>
      </c>
      <c r="AB66" t="e">
        <f t="shared" si="21"/>
        <v>#N/A</v>
      </c>
      <c r="AC66" t="e">
        <f t="shared" si="21"/>
        <v>#N/A</v>
      </c>
      <c r="AD66" t="e">
        <f t="shared" si="21"/>
        <v>#N/A</v>
      </c>
      <c r="AE66" t="e">
        <f t="shared" si="21"/>
        <v>#N/A</v>
      </c>
      <c r="AF66" t="e">
        <f t="shared" si="21"/>
        <v>#N/A</v>
      </c>
      <c r="AG66" t="e">
        <f t="shared" si="21"/>
        <v>#N/A</v>
      </c>
      <c r="AH66" t="e">
        <f t="shared" si="21"/>
        <v>#N/A</v>
      </c>
    </row>
    <row r="69" spans="4:34">
      <c r="E69">
        <v>2.2999999999999998</v>
      </c>
      <c r="F69">
        <f>E69</f>
        <v>2.2999999999999998</v>
      </c>
      <c r="G69">
        <f t="shared" ref="G69:AH71" si="22">F69</f>
        <v>2.2999999999999998</v>
      </c>
      <c r="H69">
        <f t="shared" si="22"/>
        <v>2.2999999999999998</v>
      </c>
      <c r="I69">
        <f t="shared" si="22"/>
        <v>2.2999999999999998</v>
      </c>
      <c r="J69">
        <f t="shared" si="22"/>
        <v>2.2999999999999998</v>
      </c>
      <c r="K69">
        <f t="shared" si="22"/>
        <v>2.2999999999999998</v>
      </c>
      <c r="L69">
        <f t="shared" si="22"/>
        <v>2.2999999999999998</v>
      </c>
      <c r="M69">
        <f t="shared" si="22"/>
        <v>2.2999999999999998</v>
      </c>
      <c r="N69">
        <f t="shared" si="22"/>
        <v>2.2999999999999998</v>
      </c>
      <c r="O69">
        <f t="shared" si="22"/>
        <v>2.2999999999999998</v>
      </c>
      <c r="P69">
        <f t="shared" si="22"/>
        <v>2.2999999999999998</v>
      </c>
      <c r="Q69">
        <f t="shared" si="22"/>
        <v>2.2999999999999998</v>
      </c>
      <c r="R69">
        <f t="shared" si="22"/>
        <v>2.2999999999999998</v>
      </c>
      <c r="S69">
        <f t="shared" si="22"/>
        <v>2.2999999999999998</v>
      </c>
      <c r="T69">
        <f t="shared" si="22"/>
        <v>2.2999999999999998</v>
      </c>
      <c r="U69">
        <f t="shared" si="22"/>
        <v>2.2999999999999998</v>
      </c>
      <c r="V69">
        <f t="shared" si="22"/>
        <v>2.2999999999999998</v>
      </c>
      <c r="W69">
        <f t="shared" si="22"/>
        <v>2.2999999999999998</v>
      </c>
      <c r="X69">
        <f t="shared" si="22"/>
        <v>2.2999999999999998</v>
      </c>
      <c r="Y69">
        <f t="shared" si="22"/>
        <v>2.2999999999999998</v>
      </c>
      <c r="Z69">
        <f t="shared" si="22"/>
        <v>2.2999999999999998</v>
      </c>
      <c r="AA69">
        <f t="shared" si="22"/>
        <v>2.2999999999999998</v>
      </c>
      <c r="AB69">
        <f t="shared" si="22"/>
        <v>2.2999999999999998</v>
      </c>
      <c r="AC69">
        <f t="shared" si="22"/>
        <v>2.2999999999999998</v>
      </c>
      <c r="AD69">
        <f t="shared" si="22"/>
        <v>2.2999999999999998</v>
      </c>
      <c r="AE69">
        <f t="shared" si="22"/>
        <v>2.2999999999999998</v>
      </c>
      <c r="AF69">
        <f t="shared" si="22"/>
        <v>2.2999999999999998</v>
      </c>
      <c r="AG69">
        <f t="shared" si="22"/>
        <v>2.2999999999999998</v>
      </c>
      <c r="AH69">
        <f t="shared" si="22"/>
        <v>2.2999999999999998</v>
      </c>
    </row>
    <row r="70" spans="4:34">
      <c r="D70">
        <v>3</v>
      </c>
      <c r="E70" t="str">
        <f>LEFT(UPPER(TEXT(E55,"ddd")),$D70)</f>
        <v>SAT</v>
      </c>
      <c r="F70" t="str">
        <f t="shared" ref="F70:AH70" si="23">LEFT(UPPER(TEXT(F55,"ddd")),$D70)</f>
        <v>SUN</v>
      </c>
      <c r="G70" t="str">
        <f t="shared" si="23"/>
        <v>MON</v>
      </c>
      <c r="H70" t="str">
        <f t="shared" si="23"/>
        <v>TUE</v>
      </c>
      <c r="I70" t="str">
        <f t="shared" si="23"/>
        <v>WED</v>
      </c>
      <c r="J70" t="str">
        <f t="shared" si="23"/>
        <v>THU</v>
      </c>
      <c r="K70" t="str">
        <f t="shared" si="23"/>
        <v>FRI</v>
      </c>
      <c r="L70" t="str">
        <f t="shared" si="23"/>
        <v>SAT</v>
      </c>
      <c r="M70" t="str">
        <f t="shared" si="23"/>
        <v>SUN</v>
      </c>
      <c r="N70" t="str">
        <f t="shared" si="23"/>
        <v>MON</v>
      </c>
      <c r="O70" t="str">
        <f t="shared" si="23"/>
        <v>TUE</v>
      </c>
      <c r="P70" t="str">
        <f t="shared" si="23"/>
        <v>WED</v>
      </c>
      <c r="Q70" t="str">
        <f t="shared" si="23"/>
        <v>THU</v>
      </c>
      <c r="R70" t="str">
        <f t="shared" si="23"/>
        <v>FRI</v>
      </c>
      <c r="S70" t="str">
        <f t="shared" si="23"/>
        <v>SAT</v>
      </c>
      <c r="T70" t="str">
        <f t="shared" si="23"/>
        <v>SUN</v>
      </c>
      <c r="U70" t="str">
        <f t="shared" si="23"/>
        <v>MON</v>
      </c>
      <c r="V70" t="str">
        <f t="shared" si="23"/>
        <v>TUE</v>
      </c>
      <c r="W70" t="str">
        <f t="shared" si="23"/>
        <v>WED</v>
      </c>
      <c r="X70" t="str">
        <f t="shared" si="23"/>
        <v>THU</v>
      </c>
      <c r="Y70" t="str">
        <f t="shared" si="23"/>
        <v>FRI</v>
      </c>
      <c r="Z70" t="str">
        <f t="shared" si="23"/>
        <v>SAT</v>
      </c>
      <c r="AA70" t="str">
        <f t="shared" si="23"/>
        <v>SUN</v>
      </c>
      <c r="AB70" t="str">
        <f t="shared" si="23"/>
        <v>MON</v>
      </c>
      <c r="AC70" t="str">
        <f t="shared" si="23"/>
        <v>TUE</v>
      </c>
      <c r="AD70" t="str">
        <f t="shared" si="23"/>
        <v>WED</v>
      </c>
      <c r="AE70" t="str">
        <f t="shared" si="23"/>
        <v>THU</v>
      </c>
      <c r="AF70" t="str">
        <f t="shared" si="23"/>
        <v>FRI</v>
      </c>
      <c r="AG70" t="str">
        <f t="shared" si="23"/>
        <v>SAT</v>
      </c>
      <c r="AH70" t="str">
        <f t="shared" si="23"/>
        <v>SUN</v>
      </c>
    </row>
    <row r="71" spans="4:34">
      <c r="E71">
        <v>1.3</v>
      </c>
      <c r="F71">
        <f>E71</f>
        <v>1.3</v>
      </c>
      <c r="G71">
        <f t="shared" si="22"/>
        <v>1.3</v>
      </c>
      <c r="H71">
        <f t="shared" si="22"/>
        <v>1.3</v>
      </c>
      <c r="I71">
        <f t="shared" si="22"/>
        <v>1.3</v>
      </c>
      <c r="J71">
        <f t="shared" si="22"/>
        <v>1.3</v>
      </c>
      <c r="K71">
        <f t="shared" si="22"/>
        <v>1.3</v>
      </c>
      <c r="L71">
        <f t="shared" si="22"/>
        <v>1.3</v>
      </c>
      <c r="M71">
        <f t="shared" si="22"/>
        <v>1.3</v>
      </c>
      <c r="N71">
        <f t="shared" si="22"/>
        <v>1.3</v>
      </c>
      <c r="O71">
        <f t="shared" si="22"/>
        <v>1.3</v>
      </c>
      <c r="P71">
        <f t="shared" si="22"/>
        <v>1.3</v>
      </c>
      <c r="Q71">
        <f t="shared" si="22"/>
        <v>1.3</v>
      </c>
      <c r="R71">
        <f t="shared" si="22"/>
        <v>1.3</v>
      </c>
      <c r="S71">
        <f t="shared" si="22"/>
        <v>1.3</v>
      </c>
      <c r="T71">
        <f t="shared" si="22"/>
        <v>1.3</v>
      </c>
      <c r="U71">
        <f t="shared" si="22"/>
        <v>1.3</v>
      </c>
      <c r="V71">
        <f t="shared" si="22"/>
        <v>1.3</v>
      </c>
      <c r="W71">
        <f t="shared" si="22"/>
        <v>1.3</v>
      </c>
      <c r="X71">
        <f t="shared" si="22"/>
        <v>1.3</v>
      </c>
      <c r="Y71">
        <f t="shared" si="22"/>
        <v>1.3</v>
      </c>
      <c r="Z71">
        <f t="shared" si="22"/>
        <v>1.3</v>
      </c>
      <c r="AA71">
        <f t="shared" si="22"/>
        <v>1.3</v>
      </c>
      <c r="AB71">
        <f t="shared" si="22"/>
        <v>1.3</v>
      </c>
      <c r="AC71">
        <f t="shared" si="22"/>
        <v>1.3</v>
      </c>
      <c r="AD71">
        <f t="shared" si="22"/>
        <v>1.3</v>
      </c>
      <c r="AE71">
        <f t="shared" si="22"/>
        <v>1.3</v>
      </c>
      <c r="AF71">
        <f t="shared" si="22"/>
        <v>1.3</v>
      </c>
      <c r="AG71">
        <f t="shared" si="22"/>
        <v>1.3</v>
      </c>
      <c r="AH71">
        <f t="shared" si="22"/>
        <v>1.3</v>
      </c>
    </row>
    <row r="72" spans="4:34">
      <c r="E72" t="str">
        <f>TEXT(E55,"dd")</f>
        <v>00</v>
      </c>
      <c r="F72" t="str">
        <f t="shared" ref="F72:AH72" si="24">TEXT(F55,"dd")</f>
        <v>01</v>
      </c>
      <c r="G72" t="str">
        <f t="shared" si="24"/>
        <v>02</v>
      </c>
      <c r="H72" t="str">
        <f t="shared" si="24"/>
        <v>03</v>
      </c>
      <c r="I72" t="str">
        <f t="shared" si="24"/>
        <v>04</v>
      </c>
      <c r="J72" t="str">
        <f t="shared" si="24"/>
        <v>05</v>
      </c>
      <c r="K72" t="str">
        <f t="shared" si="24"/>
        <v>06</v>
      </c>
      <c r="L72" t="str">
        <f t="shared" si="24"/>
        <v>07</v>
      </c>
      <c r="M72" t="str">
        <f t="shared" si="24"/>
        <v>08</v>
      </c>
      <c r="N72" t="str">
        <f t="shared" si="24"/>
        <v>09</v>
      </c>
      <c r="O72" t="str">
        <f t="shared" si="24"/>
        <v>10</v>
      </c>
      <c r="P72" t="str">
        <f t="shared" si="24"/>
        <v>11</v>
      </c>
      <c r="Q72" t="str">
        <f t="shared" si="24"/>
        <v>12</v>
      </c>
      <c r="R72" t="str">
        <f t="shared" si="24"/>
        <v>13</v>
      </c>
      <c r="S72" t="str">
        <f t="shared" si="24"/>
        <v>14</v>
      </c>
      <c r="T72" t="str">
        <f t="shared" si="24"/>
        <v>15</v>
      </c>
      <c r="U72" t="str">
        <f t="shared" si="24"/>
        <v>16</v>
      </c>
      <c r="V72" t="str">
        <f t="shared" si="24"/>
        <v>17</v>
      </c>
      <c r="W72" t="str">
        <f t="shared" si="24"/>
        <v>18</v>
      </c>
      <c r="X72" t="str">
        <f t="shared" si="24"/>
        <v>19</v>
      </c>
      <c r="Y72" t="str">
        <f t="shared" si="24"/>
        <v>20</v>
      </c>
      <c r="Z72" t="str">
        <f t="shared" si="24"/>
        <v>21</v>
      </c>
      <c r="AA72" t="str">
        <f t="shared" si="24"/>
        <v>22</v>
      </c>
      <c r="AB72" t="str">
        <f t="shared" si="24"/>
        <v>23</v>
      </c>
      <c r="AC72" t="str">
        <f t="shared" si="24"/>
        <v>24</v>
      </c>
      <c r="AD72" t="str">
        <f t="shared" si="24"/>
        <v>25</v>
      </c>
      <c r="AE72" t="str">
        <f t="shared" si="24"/>
        <v>26</v>
      </c>
      <c r="AF72" t="str">
        <f t="shared" si="24"/>
        <v>27</v>
      </c>
      <c r="AG72" t="str">
        <f t="shared" si="24"/>
        <v>28</v>
      </c>
      <c r="AH72" t="str">
        <f t="shared" si="24"/>
        <v>29</v>
      </c>
    </row>
  </sheetData>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2CD552CE-B979-4BDB-9FB1-264C1B806DC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Project Timeline</vt:lpstr>
      <vt:lpstr>calcs</vt:lpstr>
      <vt:lpstr>StartDate</vt:lpstr>
      <vt:lpstr>StartDateWindow</vt:lpstr>
      <vt:lpstr>WindowDays</vt:lpstr>
      <vt:lpstr>WindowOffset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2015-05-27T04:43:55Z</dcterms:created>
  <dcterms:modified xsi:type="dcterms:W3CDTF">2015-05-27T04:43:56Z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TC029300439991</vt:lpwstr>
  </property>
</Properties>
</file>