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tabRatio="903" firstSheet="1" activeTab="2"/>
  </bookViews>
  <sheets>
    <sheet name="修订记录" sheetId="8" r:id="rId1"/>
    <sheet name="模型说明" sheetId="7" r:id="rId2"/>
    <sheet name="模型&amp;指标体系" sheetId="9" r:id="rId3"/>
    <sheet name="指标计算逻辑" sheetId="5" r:id="rId4"/>
    <sheet name="指标计算逻辑(征信特殊处理)" sheetId="17" state="hidden" r:id="rId5"/>
    <sheet name="通用构造定义" sheetId="16" r:id="rId6"/>
    <sheet name="数据源校验逻辑" sheetId="14" r:id="rId7"/>
    <sheet name="辅助文档-通用运算说明" sheetId="10" r:id="rId8"/>
    <sheet name="辅助文档-数据预处理" sheetId="18" r:id="rId9"/>
  </sheets>
  <definedNames>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<sst xmlns="http://schemas.openxmlformats.org/spreadsheetml/2006/main" count="1983" uniqueCount="779">
  <si>
    <t>修订记录</t>
  </si>
  <si>
    <t>版本号</t>
  </si>
  <si>
    <t>修订内容</t>
  </si>
  <si>
    <t>修订日期</t>
  </si>
  <si>
    <t>修订人</t>
  </si>
  <si>
    <t>审阅人</t>
  </si>
  <si>
    <t>V0.0.1</t>
  </si>
  <si>
    <t>创建文档</t>
  </si>
  <si>
    <t>黄家帅</t>
  </si>
  <si>
    <t>V0.0.2</t>
  </si>
  <si>
    <t>增加【辅助文档-数据预处理】内容，添加【指标计算逻辑】中XIB045、ICR0001、ICR0019、ICR0021、ICR0017、XIB036、XIB033、XIB017、ICR0004、ICR0008、ICR0002、ICR0016、ICR0003、XIB024、XIB049指标的计算逻辑</t>
  </si>
  <si>
    <t>王玥玮、郑雨</t>
  </si>
  <si>
    <t>V0.0.3</t>
  </si>
  <si>
    <t>按行方确认的最终方案，修改【模型&amp;指标体系】中【预警等级映射】的预警等级将“红，橙，黄，蓝，白”改为“红，橙，白”并修改相应区间</t>
  </si>
  <si>
    <t>王玥玮</t>
  </si>
  <si>
    <t>模型说明</t>
  </si>
  <si>
    <t>模型</t>
  </si>
  <si>
    <t>说明</t>
  </si>
  <si>
    <t>整体模型说明</t>
  </si>
  <si>
    <t>商业银行是金融体系的重要组成部分,信贷风险管理是商业银行价值管理的核心问题。贷后预警，通过收集信贷客户各方面相关数据，并对数据进行定量分析，在信贷业务有效期内，识别风险的类别、程度、原因及变化趋势，揭示重大贷款风险，遏制潜在风险，早期做出针对性的处理意见，以达到早期发现、早期预警及时防范控制和化解风险，对信贷分析管理的意义重大。
贷后预警模型V2.0，提炼并沉淀我司全国多个项目贷后预警经验，由规则集触发升级为评分卡预警模式，更加科学有效的识别并预警信贷风险。
本次基于厦门国际银行"税享贷"产品数据进行模型测算，对贷后预警模型V2.0的指标体系以及分档参数进行本地化调整，从而形成厦门国际银行贷后预警模型V2.0方案，方案更适用于"税享贷"产品。</t>
  </si>
  <si>
    <t>方案介绍</t>
  </si>
  <si>
    <t>贷后预警模型V2.0采用风险维度和时间维度双重维度观测风险。风险维度包含销售收入稳定性，融资需求变动，纳税稳定性，负债水平变动，基本特征，信用异常，负债异常，经营异常，新增案件纠纷，极端负面信息等13个风险维度。时间维度包括信贷客户当期情况，当期对比上期变化情况，当期对比基期变化情况。
贷后预警模型V2.0包含指标87个，其中A类指标34个，C类指标53个。本次基于"税享贷"产品情况，剔除了部分数据不支持计算的指标以及部分相关性较大的指标，增加了部分原1.0规则模型指标，调整后，厦门国际银行贷后预警模型V2.0包含指标75个，其中A类指标24个，C类指标51个。
贷后预警模型V2.0的结果使用评分和预警等级两种形式展示。评分为0-100分区间，得分越低风险越高；预警等级包含红、橙、白3种信号，其中红色风险等级最高，白色最低。评分和预警等级使用一定映射关系关联。</t>
  </si>
  <si>
    <t>风险提示</t>
  </si>
  <si>
    <t>本次测算基于"税享贷"产品历史数据，历史经验是对过去的总结，基于历史经验预测未来时，可能会出现数据表现与测算时存在差异、模型效果较测算时存在衰减的情况，模型上线后，需定期跟踪模型表现，对异常情况及时介入分析处理。
此次所搭建的厦门国际银行贷后预警模型V2.0为专家模型，结合了其他项目的量化经验、我司多位专家的业务经验(AHP打分)以及本地数据表现，指标体系以及相关权重主要来源于其他项目经验和专家业务经验，未来，需基于本地数据进行量化建模，建立更加贴合税享贷产品的模型。</t>
  </si>
  <si>
    <t>预警等级映射</t>
  </si>
  <si>
    <t>得分下限  (&gt;)</t>
  </si>
  <si>
    <t>得分上限 (&lt;=)</t>
  </si>
  <si>
    <t>预警等级</t>
  </si>
  <si>
    <r>
      <rPr>
        <b/>
        <sz val="10"/>
        <color theme="1"/>
        <rFont val="等线"/>
        <charset val="134"/>
      </rPr>
      <t>备注：</t>
    </r>
    <r>
      <rPr>
        <sz val="10"/>
        <color theme="1"/>
        <rFont val="等线"/>
        <charset val="134"/>
        <scheme val="minor"/>
      </rPr>
      <t xml:space="preserve">
1.得分区间为左开右闭区间，0分映射为红色预警等级
</t>
    </r>
    <r>
      <rPr>
        <sz val="10"/>
        <color rgb="FFFF0000"/>
        <rFont val="等线"/>
        <charset val="134"/>
        <scheme val="minor"/>
      </rPr>
      <t>2.预警评分无效时,预警等级为"灰"</t>
    </r>
  </si>
  <si>
    <t>白</t>
  </si>
  <si>
    <t>橙</t>
  </si>
  <si>
    <t>红</t>
  </si>
  <si>
    <t>风险维度</t>
  </si>
  <si>
    <t>风险维度代码</t>
  </si>
  <si>
    <t>A类指标</t>
  </si>
  <si>
    <t>C类指标数量</t>
  </si>
  <si>
    <t>合计</t>
  </si>
  <si>
    <t>销售收入稳定性</t>
  </si>
  <si>
    <t>sales_income_stability</t>
  </si>
  <si>
    <t>融资需求变动</t>
  </si>
  <si>
    <t>financing_needs_change</t>
  </si>
  <si>
    <t>纳税稳定性</t>
  </si>
  <si>
    <t>tax_stability</t>
  </si>
  <si>
    <t>负债水平变动</t>
  </si>
  <si>
    <t>debt levels_change</t>
  </si>
  <si>
    <t>基本特征</t>
  </si>
  <si>
    <t>characteristics</t>
  </si>
  <si>
    <t>信用异常-当前</t>
  </si>
  <si>
    <t>abnormal_credit _current</t>
  </si>
  <si>
    <t>信用异常-较上期</t>
  </si>
  <si>
    <t>abnormal_credit _previous</t>
  </si>
  <si>
    <t>信用异常-较基期</t>
  </si>
  <si>
    <t>abnormal_credit _base</t>
  </si>
  <si>
    <t>信用异常-关联方</t>
  </si>
  <si>
    <t>abnormal_credit _related</t>
  </si>
  <si>
    <t>负债异常</t>
  </si>
  <si>
    <t>abnormal_liabilities</t>
  </si>
  <si>
    <t>极端负面信息</t>
  </si>
  <si>
    <t>extremely_negative_info</t>
  </si>
  <si>
    <t>经营异常</t>
  </si>
  <si>
    <t>abnormal_operation</t>
  </si>
  <si>
    <t>新增案件纠纷</t>
  </si>
  <si>
    <t>new_disputing_case</t>
  </si>
  <si>
    <t>模块体系</t>
  </si>
  <si>
    <t>数据模块</t>
  </si>
  <si>
    <t>数据模块代码</t>
  </si>
  <si>
    <t>是否必要模块</t>
  </si>
  <si>
    <t>个人征信</t>
  </si>
  <si>
    <t>ICR</t>
  </si>
  <si>
    <t>Y</t>
  </si>
  <si>
    <t>企业征信</t>
  </si>
  <si>
    <t>ECR</t>
  </si>
  <si>
    <t>N</t>
  </si>
  <si>
    <t>企业税务</t>
  </si>
  <si>
    <t>TAX</t>
  </si>
  <si>
    <t>企业工商</t>
  </si>
  <si>
    <t>ENT</t>
  </si>
  <si>
    <t>司法</t>
  </si>
  <si>
    <t>LEG</t>
  </si>
  <si>
    <t>行内</t>
  </si>
  <si>
    <t>BNK</t>
  </si>
  <si>
    <t>交叉</t>
  </si>
  <si>
    <t>MIX</t>
  </si>
  <si>
    <t>指标体系</t>
  </si>
  <si>
    <t>指标名称</t>
  </si>
  <si>
    <t>指标代码</t>
  </si>
  <si>
    <t>指标类型</t>
  </si>
  <si>
    <t>规则类型</t>
  </si>
  <si>
    <t>备注</t>
  </si>
  <si>
    <t>企业较基期新增未结清7类信贷业务笔数</t>
  </si>
  <si>
    <t>WN_ECR075</t>
  </si>
  <si>
    <t>A</t>
  </si>
  <si>
    <t>Continuous</t>
  </si>
  <si>
    <t>个人较基期新增未结清贷款笔数（小额贷款公司或消费类贷款）</t>
  </si>
  <si>
    <t>WN_ICR056</t>
  </si>
  <si>
    <t>个人及企业本期未结清贷款余额与企业近12个月增值税申报销售收入比</t>
  </si>
  <si>
    <t>WN_MIX017</t>
  </si>
  <si>
    <t>个人及企业本期较上期未结清贷款余额与企业近12个月增值税申报销售收入比变化</t>
  </si>
  <si>
    <t>WN_MIX018</t>
  </si>
  <si>
    <t>个人及企业本期较基期未结清8类加对外担保信贷余额与企业近12个月增值税申报销售收入比变化</t>
  </si>
  <si>
    <t>WN_MIX027</t>
  </si>
  <si>
    <t>企业当期税务信用等级</t>
  </si>
  <si>
    <t>WN_TAX008</t>
  </si>
  <si>
    <t>Nominal</t>
  </si>
  <si>
    <t>企业近6月增值税应纳税额稳定性</t>
  </si>
  <si>
    <t>WN_TAX024</t>
  </si>
  <si>
    <t>企业近12月增值税应纳税额稳定性</t>
  </si>
  <si>
    <t>WN_TAX025</t>
  </si>
  <si>
    <t>企业近3月增值税应纳税额同比增长率</t>
  </si>
  <si>
    <t>WN_TAX026</t>
  </si>
  <si>
    <t>企业近6月增值税应纳税额同比增长率</t>
  </si>
  <si>
    <t>WN_TAX027</t>
  </si>
  <si>
    <t>企业近3月进项税额标准差</t>
  </si>
  <si>
    <t>WN_TAX029</t>
  </si>
  <si>
    <t>企业近6月进项税额稳定性</t>
  </si>
  <si>
    <t>WN_TAX033</t>
  </si>
  <si>
    <t>企业近3月进项税额同比增长率</t>
  </si>
  <si>
    <t>WN_TAX035</t>
  </si>
  <si>
    <t>企业近6月进项税额同比增长率</t>
  </si>
  <si>
    <t>WN_TAX036</t>
  </si>
  <si>
    <t>个人较基期贷记卡、准贷记卡近6个月平均使用额度变动</t>
  </si>
  <si>
    <t>WN_ICR002</t>
  </si>
  <si>
    <t>个人较基期贷记卡、准贷记卡近6个月支用比例变动</t>
  </si>
  <si>
    <t>WN_ICR004</t>
  </si>
  <si>
    <t>个人较上期新增信用卡审批查询次数</t>
  </si>
  <si>
    <t>WN_ICR115</t>
  </si>
  <si>
    <t>个人较基期新增信用卡审批查询次数</t>
  </si>
  <si>
    <t>WN_ICR116</t>
  </si>
  <si>
    <t>个人较上期新增征信查询次数</t>
  </si>
  <si>
    <t>WN_ICR119</t>
  </si>
  <si>
    <t>个人较基期新增征信查询次数</t>
  </si>
  <si>
    <t>WN_ICR120</t>
  </si>
  <si>
    <t>企业近3月销售收入标准差</t>
  </si>
  <si>
    <t>WN_TAX011</t>
  </si>
  <si>
    <t>企业近12月销售收入稳定性</t>
  </si>
  <si>
    <t>WN_TAX016</t>
  </si>
  <si>
    <t>企业近12月销售收入同比增长率</t>
  </si>
  <si>
    <t>WN_TAX019</t>
  </si>
  <si>
    <t>企业近12月销售收入为0月份数</t>
  </si>
  <si>
    <t>WN_TAX040</t>
  </si>
  <si>
    <t>企业较上期新增未结清小额贷款公司贷款笔数</t>
  </si>
  <si>
    <t>WN_ECR038</t>
  </si>
  <si>
    <t>C</t>
  </si>
  <si>
    <t>企业较上期新增未结清对外担保笔数</t>
  </si>
  <si>
    <t>WN_ECR048</t>
  </si>
  <si>
    <t>个人或企业本期命中黑名单</t>
  </si>
  <si>
    <t>WN_BNK041</t>
  </si>
  <si>
    <t>企业较上期新增未结清“由资产管理公司处置的债务、垫款、担保代偿或第三方代偿的债务”的业务笔数</t>
  </si>
  <si>
    <t>WN_ECR082</t>
  </si>
  <si>
    <t>个人较基期新增失信被执行数量</t>
  </si>
  <si>
    <t>WN_LEG038</t>
  </si>
  <si>
    <t>企业较上期新增失信被执行数量</t>
  </si>
  <si>
    <t>WN_LEG039</t>
  </si>
  <si>
    <t>特殊案件校验</t>
  </si>
  <si>
    <t>WN_LEG044</t>
  </si>
  <si>
    <t>个人配偶或企业股东本期命中黑名单</t>
  </si>
  <si>
    <t>WN_MIX031</t>
  </si>
  <si>
    <t>个人及企业的关联企业本期命中黑名单</t>
  </si>
  <si>
    <t>WN_MIX032</t>
  </si>
  <si>
    <t>企业较上期注册资本减少次数</t>
  </si>
  <si>
    <t>WN_ENT005</t>
  </si>
  <si>
    <t>企业名称较基期变更次数</t>
  </si>
  <si>
    <t>WN_ENT010</t>
  </si>
  <si>
    <t>企业法定代表人变更</t>
  </si>
  <si>
    <t>WN_ENT037</t>
  </si>
  <si>
    <t>个人本期持股比例小于20%</t>
  </si>
  <si>
    <t>WN_ENT039</t>
  </si>
  <si>
    <t>企业经营状态异常</t>
  </si>
  <si>
    <t>WN_ENT041</t>
  </si>
  <si>
    <t>企业当前存在股权冻结</t>
  </si>
  <si>
    <t>WN_ENT042</t>
  </si>
  <si>
    <t>企业较上期股东撤资人次</t>
  </si>
  <si>
    <t>WN_ENT046</t>
  </si>
  <si>
    <t>企业近3月进项税额为0月份数</t>
  </si>
  <si>
    <t>WN_TAX044</t>
  </si>
  <si>
    <t>企业较上期新增司法诉讼民事案件金额</t>
  </si>
  <si>
    <t>WN_LEG015</t>
  </si>
  <si>
    <t>企业较上期新增司法诉讼作为被告案件数量</t>
  </si>
  <si>
    <t>WN_LEG025</t>
  </si>
  <si>
    <t>个人较上期新增被执行数量</t>
  </si>
  <si>
    <t>WN_LEG033</t>
  </si>
  <si>
    <t>企业较上期新增被执行数量</t>
  </si>
  <si>
    <t>WN_LEG035</t>
  </si>
  <si>
    <t>企业当前未结清业务逾期笔数（行内）</t>
  </si>
  <si>
    <t>WN_BNK043</t>
  </si>
  <si>
    <t>企业当前未结清欠息笔数</t>
  </si>
  <si>
    <t>WN_ECR011</t>
  </si>
  <si>
    <t>个人当前未结清贷款不良类笔数</t>
  </si>
  <si>
    <t>WN_ICR012</t>
  </si>
  <si>
    <t>个人当前未销户逾期超30天的贷记卡或准贷记卡账户数</t>
  </si>
  <si>
    <t>WN_ICR022</t>
  </si>
  <si>
    <t>个人当前未结清逾期超30天的贷款数</t>
  </si>
  <si>
    <t>WN_ICR023</t>
  </si>
  <si>
    <t>个人当前未销户贷记卡、准贷记卡逾期或透支法人机构数</t>
  </si>
  <si>
    <t>WN_ICR121</t>
  </si>
  <si>
    <t>企业较基期新增未结清非正常类债务余额</t>
  </si>
  <si>
    <t>WN_ECR028</t>
  </si>
  <si>
    <t>个人及企业较基期新增未结清逾期贷款笔数</t>
  </si>
  <si>
    <t>WN_MIX029</t>
  </si>
  <si>
    <t>个人及企业较基期新增非正常类对外担保余额</t>
  </si>
  <si>
    <t>WN_MIX030</t>
  </si>
  <si>
    <t>企业较基期新增欠税次数</t>
  </si>
  <si>
    <t>WN_TAX052</t>
  </si>
  <si>
    <t>个人较上期新增未销户逾期贷记卡、准贷记卡账户数（行内）</t>
  </si>
  <si>
    <t>WN_BNK001</t>
  </si>
  <si>
    <t>个人较上期新增未结清逾期贷款笔数（行内）</t>
  </si>
  <si>
    <t>WN_BNK007</t>
  </si>
  <si>
    <t>企业较上期新增未结清欠息余额（行内）</t>
  </si>
  <si>
    <t>WN_BNK033</t>
  </si>
  <si>
    <t>个人较上期新增贷记卡、准贷记卡账户状态为止付、冻结或呆账账户数</t>
  </si>
  <si>
    <t>WN_ICR040</t>
  </si>
  <si>
    <t>企业较上期新增税务严重违法违章数量</t>
  </si>
  <si>
    <t>WN_TAX049</t>
  </si>
  <si>
    <t>企业较上期纳税信用等级发生降级</t>
  </si>
  <si>
    <t>XIB045</t>
  </si>
  <si>
    <t>借款人较上期婚姻状况发生不利变更</t>
  </si>
  <si>
    <t>ICR0001</t>
  </si>
  <si>
    <t>个人贷记卡及准贷记卡持有量超过3张，且近六个月月均透支率超过70%，较上期新增贷记卡、准贷记卡发卡机构数</t>
  </si>
  <si>
    <t>ICR0019</t>
  </si>
  <si>
    <t>个人授信后近3个月以“贷款审批”、“信用卡审批”原因累计查询次数超过贷款发放笔数和贷记卡（含准贷记卡）发卡量合计数的数量</t>
  </si>
  <si>
    <t>ICR0021</t>
  </si>
  <si>
    <t>个人未结清关注类贷款笔数</t>
  </si>
  <si>
    <t>ICR0017</t>
  </si>
  <si>
    <t>企业较上期新增结构化文书数量</t>
  </si>
  <si>
    <t>XIB036</t>
  </si>
  <si>
    <t>企业距离最近一次税务申报的间隔月份数超过4个月（不含）</t>
  </si>
  <si>
    <t>XIB033</t>
  </si>
  <si>
    <t>个人未结清逾期超90天的贷款数（本行贷款）</t>
  </si>
  <si>
    <t>XIB017</t>
  </si>
  <si>
    <t>个人未结清保证人代偿余额</t>
  </si>
  <si>
    <t>ICR0004</t>
  </si>
  <si>
    <t>个人未结清逾期超90天的贷记卡或准贷记卡账户数</t>
  </si>
  <si>
    <t>ICR0008</t>
  </si>
  <si>
    <t>个人未结清呆账余额</t>
  </si>
  <si>
    <t>ICR0002</t>
  </si>
  <si>
    <t>个人较上期新增展期贷款笔数</t>
  </si>
  <si>
    <t>ICR0016</t>
  </si>
  <si>
    <t>个人未结清资产处置余额</t>
  </si>
  <si>
    <t>ICR0003</t>
  </si>
  <si>
    <t>个人未销户贷记卡、准贷记卡逾期张数（本行发卡）</t>
  </si>
  <si>
    <t>XIB024</t>
  </si>
  <si>
    <t>企业未结清业务逾期超90天的笔数（行内）</t>
  </si>
  <si>
    <t>XIB049</t>
  </si>
  <si>
    <t>指标计算逻辑</t>
  </si>
  <si>
    <t>取数类型中T(n)表示当期数据，即距预警时间点最近的数据，T(n-1)表示上期数据，即距上一预警时间点最近的数据，T0表示基期数据，即距申请时间点最近的数据</t>
  </si>
  <si>
    <t>索引</t>
  </si>
  <si>
    <t>计算类型</t>
  </si>
  <si>
    <t>数据来源表名</t>
  </si>
  <si>
    <t>取数类型</t>
  </si>
  <si>
    <t>数据处理规则</t>
  </si>
  <si>
    <t>指标构造</t>
  </si>
  <si>
    <t>数据来源表(二代征信)</t>
  </si>
  <si>
    <t>数据处理规则(二代征信)</t>
  </si>
  <si>
    <t>指标构造(二代征信)</t>
  </si>
  <si>
    <t>个人信用卡账户信息:
std_bank_ind_credit_account
个人信用卡信息:
std_bank_ind_credit_card</t>
  </si>
  <si>
    <t>T(n)vsT(n-1)</t>
  </si>
  <si>
    <t>当期-上期
【账号account_no】</t>
  </si>
  <si>
    <t>1. 每期筛选：
①根据【通用构造定义】获取【@申请人证件号码】
 注：若无申请人证件号码，则返回null；若有，则进行下一步
②用申请人证件号码查询贷记卡、准贷记卡逾期账户数：
 distinct 个人信用卡账户信息.【账号account_no】if{个人信用卡账户信息.【逾期标志overdue_flag】= “逾期”  &amp; 个人信用卡账户信息.【账号account_no】 = 个人信用卡信息.【账号account_no】 &amp; (个人信用卡信息.【卡片注销代码void_code】is null or 个人信用卡信息.【卡片注销代码void_code】=“正常”)}
注：如果【账号account】,【逾期标志overdue_flag】任一字段为空，则该条作不计数处理；
2.计算:
count(当期-上期)
注：1)当期无任何记录返回0；
2)当期无符合筛选条件的记录返回0；</t>
  </si>
  <si>
    <t/>
  </si>
  <si>
    <t>各项目需根据库表情况自行编写指标构造。</t>
  </si>
  <si>
    <t>个人贷款合同:
std_bank_ind_contract
个人借据信息:
std_bank_ind_borrowlist</t>
  </si>
  <si>
    <t>当期-上期
【合同编号contract_num】</t>
  </si>
  <si>
    <t>1. 每期筛选：
①根据【通用构造定义】获取【@申请人证件号码】
 注：若无申请人证件号码，则返回null；若有，则进行下一步
②用申请人证件号码查询合同逾期账户数：
 distinct 个人贷款合同.【合同编号contract_num】if{个人贷款合同.【合同状态contract_status】in ['已生效','已出账'] &amp;  个人借据信息.【当前逾期金额overdue_amt】)&gt;0 &amp; 个人贷款合同.【合同编号contract_num】=个人借据信息.【合同编号contract_num】}
 注：如果【合同编号contract_num】、【合同状态contract_status】、【当前逾期金额overdue_amt】任一字段为空，则该条作不计数处理；
2.计算:
count(当期-上期)
注：1)当期无任何记录返回0；
2)当期无符合筛选条件的记录返回0；</t>
  </si>
  <si>
    <t>企业借据信息:
std_bank_ent_borrowlist</t>
  </si>
  <si>
    <t>(当期,上期)</t>
  </si>
  <si>
    <t>1. 每期筛选：
①根据【通用构造定义】获取【@用款企业证件号码】和【@用款企业名称】
注：若无用款企业证件号码和用款企业名称，则返回null；若有，则进行下一步
②依次用获取的企业证件号查询企业欠息余额：
  sum (企业借据信息.【表内欠息余额debit_int_bal】+企业借据信息.【表外欠息余额debit_out_bal】) if{ (【@用款企业证件号】= 企业借据信息.【证件号码id_code】or 【@用款企业名称entname】 = 企业借据信息.【客户名称customername】) &amp; (企业借据信息.【借据状态borrowlist_status】=“未结清”  or  企业借据信息.【结清日期settle_date】is null)}
注：如果【表内欠息余额debit_int_bal】、【表外欠息余额debit_out_bal】任一字段为空，做0处理。
2.计算:
return 当期@欠息余额-上期@欠息余额
注：1)当期无任何记录返回0；
2)当期无符合筛选条件的记录返回0；</t>
  </si>
  <si>
    <t xml:space="preserve">银行黑名单（企业）:
std_bank_ent_blacklist
银行黑名单（个人）:
std_bank_ind_blacklist
</t>
  </si>
  <si>
    <t>T(n)</t>
  </si>
  <si>
    <t>当期</t>
  </si>
  <si>
    <t>1.根据【通用构造定义】获取【@申请人证件号】、【@用款企业证件号】和【@用款企业名称】
注：若申请人证件号、用款企业证件号和用款企业名称都没有，则返回null；若有任一一个，则进行下一步：
2.用申请人证件号码判断当期是否命中黑名单：
if count(【@申请人证件号】=银行黑名单（个人）.【证件号码indcertid】&amp; 银行黑名单（个人）.【是否命中黑名单isblacklisted】= ’1‘ &amp;  银行黑名单（个人）.【移出黑名单日期outblacklistdt】is null )＞0，
then return 1  else 进行下一步：
3.依次用获取的企业证件号判断企业当期是否命中黑名单：
if count((【@用款企业证件号码】=银行黑名单（企业）.【统一社会信用代码entcreditid】 or 【@用款企业证件号码】=银行黑名单（企业）.【工商注册号entregid】or【@用款企业证件号码】=银行黑名单（企业）.【纳税人识别号enttaxid】or【@用款企业名称】=银行黑名单（企业）.【企业名称entname】) &amp; 银行黑名单（企业）.【是否命中黑名单isblacklisted】= ’1‘ &amp;  银行黑名单（企业）.【移出黑名单日期outblacklistdt】is null)＞0，then return 1 else return 0</t>
  </si>
  <si>
    <t>企业贷款合同:
std_bank_ent_contract
企业借据信息:
std_bank_ent_borrowlist</t>
  </si>
  <si>
    <t>1.根据【通用构造定义】获取【@用款企业证件号】和【@用款企业名称】
若无用款企业证件号码和用款企业名称，则返回null；若有，则进行下一步：
2.count(distinct 企业贷款合同.【合同编号contract_num】)if{ 企业贷款合同.【合同状态contract_status】in ['已生效','已出账'] &amp; (【@申请企业证件号】= 企业借据信息.【证件号码id_code】 or 【@用款企业名称】 = 企业借据信息【.客户名称customername】) &amp;  企业借据信息.【当前逾期金额overdue_amt】)&gt;0 &amp; 企业贷款合同.【合同编号contract_num】=企业借据信息.【合同编号contract_num】}
注：如果【合同编号contract_num】、【合同状态contract_status】、【当前逾期金额overdue_amt】任一字段为空，则该条作不计数处理；</t>
  </si>
  <si>
    <t>未结清欠息:
std_ecr_unpaid_debt_interest</t>
  </si>
  <si>
    <t>count(*) if {【欠息余额(元)owebalancetormb】&gt;0}</t>
  </si>
  <si>
    <t>s4_03-欠息信息:
std2_ecr_debit_interest</t>
  </si>
  <si>
    <t>count(*）if {【欠息余额interest_balance】&gt; 0})
注：1)当期无任何记录返回0；
2)当期无符合筛选条件的记录返回0；</t>
  </si>
  <si>
    <t>未结清信贷信息概要（8类信贷业务）:
std_ecr_summary_unsettled</t>
  </si>
  <si>
    <t>T(n)vsT(0)</t>
  </si>
  <si>
    <t>(当期,基期)</t>
  </si>
  <si>
    <t>1.def【企业未结清非正常类债务余额】:
(【关注类汇总（余额）concernedsum_balance】+【不良/违约类汇总（余额）badsum_balance】) if {【业务类型loantype】=’88‘ }
2.当期【企业未结清非正常类债务余额】-基期【企业未结清非正常类债务余额】
注:若项目上没有【业务类型loantype】=’88‘的记录，则取 【业务类型loantype】 in ['01','02','03','04',05','06','07','08'']的记录</t>
  </si>
  <si>
    <t>s2_03_1-未结清借贷交易分类汇总信息明细:
std2_ecr_unsettled_loan_sub:
s2_06_1-未结清担保交易汇总明细信息:
std2_ecr_un_guarantee_sub:</t>
  </si>
  <si>
    <t>1. def 【申请企业未结清非正常类债务余额】
①计算未结清非正常类借贷账户债务余额val1:
 val1 = sum(未结清借贷交易分类汇总信息明细.【余额balance】) if {未结清借贷交易分类汇总信息明细.【资产质量分类ass_qual_sort】in ['2', '3']  &amp; 未结清借贷交易分类汇总信息明细.【业务类型bus_type】=‘0’ }
②计算未结清非正常类担保账户债务余额val2:
 val2 = sum(未结清担保交易汇总明细信息.【余额balance】) if {未结清担保交易汇总明细信息.【资产质量分类ass_qual_sort】in ['2', '3']  }
③【申请企业未结清非正常类债务余额】= val1+val2
2.return 当期【申请企业未结清非正常类债务余额】-基期【申请企业未结清非常债务余额】</t>
  </si>
  <si>
    <t>未结清贷款信息:
std_ecr_unpaid_loan_info</t>
  </si>
  <si>
    <t>当期-上期:
【借据金额duebillsum、放款日期duebilltakeoutdate、到期日期duebillterminatedate】</t>
  </si>
  <si>
    <t>1.每期筛选:  if {【授信机构financecode】contains 'P' &amp;【借据余额duebillbalance】&gt;0 }
2.计算: count(当期-上期)</t>
  </si>
  <si>
    <t>s4_01-借贷账户基本信息：
std2_ecr_loan_acc</t>
  </si>
  <si>
    <t>当期-上期:
【业务管理机构类型bus_manager_type、借贷业务种类细分
bus_category_sub、信用额度credits、借款金额loan_amount、开户日期open_date、到期日期due_date、担保方式guarantee_mode】</t>
  </si>
  <si>
    <t>1. 每期筛选：if {（【关闭日期close_date】 is null  or 【账户活动状态account_active_state】='1' ） &amp; 【业务管理机构类型bus_manager_type】='51' &amp; 【借贷业务种类大类bus_category_main】='11'}
2. 利用（当期-上期）新增数据进行如下计算:
    1) cnt1 = count(*) if {【授信协议编号credit_agreement_no】is null}
    2) cnt2 = count(distinct 【授信协议编号credit_agreement_no】) if {【授信协议编号credit_agreement_no】is not null}
    3) return cnt1+cnt2
注：1)当期无任何记录返回0；2)当期无符合筛选条件的记录返回0；</t>
  </si>
  <si>
    <t>对外担保记录:
std_ecr_guarantee_info</t>
  </si>
  <si>
    <t>当期-上期
【类型guaranteetype、被担保人guarantor、担保形式guaranteekindcode、担保金额guaranteeamount】</t>
  </si>
  <si>
    <t>count(当期-上期)</t>
  </si>
  <si>
    <t>s4_07-相关还款责任借贷账户：std2_ecr_loan_repaid_acc</t>
  </si>
  <si>
    <t>当期-上期
【业务管理机构类型bus_manager_type、业务种类business_type、业务种类细分bus_type_subdivision、开立日期establish_date、到期日期due_date、
相关还款责任人类型repayment_liability_persontype】</t>
  </si>
  <si>
    <t>利用 (当期-上期) 新增数据进行如下计算:
    1. cnt1 = count(*) if {【保证合同编号guarantee_contract_no】is null}
    2. cnt2 = count(distinct 【保证合同编号guarantee_contract_no】) if {【保证合同编号guarantee_contract_no】is not null}
    3. return cnt1+cnt2
注：1)当期无任何记录返回0；2)无符合筛选条件的记录返回0</t>
  </si>
  <si>
    <t>1. def: 【未结清7类信贷业务笔数】 =  sum(【合计笔数sumtotal_number】) if {【业务类型loantype】in ['01','02','03','04','06','07','08'] }
2.当期【未结清7类信贷业务笔数】- 基期【未结清7类信贷业务笔数】</t>
  </si>
  <si>
    <t>s4_01-借贷账户基本信息：
std2_ecr_loan_acc
s4_04-担保账户基本信息：
std2_ecr_guarantee_acc
s4_04_1-在保责任信息：
std2_ecr_guarantee_reinsurance</t>
  </si>
  <si>
    <t>当期-基期(借贷账户):
借贷账户基本信息.【业务管理机构类型bus_manager_type、借贷业务种类细分bus_category_sub、信用额度credits、借款金额loan_amount、开户日期open_date、到期日期due_date、担保方式guarantee_mode 】
当期-基期(担保账户):
担保账户基本信息.【业务管理机构类型bus_manager_type、担保交易业务种类细分guar_trans_bu_sub、金额amount、开立日期establish_date、到期日期due_date、反担保方式coun_guar】</t>
  </si>
  <si>
    <t>1.def 【借贷账户(除贴现)新增业务笔数】:
1)每期筛选：if { (借贷账户基本信息.【关闭日期close_date】 is null  or 借贷账户基本信息.【账户活动状态account_active_state】='1' )
 &amp;借贷账户基本信息.【借贷业务种类大类bus_category_main】 !='21' --剔除贴现}
2)利用 (当期-基期(借贷账户)) 新增数据进行如下计算:
    2.1) cnt1 = count(*) if {借贷账户基本信息.【授信协议编号credit_agreement_no】is null}
    2.2) cnt2 = count(distinct 借贷账户基本信息.【授信协议编号credit_agreement_no】) if {借贷账户基本信息.【授信协议编号credit_agreement_no】is not null}
    2.3) return cnt1+cnt2
注：1)借贷业务种类大类【bus_category_main】 为空，符合条件；2)当期无任何记录返回0；3)当期无符合筛选条件的记录返回0；
2.def 【担保账户新增业务笔数】:
1)表关联:【@企业征信表关联2】
2)每期筛选：if { 在保责任信息.【账户活动状态account_active_state】='1' }
3)利用 (当期-基期(担保账户)) 新增数据进行如下计算:
    3.1) cnt1 = count(*) if {担保账户基本信息.【授信协议编号credit_agreement_no】is null}
    3.2) cnt2 = count(distinct 担保账户基本信息.【授信协议编号credit_agreement_no】) if {担保账户基本信息.【授信协议编号credit_agreement_no】is not null}
    3.3) return cnt1+cnt2
注：1)当期无任何记录返回0；2)当期无符合筛选条件的记录返回0；
3,return 【借贷账户(除贴现)新增业务笔数】+【担保账户新增业务笔数】</t>
  </si>
  <si>
    <t>未结清由资产管理公司处置的债务：std_ecr_unpaid_asset_disp
未结清垫款：
std_ecr_unpaid_paidback
未结清担保及第三方代偿的债务：
std_ecr_unpaid_guarantee</t>
  </si>
  <si>
    <t>当期-上期:
未结清由资产管理公司处置的债务.【接收日期inceptdate、
原始金额inceptsum】
当期-上期:
未结清垫款.【垫款日期paidbackdate、垫款金额paidbacksum】
当期-上期:
未结清担保及第三方代偿的债务【最近代偿日期lastcompensationdate、
累计代偿金额compensationsum】</t>
  </si>
  <si>
    <t>1. count1 = count(未结清由资产管理公司处置的债务.当期-未结清由资产管理公司处置的债务.上期)
2. count2 = count(未结清垫款.当期-未结清垫款.上期) 
3. count3 = count(未结清担保及第三方代偿的债务.当期-未结清担保及第三方代偿的债务.上期)
4. return count1+count2+count3</t>
  </si>
  <si>
    <t>s4_01-借贷账户基本信息:
std2_ecr_loan_acc
s4_04-担保账户基本信息:
std2_ecr_guarantee_acc
s4_04_1-在保责任信息:
std2_ecr_guarantee_reinsurance</t>
  </si>
  <si>
    <t>当期-上期(借贷账户):
借贷账户基本信息.【业务管理机构类型bus_manager_type、借贷业务种类细分bus_category_sub、信用额度credits、借款金额loan_amount、开户日期open_date、到期日期due_date、担保方式guarantee_mode 】
当期-上期(担保账户):
担保账户基本信息.【业务管理机构类型bus_manager_type、担保交易业务种类细分guar_trans_bu_sub、金额amount、开立日期establish_date、到期日期due_date、反担保方式coun_guar】</t>
  </si>
  <si>
    <t>1.def count1:
1)每期筛选:
if {s4_01-借贷账户基本信息.【借贷业务种类大类bus_category_main】in ['41','51'] &amp;  (【账户活动状态account_active_state】 = '1' or 【关闭日期close_date】is null) }
2)利用 (当期-上期(借贷账户)) 新增数据进行如下计算:
    2.1) cnt1 = count(*) if {借贷账户基本信息.【授信协议编号credit_agreement_no】is null}
    2.2) cnt2 = count(distinct 借贷账户基本信息.【授信协议编号credit_agreement_no】) if {借贷账户基本信息.【授信协议编号credit_agreement_no】is not null}
    2.3) return cnt1+cnt2
注：1)当期无任何记录返回0；
2)当期无符合筛选条件的记录返回0；
2.def count2:
1)表关联:【@企业征信表关联2】
2)每期筛选:
if {在保责任信息.【代偿（垫款）标志compens_flag】 = ‘1’ &amp;  在保责任信息.【账户活动状态account_active_state】 = '1' }
3)利用 (当期-基期(担保账户)) 新增数据进行如下计算:
    3.1) cnt1 = count(*) if {担保账户基本信息.【授信协议编号credit_agreement_no】is null}
    3.2) cnt2 = count(distinct 担保账户基本信息.【授信协议编号credit_agreement_no】) if {担保账户基本信息.【授信协议编号credit_agreement_no】is not null}
    3.3) return cnt1+cnt2
注：1)当期无任何记录返回0；
2)当期无符合筛选条件的记录返回0；
3.return count1+count2</t>
  </si>
  <si>
    <t>企业历史变更信息:
std_ent_alter_list</t>
  </si>
  <si>
    <t>当期-上期:
【变更日期altdate、、变更事项altitem】</t>
  </si>
  <si>
    <t>1.数据处理：提取【变更前内容altbe】和【变更后内容altaf】中的数字(包括小数点)
2.每期筛选： if {【变更事项altitem】= ‘05’ &amp; 月化(【@贷前评级日期】-【变更日期altdate】)&lt;=24 &amp; 【变更前内容altbe】&gt;【变更后内容altaf】}
3.计算：count(distinct(【变更事项altitem】&amp;【变更日期altdate】)) if {当期-上期}</t>
  </si>
  <si>
    <t>当期-基期:
【变更日期altdate、变更事项altitem】</t>
  </si>
  <si>
    <t>1.每期筛选： if {【变更事项altitem】= ‘01’ &amp; 月化(【@贷前评级日期】-【变更日期altdate】)&lt;=24 }
2.计算：count(distinct(【变更事项altitem】&amp;【变更日期altdate】)) if {当期-基期}</t>
  </si>
  <si>
    <t>企业照面信息:
std_ent_basic_list</t>
  </si>
  <si>
    <t xml:space="preserve"> if {【@申请人姓名】!= 企业照面信息.【法定代表人lrname】}  return 1 else 0 
注:企业照面信息表无任何记录返回null</t>
  </si>
  <si>
    <t>企业股东及出资信息:
std_ent_share_holder_list
企业照面信息:
std_ent_basic_list</t>
  </si>
  <si>
    <t>1.def【出资比例】：
  1)【出资比例】= nvl(企业股东及出资信息.【出资比例fundedratio】，企业股东及出资信息.【认缴出资额subconam】/企业照面信息.【注册资本regcap】) 
  2)【出资比例】= min(【出资比例】) if { 0&lt;=【出资比例】&lt;=1 &amp; 企业股东及出资信息.【股东名称shareholdername】=【@申请人姓名】}
2.if 【出资比例】&lt;0.2  return 1 else 0
注: if 【出资比例】is null return  null</t>
  </si>
  <si>
    <t>if {【登记状态regstatus】!= '01' }  return 1 else 0</t>
  </si>
  <si>
    <t>股权冻结历史信息:
std_ent_sharesfrost_list</t>
  </si>
  <si>
    <t>①判断【冻结文号frodocno】是否为空，如果该字段为空，则对该条记录作不计数处理；
②判断【冻结起始日期frofrom】，【冻结截至日期froto】，【解冻日期thawdate】三者是否全为空 ，如果全为空，则对该条记录作不计数处理；
③校验申请企业当前是否存在股权冻结
if { count  (【冻结文号frodocno】) if {【@预警日期】&lt;max （【冻结起始日期frofrom】, nvl (【解冻日期thawdate】,【冻结截至日期froto】))} &gt;0 }  return 1 else  0</t>
  </si>
  <si>
    <t>企业股东及出资信息:
std_ent_share_holder_list</t>
  </si>
  <si>
    <t>上期-当期:
【股东名称shareholdername】</t>
  </si>
  <si>
    <t>count(distinct 【股东名称shareholdername】) if {上期-当期}</t>
  </si>
  <si>
    <t>未销户贷记卡信息汇总:
std_icr_undestory_loancard</t>
  </si>
  <si>
    <t>1.def: 【贷记卡、准贷记卡使用额度】 = sum(【最近6个月平均使用额度latest6monthusedavgamount】)
2.return 当期【贷记卡、准贷记卡使用额度】 - 基期【贷记卡、准贷记卡使用额度】</t>
  </si>
  <si>
    <t>s3_09-贷记卡账户汇总信息：std2_icr_credit_acc_info
s3_10-准贷记卡账户汇总信息：std2_icr_qucredit_acc_info</t>
  </si>
  <si>
    <t>1.def【贷记卡、准贷记卡使用额度】 = sum(贷记卡账户汇总信息.【最近6个月平均使用额度avg_6_mm_used_amount】) + sum(准贷记卡账户汇总信息.【最近6个月平均透支余额recent_6_mm_repay】)
2.return 当期【贷记卡、准贷记卡使用额度】 - 基期【贷记卡、准贷记卡使用额度】</t>
  </si>
  <si>
    <t>1.def: 【贷记卡、准贷记卡支用比例】 = sum(【最近6个月平均使用额度latest6monthusedavgamount】/sum(【授信总额creditlimit】)
2.return  当期【贷记卡、准贷记卡支用比例】 - 基期【贷记卡、准贷记卡支用比例】
注：计算【贷记卡、准贷记卡支用比例】时，比例特殊运算：当分子&gt;0,分母=0时，【贷记卡、准贷记卡支用比例】返回null</t>
  </si>
  <si>
    <t>1.def【贷记卡、准贷记卡支用比例】 = (sum(贷记卡账户汇总信息.【最近6个月平均使用额度avg_6_mm_used_amount】) + sum(准贷记卡账户汇总信息.【最近6个月平均透支余额recent_6_mm_repay】))/(sum(贷记卡账户汇总信息.【授信总额total_credit_amount】)+sum(准贷记卡账户汇总信息.【授信总额total_credit_amount】))
2.return 当期【贷记卡、准贷记卡支用比例】 - 基期【贷记卡、准贷记卡支用比例】
注：计算【贷记卡、准贷记卡支用比例】时，比例特殊运算：当分子&gt;0,分母=0时，【贷记卡、准贷记卡支用比例】返回null</t>
  </si>
  <si>
    <t>贷款信息:
std_icr_loan_info</t>
  </si>
  <si>
    <t>1. cnt1-【未结清不良类房贷笔数】：
  count(*) if (【贷款种类细分loantype】 in ['11','12','13'] &amp;【五级分类class5state】in ['03','04','05'] &amp;【账户状态state】in ['01','02','04'])
2. cnt2-【未结清不良类非房贷笔数】：
  count(distinct（【贷款机构financeorg】【贷款种类细分loantype】【还款期数paymentcyc】【发放日期opendate】【到期日期enddate】【担保方式guaranteetype】)) if {(【贷款种类细分loantype】not in ['11','12','13'] or【贷款种类细分loantype】is null) &amp;【五级分类class5state】in ['03','04','05'] &amp;【账户状态state】in ['01','02','04']}
3. return cnt1+cnt2</t>
  </si>
  <si>
    <t>s4_01-借款账户信息-基本信息：std2_icr_credit_basic_acc
s4_01_01-最新表现信息：std2_icr_credit_pay</t>
  </si>
  <si>
    <t>(首先，【@个人征信表关联1】，即：关联借款账户信息-基本信息、最新表现信息定位同一笔业务)
1.cnt1-【未结清不良类房贷笔数】：
count(*) if{借款账户信息-基本信息.【业务种类business_type】in ['11','12','13'] &amp; 借款账户信息-基本信息.【账户类型account_type】 in [‘D1’，‘R1’，‘R4’] &amp; 最新表现信息.【五级分类 five_level_class】 in ['3','4','5'] &amp; 最新表现信息.【关闭日期close_date】 is null &amp; 最新表现信息.【转出月份out_month】 is null}
2.cnt2-【未结清不良类非房贷笔数】:
count(distinct(借款账户信息-基本信息.【业务管理机构代码bus_manager_code】【业务管理机构类型bus_manager_type】【业务种类business_type】【还款期数repay_periods】【开立日期establish_date】【到期日期due_date】【担保方式guarantee_mode】))if{(借款账户信息-基本信息.【业务种类business_type】not in ['11','12','13'] or 借款账户信息-基本信息.【业务种类business_type】is null) &amp; 借款账户信息-基本信息.【账户类型account_type】 in [‘D1’，‘R1’，‘R4’] &amp; 最新表现信息.【五级分类five_level_class】 in ['3','4','5'] &amp; 最新表现信息.【关闭日期close_date】 is null &amp; 最新表现信息.【转出月份out_month】 is null}
3.return cnt1+cnt2</t>
  </si>
  <si>
    <t>贷记卡信息:
std_icr_loancard_info</t>
  </si>
  <si>
    <t xml:space="preserve">count(*) if{(【类型biztype】=‘1’ &amp;【24个月还款状态latest24state】最后一位为数字且大于1) or (【类型biztype】=‘2’ &amp;【24个月还款状态latest24state】最后一位为数字且大于3 )} </t>
  </si>
  <si>
    <t xml:space="preserve">s4_01-借款账户信息-基本信息：std2_icr_credit_basic_acc
s4_01_01-最新表现信息：
std2_icr_credit_pay
S4_01_02-最近一次月度表现:
std2_icr_credit_last_month
</t>
  </si>
  <si>
    <t>(首先，@【个人征信表关联4】，即：关联借款账户信息-基本信息、最新表现信息、最近一次月度表现定位同一笔业务)
count(*)if{ 
(借款账户信息-基本信息.【账户类型account_type】='R2' &amp; 最新表现信息.【关闭日期close_date】 is null &amp; 最新表现信息.【转出月份out_month】 is null &amp; ((最近一次月度表现.【当前逾期总额total_overdue_amount】- nvl(最新表现信息.【最近一次还款金额last_repmoney】,0)&gt;0 &amp;  (最新表现信息.【还款状态repay_status】为&gt;1的数字 or B or G))  or 最新表现信息.【账户状态account_state】='5') ) 
or
(借款账户信息-基本信息.【账户类型account_type】='R3'  &amp; 最新表现信息.【关闭日期close_date】 is null &amp; 最新表现信息.【转出月份out_month】 is null &amp; ((最新表现信息.【还款状态repay_status】为&gt;3的数字 or B or G)  or 最新表现信息.【账户状态account_state】='5') ) }</t>
  </si>
  <si>
    <t>1.筛选: if {【24个月还款状态latest24state】最后一位为数字且大于1}
2.统计:
   1) 统计【未结清房贷数量cnt1】：
   cnt1 = count(*) if {【贷款种类细分loantype】 in ['11','12','13'] &amp;【账户状态state】in ['01','02','04']}
   2) 统计【未结清非房贷数量cnt2】:
   cnt2 = count(distinct（【贷款机构financeorg】【贷款种类细分loantype】【还款期数paymentcyc】【发放日期opendate】【到期日期enddate】【担保方式guaranteetype】)) if {(【贷款种类细分loantype】not in ['11','12','13'] or【贷款种类细分loantype】is null) &amp; 【账户状态state】in ['01','02','04']}
   3) return cnt1+cnt2</t>
  </si>
  <si>
    <t xml:space="preserve">s4_01-借款账户信息-基本信息：std2_icr_credit_basic_acc
s4_01_01-最新表现信息：
std2_icr_credit_pay
S4_01_02-最近一次月度表现：
std2_icr_credit_last_month
</t>
  </si>
  <si>
    <t>(首先，@【个人征信表关联4】，即：关联借款账户信息-基本信息、最新表现信息、最近一次月度表现定位同一笔业务)
1.筛选: if{借款账户信息-基本信息.【账户类型account_type】 in[‘D1’，‘R1’，’R4‘] &amp; (( 最近一次月度表现.【当前逾期总额total_overdue_amount】- nvl(最新表现信息.【最近一次还款金额last_repmoney】,0)&gt;0 &amp; (最新表现信息.【还款状态repay_status】为&gt;1的数字 or B or D or Z or G)) or 最新表现信息.【账户状态account_state】='4' )}
2. 统计:   
1）统计【未结清房贷数量cnt1】：
   cnt1=count(*) if{借款账户信息-基本信息.【业务种类business_type】in ['11','12','13'] &amp;借款账户信息-基本信息.【账户类型account_type】 in ['D1'，'R1'，'R4'] &amp; 最新表现信息.【关闭日期close_date】 is null &amp; 最新表现信息.【转出月份out_month】 is null}
2）统计【未结清非房贷数量cnt2】:
   cnt2= count(distinct(借款账户信息-基本信息.【业务管理机构代码bus_manager_code】【业务管理机构类型bus_manager_type】【业务种类business_type】【还款期数repay_periods】【开立日期establish_date】【到期日期due_date】【担保方式guarantee_mode】))if{(借款账户信息-基本信息.【业务种类business_type】not in ['11','12','13'] or 借款账户信息-基本信息.【业务种类business_type】is null) &amp; 借款账户信息-基本信息.【账户类型account_type】 in ['D1'，'R1'，'R4'] &amp; 最新表现信息.【关闭日期close_date】 is null &amp; 最新表现信息.【转出月份out_month】 is null}
3）return cnt1+cnt2</t>
  </si>
  <si>
    <t>当期-上期:
【类型biztype、发放日期opendate、授信额度creditlimitamount】</t>
  </si>
  <si>
    <t>1.每期筛选: if {【账户状态state】in ['02','03','05'] }
2.count(*) if {当期-上期}</t>
  </si>
  <si>
    <t>s4_01-借款账户信息-基本信息：std2_icr_credit_basic_acc
s4_01_01-最新表现信息：
std2_icr_credit_pay
s4_01_02-最近一次月度表现:
std2_icr_credit_last_month</t>
  </si>
  <si>
    <t>当期-上期：
借款账户信息-基本信息.【业务种类business_type、业务管理机构类型bus_manager_type、开立日期establish_date、到期日期due_date、借款金额loan_amount、账户授信额度account_quota】</t>
  </si>
  <si>
    <t>（首先，【@个人征信表关联4】，即：关联借款账户信息-基本信息、最新表现信息、最近一次月度表现定位同一笔业务）
1.每期筛选：if {借款账户信息-基本信息.【账户类型account_type】 in ['R2'，'R3'] &amp; nvl ( 最新表现信息.【账户状态account_state】, 最近一次月度表现.【账户状态account_state】） in ['2','3','31','5'] }
2.count（当期-上期）</t>
  </si>
  <si>
    <t>当期-基期:
【贷款种类细分loantype、授信机构类型financetype、发放日期opendate、到期日期enddate、合同金额creditlimitamount】</t>
  </si>
  <si>
    <t>1.每期筛选: if {【账户状态state】in ['01','02','04'] &amp; (【贷款种类细分loantype】= '51' or  【授信机构类型financetype】contains "小额")}
2.利用（当期-基期）新增数据进行如下计算:
   1) 统计新增【未结清房贷数量cnt1】：
   cnt1 = count(*) if {【贷款种类细分loantype】 in ['11','12','13'] &amp;【账户状态state】in ['01','02','04']}
   2) 统计新增【未结清非房贷数量cnt2】:
   cnt2 = count(distinct（【贷款机构financeorg】【贷款种类细分loantype】【还款期数paymentcyc】【发放日期opendate】【到期日期enddate】【担保方式guaranteetype】)) if {(【贷款种类细分loantype】not in ['11','12','13'] or【贷款种类细分loantype】is null) &amp; 【账户状态state】in ['01','02','04']}
   3) return cnt1+cnt2</t>
  </si>
  <si>
    <t>当期-基期：
借款账户信息-基本信息：
【业务种类business_type、业务管理机构类型bus_manager_type、开立日期establish_date、到期日期due_date、借款金额loan_amount、账户授信额度account_quota】</t>
  </si>
  <si>
    <t>(首先，@【个人征信表关联1】，即：关联借款账户信息-基本信息、最新表现信息定位同一笔业务)
1.每期筛选：if {借款账户信息-基本信息.【账户类型account_type】 in [’D1‘，’R1‘，’R4‘] &amp; 最新表现信息.【关闭日期close_date】 is null &amp; 最新表现信息.【转出月份out_month】 is null &amp; （借款账户信息-基本信息.【业务管理机构类型bus_manager_type】='51'  or 借款账户信息-基本信息.【业务种类business_type】in ['21','91','53']) }
2.利用（当期-基期）新增数据进行如下计算：
    1）统计新增【未结清房贷数量cnt1】：
   cnt1=count(*) if{【业务种类business_type】in ['11','12','13'] &amp;【账户类型account_type】 in ['D1'，'R1'，'R4'] &amp; 【关闭日期close_date】 is null &amp; 最新表现信息.【转出月份out_month】 is null}
    2）统计新增【未结清非房贷数量cnt2】:
   cnt2= count(distinct(借款账户信息-基本信息.【业务管理机构代码bus_manager_code】【业务管理机构类型bus_manager_type】【业务种类business_type】【还款期数repay_periods】【开立日期establish_date】【到期日期due_date】【担保方式guarantee_mode】))if{(借款账户信息-基本信息.【业务种类business_type】not in ['11','12','13'] or 借款账户信息-基本信息.【业务种类business_type】is null) &amp; 借款账户信息-基本信息.【账户类型account_type】 in ['D1'，'R1'，'R4'] &amp; 最新表现信息.【关闭日期close_date】 is null &amp; 最新表现信息.【转出月份out_month】 is null}
   3）return cnt1+cnt2</t>
  </si>
  <si>
    <t>信贷审批查询记录明细:
std_icr_record_detail</t>
  </si>
  <si>
    <t>当期&gt;上期:
【查询日期querydate】</t>
  </si>
  <si>
    <t>1.每期筛选: if {【查询原因queryreason】= ’03‘ }
2.count（当期&gt;上期）</t>
  </si>
  <si>
    <t>s8_01-查询记录信息：
std2_icr_query_record_detail</t>
  </si>
  <si>
    <t>当期&gt;上期:
【查询日期query_date】</t>
  </si>
  <si>
    <t>1.每期筛选：if {【查询原因query_reason】='03' }
2.count（当期&gt;上期）</t>
  </si>
  <si>
    <t>当期&gt;基期:
【查询日期querydate】</t>
  </si>
  <si>
    <t>1.每期筛选: if {【查询原因queryreason】= ’03‘ }
2.count（当期&gt;基期）</t>
  </si>
  <si>
    <t>当期&gt;基期:
【查询日期query_date】</t>
  </si>
  <si>
    <t>1.每期筛选：if {【查询原因query_reason】='03' }
2.count（当期&gt;基期）</t>
  </si>
  <si>
    <t>1.每期筛选: if {【查询原因queryreason】!= ’02‘ }
2.count(当期&gt;上期)</t>
  </si>
  <si>
    <t>1.每期筛选：if {【查询原因query_reason】!='01' }
2.count（当期&gt;上期）</t>
  </si>
  <si>
    <t>1.每期筛选: if {【查询原因queryreason】!= ’02‘ }
2.count(当期&gt;基期)</t>
  </si>
  <si>
    <t>1.每期筛选：if {【查询原因query_reason】!='01' }
2.count（当期&gt;基期）</t>
  </si>
  <si>
    <t>1.if 【发卡机构financeorg】contains "xx银行", 则将其清洗为"本行", else 不作处理
注:"xx银行"根据各项目实际情况确定
2.count(distinct【发卡机构financeorg】) if {【24个月还款状态latest24state】最后一位为数字}</t>
  </si>
  <si>
    <t>s4_01-借款账户信息-基本信息：std2_icr_credit_basic_acc
s4_01_01-最新表现信息：
std2_icr_credit_pay
S4_01_02-最近一次月度表现:
std2_icr_credit_last_month</t>
  </si>
  <si>
    <t>(首先，【@个人征信表关联4】，即：关联借款账户信息-基本信息、最新表现信息、最近一次月度表现定位同一笔业务)
1.if length(借款账户信息-基本信息.【业务管理机构代码bus_manager_code】)&gt;2，则将其清洗为“本行”，else 不作处理
2.count(distinct(nvl(借款账户信息-基本信息.【业务管理机构代码bus_manager_code】,借款账户信息-基本信息.【业务管理机构类型bus_manager_type】))) 
if{ (借款账户信息-基本信息.【账户类型account_type】= 'R2'  &amp; 最新表现信息.【关闭日期close_date】 is null &amp; 最新表现信息.【转出月份out_month】 is null &amp;( (最近一次月度表现.【当前逾期总额total_overdue_amount】- nvl(最新表现信息.【最近一次还款金额last_repmoney】,0)&gt;0 &amp; (最新表现信息.【还款状态repay_status】为&gt;=1的数字 or B or G)) or 最新表现信息.【账户状态account_state】='5'))
or 
(借款账户信息-基本信息.【账户类型account_type】= 'R3' &amp; 最新表现信息.【关闭日期close_date】 is null &amp; 最新表现信息.【转出月份out_month】 is null &amp;((最新表现信息.【还款状态repay_status】为&gt;=1的数字 or B or G) or 最新表现信息.【账户状态account_state】='5'))}</t>
  </si>
  <si>
    <t>诉讼结构化数据：
std_legal_data_structured 
新增司法数据表：
std_legal_data_added</t>
  </si>
  <si>
    <t>1.def：【民事案件金额 】 =  sum（新增司法数据表.【新增字段取值legalvalue】） if  { 新增司法数据表.【新增字段名称varnam】 = 'payment'  &amp;  新增司法数据表.【序列号serialno】 = 诉讼结构化数据.【序列号serialno】 &amp;  诉讼结构化数据.【案件性质/案件类型docuclass】 = ‘2’ }
2.当期【民事案件金额】-上期【民事案件金额】</t>
  </si>
  <si>
    <t>诉讼结构化数据：
std_legal_data_structured</t>
  </si>
  <si>
    <t>当期-上期:
【案号caseno、序列号serialno】</t>
  </si>
  <si>
    <t>1.每期筛选:if{【诉讼地位lawstatus】contains ['被告' , '被上诉' , '被执行' , '被申请'] } + 以下情况条件：
1）若【立案时间casedate】非空，筛选条件为：&amp;{年化(【@贷前评级日期】-【立案时间casedate】) &lt;=2}   or 
2）若【立案时间casedate】为空，【案号caseno】非空，筛选条件为：提取【案号caseno】字段内容"( )"中数字作为【案件年份】，筛选条件修改为  &amp; {(【@贷前评级日期】.yyyy  -【案件年份】) &lt;=2  }  or
3）若【立案时间casedate】和【案号caseno】均为空，符合筛选条件。
2.count(*) if {(当期-上期) &amp; 【案号caseno】为空} + count(distinct【案号caseno】) if {(当期-上期) &amp;【案号caseno】不为空} 
注：1)当期无任何记录返回0；
2)当期无符合筛选条件的记录返回0；
3)【@贷前评级日期】-【立案时间casedate】、【@贷前评级日期】.yyyy  -【案件年份】为负值时，按照正常计算；</t>
  </si>
  <si>
    <t>被执行人（企业关联人）:
std_legal_individual_executed</t>
  </si>
  <si>
    <t>当期-上期:
【案号casecode】</t>
  </si>
  <si>
    <t>1.每期筛选： if {(年化(【@贷前评级日期】-【立案时间casecreatetime】)&lt;=3) or 【立案时间casecreatetime】为空}
2.计算：count(distinct【案号casecode】）if {当期-上期}
注：1)当期无任何记录返回0；
2)当期无符合筛选条件的记录返回0；
3)【@贷前评级日期】-【立案时间casecreatetime】为负值时，按照正常计算；</t>
  </si>
  <si>
    <t>被执行人（企业）:
std_legal_enterprise_executed</t>
  </si>
  <si>
    <t>失信被执行人（企业关联人）:
std_legal_individual_unexecuted</t>
  </si>
  <si>
    <t>当期-基期:
【案号casecode】</t>
  </si>
  <si>
    <t>1.每期筛选：if {年化(【@贷前评级日期】-【立案时间regdate】) &lt;=5  or 【立案时间regdate】为空}
2.计算：count(distinct【案号casecode】）if {当期-基期}
注：1)当期无任何记录返回0；
2)当期无符合筛选条件的记录返回0；
3)【@贷前评级日期】-【立案时间regdate】为负值时，按照正常计算；</t>
  </si>
  <si>
    <t>失信被执行人（企业）:
std_legal_enterprise_unexecuted</t>
  </si>
  <si>
    <t>1.每期筛选：if {年化(【@贷前评级日期】-【立案时间regdate】) &lt;=5  or 【立案时间regdate】为空}
2.计算：count(distinct【案号casecode】）if {当期-上期}
注：1)当期无任何记录返回0；
2)当期无符合筛选条件的记录返回0；
3)【@贷前评级日期】-【立案时间regdate】)为负值时，按照正常计算；</t>
  </si>
  <si>
    <t>特殊司法案件校验(黄赌毒、偷盗、抢劫、诈骗等)</t>
  </si>
  <si>
    <t>1.count(*) if {【案由casereason】contains (黄 , 赌 , 毒 , 偷 , 盗 , 窃 , 抢 , 抢劫 , 诈 , 骗) &amp; 【诉讼地位lawstatus】contains (被告 , 反诉被告 , 被上诉人 , 原审被告 , 原审被申请人 , 被告人 , 反诉被告人 , 附带民事诉讼被告 , 附带民事诉讼反诉被告 , 原审被告人 , 原审附带民事诉讼被告 ,犯罪嫌疑人 , 原审反诉被告人 , 原审被上诉人 , 被上诉 , 被执行人 , 被申请人)}
2.if count(*)&gt;0 return 1 else 0</t>
  </si>
  <si>
    <t xml:space="preserve">
未结清信贷信息概要（8类信贷业务）:
std_ecr_summary_unsettled
未结清贷款信息汇总:
std_icr_unpaid_loan
【@企业增值税.最大月份】
【@企业增值税.销售收入】</t>
  </si>
  <si>
    <t>1.def 【最大月份】=【@企业增值税.最大月份】
2.近12个月增值税销售收入=sum(【@企业增值税.销售收入】) if  {【所属期止 skssqz】&gt;【最大月份】-12月 &amp;【所属期止 skssqz】 &lt;=【最大月份】}
3. 企业-未结清贷款余额：
未结清信贷信息概要(8类信贷业务).【合计(余额)sumtotal_balance】if {【业务类型loantype】= ’01‘ }
4.个人-未结清贷款余额：
未结清贷款信息汇总.【余额balance】
5. return (企业-未结清贷款余额 +个人-未结清贷款余额) /近12个月增值税销售收入</t>
  </si>
  <si>
    <t>s4_01-借贷账户基本信息：std2_ecr_loan_acc
s4_01_01_1-还款表现明细：std2_ecr_loan_acc_pay_info
s3_06-非循环贷账户汇总信息：std2_icr_non_loan_info
s3_07-循环额度下分账户汇总：std2_icr_sub_acc_info
s3_08-循环贷账户汇总信息：std2_icr_recredit_info
【@企业增值税.最大月份】
【@企业增值税.销售收入】</t>
  </si>
  <si>
    <t>1.def【个人贷款余额 val1】
val1 = sum(非循环贷账户汇总信息.【余额balance】)+sum(循环额度下分账户汇总.【余额balance】) + sum(循环贷账户汇总信息.【余额balance】)   
2.def【企业贷款余额 val2】
(首先，【@企业征信表关联1】,即关联借贷账户基本信息和还款表现明细定位同一笔业务)
val2 = sum(还款表现明细.【余额balance】) if { 借贷账户基本信息.【借贷业务种类大类bus_category_main】 ='11' &amp; (借贷账户基本信息.【关闭日期close_date】is null or 借贷账户基本信息.【账户活动状态account_active_state】=1)}
3.def【近1年销售收入 val3】
①【最大月份】=【@企业增值税.最大月份】
②val3 = sum(【@企业增值税.销售收入】) if{ 【税款所属期止skssqz】 in (【最大月份】-12个月，【最大月份】]} 
4.return (val1+val2)/val3</t>
  </si>
  <si>
    <t>1.def 【最大月份】=【@企业增值税.最大月份】
2.近12个月增值税销售收入=sum(【@企业增值税.销售收入】) if  {【所属期止 skssqz】&gt;【最大月份】-12月 &amp;【所属期止 skssqz】 &lt;=【最大月份】}
3. 企业-未结清贷款余额：
未结清信贷信息概要(8类信贷业务).【合计(余额)sumtotal_balance】if {【业务类型loantype】= ’01‘ }
4.个人-未结清贷款余额：
未结清贷款信息汇总.【余额balance】
5. 【债务收入比】 =  (企业-未结清贷款余额 +个人-未结清贷款余额) /近12个月增值税销售收入
6. 当期【债务收入比】-上期【债务收入比】</t>
  </si>
  <si>
    <t>1.def【个人贷款余额 val1】
val1 = sum(非循环贷账户汇总信息.【余额balance】)+sum(循环额度下分账户汇总.【余额balance】) + sum(循环贷账户汇总信息.【余额balance】)   
2.def【企业贷款余额 val2】
(首先，【@企业征信表关联1】,即关联借贷账户基本信息和还款表现明细定位同一笔业务)
val2 = sum(还款表现明细.【余额balance】) if { 借贷账户基本信息.【借贷业务种类大类bus_category_main】 ='11' &amp; (借贷账户基本信息.【关闭日期close_date】is null or 借贷账户基本信息.【账户活动状态account_active_state】=1)}
3.def【近1年销售收入 val3】
①【最大月份】=【@企业增值税.最大月份】
② val3 = sum(【@企业增值税.销售收入】) if{ 【税款所属期止skssqz】 in (【最大月份】-12个月，【最大月份】]} 
4.【债务收入比】 = (val1+val2)/val3
5.return 当期【债务收入比】-上期【债务收入比】</t>
  </si>
  <si>
    <t>未结清信贷信息概要（8类信贷业务）:
std_ecr_summary_unsettled
未结清贷款信息汇总:
std_icr_unpaid_loan
未销户贷记卡信息汇总:
std_icr_undestory_loancard
对外担保信息概要:
std_ecr_summary_guarantee
对外贷款担保信息:
std_icr_loan_guarantee
【@企业增值税.最大月份】
【@企业增值税.销售收入】</t>
  </si>
  <si>
    <t>1. def【最大月份】=@企业增值税.【最大月份】
2. def【近12个月增值税销售收入】=sum(【@企业增值税.销售收入】) if  {【所属期止 skssqz】&gt;【最大月份】-12月  &amp; 【所属期止 skssqz】 &lt;=【最大月份】}
3. def【企业-未结清信贷与对外担保信贷余额】:
未结清信贷信息概要(8类信贷业务).【合计(余额)sumtotal_balance】if {【业务类型loantype】= '88' }  + 对外担保信息概要.【所担保主业务余额(正常)guaranteedbalance_normal】+对外担保信息概要.【所担保主业务余额(关注)guaranteedbalance_concerned】+对外担保信息概要.【所担保主业务余额(不良)guaranteedbalance_bad】
4. def【个人-未结清信贷与对外担保信贷余额】:
个人征信-未结清贷款信息汇总.【余额balance】+ sum(未销户贷记卡信息汇总.【最近6个月平均使用/透支额度latest6monthusedavgamount】) + sum(对外贷款担保信息.【担保贷款本金余额guaranteebalance】)
5. def【债务收入比】= (【企业-未结清信贷与对外担保信贷余额】 +【个人-未结清信贷与对外担保信贷余额】) /【近12个月增值税销售收入】
6. 当期【债务收入比】-基期【债务收入比】
注:若项目上没有【业务类型loantype】=’88‘的记录，则取 【业务类型loantype】 in ['01','02','03','04',05','06','07','08'']的记录</t>
  </si>
  <si>
    <t>s2_03_1-未结清借贷交易分类汇总信息明细：std2_ecr_unsettled_loan_sub
s2_06_1-未结清担保交易汇总明细信息：std2_ecr_un_guarantee_sub
s2_09_1-借贷交易相关还款责任汇总明细：std2_ecr_loan_info
s2_10_1-担保交易相关还款责任汇总明细：std2_ecr_guarantee_info
s3_06-非循环贷账户汇总信息：std2_icr_non_loan_info
s3_07-循环额度下分账户汇总：std2_icr_sub_acc_info
s3_08-循环贷账户汇总信息：std2_icr_recredit_info
s3_09-贷记卡账户汇总信息：std2_icr_credit_acc_info
s3_10-准贷记卡账户汇总信息：std2_icr_qucredit_acc_info
s3_11_01-相关还款责任汇总信息sub：std2_icr_repayment_summary_sub
【@企业增值税.最大月份】
【@企业增值税.销售收入】</t>
  </si>
  <si>
    <t>1.def【个人信贷余额 val1】
val1 = sum(非循环贷账户汇总信息.【余额balance】)+sum(循环额度下分账户汇总.【余额balance】) + sum(循环贷账户汇总信息.【余额balance】)+ sum(贷记卡账户汇总信息.【最近6个月平均使用额度avg_6_mm_used_amount 】) + sum(准贷记卡账户汇总信息.【最近6个月平均透支余额recent_6_mm_repay】)   
2.def【企业信贷余额 val2】
①sum(未结清借贷交易分类汇总信息明细.【余额balance】) if { 未结清借贷交易分类汇总信息明细.【资产质量分类ass_qual_sort】=0  &amp; 借贷交易分类汇总信息明细.【业务类型bus_type】=0 } as amt1；
②sum(未结清担保交易汇总明细信息.【余额balance】) if { 未结清担保交易汇总明细信息.【资产质量分类ass_qual_sort】=0 } as amt2；
③return val2 = amt1 + amt2
注：未结清借贷交易分类汇总信息明细.【资产质量分类ass_qual_sort】 或 未结清担保交易汇总明细信息.【资产质量分类ass_qual_sort】字段为空，不纳入计算。
3.def【个人相关还款责任余额 val3】
val3 = sum(相关还款责任汇总信息sub.【余额balance】)
4.def【企业相关还款责任余额 val4】
①sum(借贷交易相关还款责任汇总明细.【被追偿账户余额acc_rec_balance】+ 借贷交易相关还款责任汇总明细.【其他借贷交易账户余额oth_acc_balance】) if {借贷交易相关还款责任汇总明细.【责任类型liability_type】= '0'} as amt3
②sum(担保交易相关还款责任汇总明细.【余额balance】) if {担保交易相关还款责任汇总明细.【责任类型liability_type】= '0'} as amt4
③return val4 = amt3 + amt4
注：借贷交易相关还款责任汇总明细.【责任类型liability_type】或 担保交易相关还款责任汇总明细.【责任类型liability_type】字段为空，不纳入计算
5.def【近1年销售收入 val5】
①【最大月份】=【@企业增值税.最大月份】
②  val5 = sum(【@企业增值税.销售收入】) if{ 税款所属期止【skssqz】 in (【最大月份】-12个月，【最大月份】]} 
6.def【债务收入比】= (val1+val2+val3+val4)/val5
7.当期【债务收入比】-基期【债务收入比】</t>
  </si>
  <si>
    <t>贷款信息:
std_icr_loan_info
未结清贷款信息:
std_ecr_unpaid_loan_info
企业征信报告头:
std_ecr_header</t>
  </si>
  <si>
    <t>当期-基期(个人贷款):
贷款信息.【贷款种类细分loantype、授信机构类型financetype、发放日期opendate、到期日期enddate、合同金额creditlimitamount】
当期-基期(企业贷款):
未结清贷款信息.【借据金额duebillsum、放款日期duebilltakeoutdate、到期日期duebillterminatedate】</t>
  </si>
  <si>
    <t>1.def【新增个人未结清逾期贷款】:
1)每期筛选: if {贷款信息.【24个月还款状态latest24state】最后一位为大于0的数字}
2)利用（当期-基期（个人贷款））新增数据进行如下计算:
   a. 统计新增【未结清房贷数量cnt1】：
   cnt1 = count(*) if {贷款信息.【贷款种类细分loantype】 in ['11','12','13'] &amp;贷款信息.【账户状态state】in ['01','02','04']}
   b. 统计新增【未结清非房贷数量cnt2】:
   cnt2 = count(distinct（贷款信息.【贷款机构financeorg】【贷款种类细分loantype】【还款期数paymentcyc】【发放日期opendate】【到期日期enddate】【担保方式guaranteetype】)) if {(贷款信息.【贷款种类细分loantype】not in ['11','12','13'] or 贷款信息.【贷款种类细分loantype】is null) &amp; 贷款信息.【账户状态state】in ['01','02','04']}
   c. return cnt1+cnt2
2.def【新增企业未结清逾期贷款】:
1)每期筛选:if { 未结清贷款信息.【到期日期duebillterminatedate】&lt;企业征信报告头.【报告日期reportdate】&amp;未结清贷款信息.【借据余额duebillbalance】&gt;0 &amp; 未结清贷款信息.【展期extension】= '02'}
2)计算:count(当期-基期（企业贷款））
3. return 【新增个人未结清逾期贷款】+【新增企业未结清逾期贷款】</t>
  </si>
  <si>
    <t>s4_01-借贷账户基本信息：std2_ecr_loan_acc
s4_01_01_1-还款表现明细：std2_ecr_loan_acc_pay_info
s4_01-借款账户信息-基本信息：std2_icr_credit_basic_acc
s4_01_01-最新表现信息：
std2_icr_credit_pay
s4_01_02-最近一次月度表现：std2_icr_credit_last_month</t>
  </si>
  <si>
    <t>当期-基期(企业贷款)：
借贷账户基本信息.
【业务管理机构类型bus_manager_type、借贷业务种类细分bus_category_sub、信用额度credits、借款金额loan_amount、开户日期open_date、到期日期due_date、担保方式guarantee_mode】
当期-基期(个人贷款)：
借款账户信息-基本信息.
【业务种类business_type、业务管理机构类型bus_manager_type、开立日期establish_date、到期日期due_date、借款金额loan_amount、账户授信额度account_quota】</t>
  </si>
  <si>
    <t>1.计算申请企业新增逾期贷款笔数val1：
（首先，【@企业征信表关联1】，即：关联借贷账户基本信息和还款表现明细定位同一笔业务；其次，每一笔业务均取该笔业务对应还款表现明细中最大【信息报告日期report_date】的一条记录）
      1）每期筛选企业数据： if{ (借贷账户基本信息.【关闭日期close_date】 is null or 借贷账户基本信息.【账户活动状态account_active_state】='1' ) &amp; 还款表现明细.【逾期月数overdue_month】&gt;0  &amp; 借贷账户基本信息.【借贷业务种类大类bus_category_main】='11' }
      2) 利用 (当期-基期(企业贷款)) 新增数据进行如下计算:
         2.1) cnt1 = count(*) if {借贷账户基本信息.【授信协议编号credit_agreement_no】is null}
         2.2) cnt2 = count(distinct 借贷账户基本信息.【授信协议编号credit_agreement_no】) if {借贷账户基本信息.【授信协议编号credit_agreement_no】is not null}
         2.3) return cnt1+cnt2
2.计算申请人新增逾期贷款笔数val2：
（首先，【@个人征信表关联4】，即：关联借款账户信息-基本信息、最新表现信息、最近一次月度表现定位同一笔业务）
      1）每期筛选个人数据： if{ 借款账户信息-基本信息.【账户类型account_type】  in ['D1','R1','R4']  &amp; 最新表现信息.【关闭日期close_date】 is null  &amp; 最新表现信息.【转出月份out_month】 is null  &amp; (( 最近一次月度表现.【当前逾期总额total_overdue_amount】- nvl(最新表现信息.【最近一次还款金额last_repmoney】,0)&gt;0 &amp; (最新表现信息.【还款状态repay_status】为&gt;1的数字 or B or D or Z or G)) or 最新表现信息.【账户状态account_state】='4' )}
      2）利用（当期-基期）新增数据进行如下计算：
         a.统计新增【未结清房贷数量cnt1】：
           cnt1=count(*) if{【业务种类business_type】in ['11','12','13'] &amp;【账 户类型account_type】 in ['D1'，'R1'，'R4'] &amp; 【关闭日期close_date】 is null &amp; 最新表现信息.【转出月份out_month】 is null}
         b.统计新增【未结清非房贷数量cnt2】:
          cnt2= count(distinct(借款账户信息-基本信息.【业务管理机构代码bus_manager_code】【业务管理机构类型bus_manager_type】【业务种类business_type】【还款期数repay_periods】【开立日期establish_date】【到期日期due_date】【担保方式guarantee_mode】))if{(借款账户信息-基本信息.【业务种类business_type】not in ['11','12','13'] or 借款账户信息-基本信息.【业务种类business_type】is null) &amp; 借款账户信息-基本信息.【账户类型account_type】 in ['D1'，'R1'，'R4'] &amp; 最新表现信息.【关闭日期close_date】 is null &amp; 最新表现信息.【转出月份out_month】 is null}
        c.return cnt1+cnt2
3. return val1+val2</t>
  </si>
  <si>
    <t xml:space="preserve">对外担保信息概要：
std_ecr_summary_guarantee
对外贷款担保信息：
std_icr_loan_guarantee
</t>
  </si>
  <si>
    <t xml:space="preserve">
1.def【企业非正常类对外担保余额】:
sum(对外担保信息概要.【所担保主业务余额(不良)guaranteedbalance_bad】+对外担保信息概要.【所担保主业务余额(关注)guaranteedbalance_concerned】)
2.def【个人非正常类对外担保余额】:
sum(对外贷款担保信息.【担保贷款本金余额guaranteebalance】) if {对外贷款担保信息.【担保贷款五级分类class5state】in [’02‘,'03','04','05']}
3.def【个人及企业非正常类对外担保余额】:
【企业非正常类对外担保余额】+【个人非正常类对外担保余额】
4.当期【个人及企业非正常类对外担保余额】-基期【个人及企业非正常类对外担保余额】
</t>
  </si>
  <si>
    <t>s2_10_1-担保交易相关还款责任汇总明细:
std2_ecr_guarantee_info
s2_09_1-借贷交易相关还款责任汇总明细:
std2_ecr_loan_info
s4_03-相关还款责任信息:
std2_icr_repayment</t>
  </si>
  <si>
    <t>1.def【企业非正常类对外担保余额】:
sum(担保交易相关还款责任汇总明细.【关注类余额att_balance】+担保交易相关还款责任汇总明细.【不良类余额bad_balance】) if {担保交易相关还款责任汇总明细.【责任类型liability_type】= ’0‘}  + sum(借贷交易相关还款责任汇总明细.【被追偿账户余额acc_rec_balance】+借贷交易相关还款责任汇总明细.【其他借贷交易账户关注类余额oth_acc_att_balance】+借贷交易相关还款责任汇总明细.【其他借贷交易账户不良类余额oth_acc_bad_balance】) if {借贷交易相关还款责任汇总明细.【责任类型liability_type】= ’0‘}
2.def【个人非正常类对外担保余额】:
sum(相关还款责任信息.【余额balance】) if {相关还款责任信息.【五级分类five_level_class】in ['2','3','4','5','6'] or (相关还款责任信息.【五级分类five_level_class】= '9' &amp; 相关还款责任信息.【逾期月数overdue_month】&gt;0)}
3.def【个人及企业非正常类对外担保余额】:
【企业非正常类对外担保余额】+【个人非正常类对外担保余额】
4.当期【个人及企业非正常类对外担保余额】-基期【个人及企业非正常类对外担保余额】</t>
  </si>
  <si>
    <t>银行黑名单（关联人）：
std_bank_aff_ind_blacklist
关联方信息表</t>
  </si>
  <si>
    <t>1.从关联方信息表获取【配偶证件号码】和【股东名称】
注：若配偶证件号码及股东名称均为空，则返回0；若有，则进行下一步
2.判断：
if  count((【@配偶证件号码】=银行黑名单（关联人）.【证件号码indcertid】 or  【@股东名称】=银行黑名单（关联人）.【关联人姓名affiliindname】）&amp;银行黑名单（关联人）.【是否命中黑名单isblacklisted】= ’1‘ &amp;  银行黑名单（关联人）.【移出黑名单日期outblacklistdt】is null  )＞0   return 1  else 0</t>
  </si>
  <si>
    <t>银行黑名单（关联企业）：
std_bank_aff_ent_blacklist
关联方信息</t>
  </si>
  <si>
    <t>1.从关联方信息表获取【关联企业名称】和【关联企业证件号码】
 注：若关联企业证件号码及关联企业名称均为空，则返回0；若有，则进行下一步
2. 用关联企业证件号码或关联企业名称查询查询是否命中黑名单：
if  count((【@关联企业证件号码】=银行黑名单（关联企业）.【统一社会信用代码entcreditid】 or 【@关联企业证件号码】=银行黑名单（关联企业）.【工商注册号entregid】or【@关联企业证件号码】=银行黑名单（关联企业）.【纳税人识别号enttaxid】or【@关联企业名称】=银行黑名单（关联企业）.【关联企业名称affilientname】) &amp; 银行黑名单（关联企业）.【是否命中黑名单isblacklisted】= ’1‘ &amp;  银行黑名单（关联企业）.【移出黑名单日期outblacklistdt】is null )＞0 return 1 else 0</t>
  </si>
  <si>
    <t>纳税评级信息:
std_sypt_nspjxx</t>
  </si>
  <si>
    <t>1.若count(纳税评级信息.【纳税信用级别nsxydj】in ['M' or 'D' ] &amp; 纳税评级信息.【所属年度nd】=(【@预警日期】.yyyy))&gt;0，则取当前年度的纳税信用评级。
else
2.定义【预警月份】 = 【@预警日期】.mm
①if 【预警月份】&gt;5 then 
         【当前税务信用评级】 ：取纳税评级信息.【纳税信用级别nsxydj】 if{ 纳税评级信息.【所属年度nd】=【@预警日期】.YYYY-1 }
②if 【预警月份】&lt;=5 then
         【当前税务信用评级】 ：取纳税评级信息.【纳税信用级别nsxydj】 if{ 纳税评级信息.【所属年度nd】=max(纳税评级信息.【所属年度nd】)&amp;【@预警日期】.YYYY- 纳税评级信息.【所属年度nd】 &lt;=2 }
注：1)【纳税信用级别nsxydj】取值范围为[A,B,C,D,M]，其他均为异常值，返回空；
2)【所属年度nd】字段为空，不纳入计算；
3)【纳税信用级别nsxydj】为空，【所属年度nd】非空时，纳入计算，税务信用评级为空；
4)如果没有符合条件的记录，返回空；
5)如果同一评价年度存在多个纳税评级，则取：
  ①若ABC级准入，优先链条为：D-&gt;空-&gt;M-&gt;C-&gt;B-&gt;A;
  ②若ABM级准入，优先链条为：D-&gt;空-&gt;C-&gt;M-&gt;B-&gt;A;
  ③若ABCM级准入，优先链条为：D-&gt;空-&gt;M-&gt;C-&gt;B-&gt;A;</t>
  </si>
  <si>
    <t>增值税申报（一般人）:
std_sypt_zzsybnsr
增值税申报（小规模）:
std_sypt_zzsxgm
【@企业增值税.最大月份】
【@企业增值税.销售收入】</t>
  </si>
  <si>
    <t>1. def 【最大月份】=【@企业增值税.最大月份】
2.近3个月增值税销售收入标准差=std(【@企业增值税.销售收入】) if  {【所属期止 skssqz】&gt;【最大月份】-3月  &amp; 【所属期止 skssqz】 &lt;=【最大月份】}
注:1)无任何记录返回空
2)同一【所属期止skssqz】有多条记录时,先按【所属期止skssqz】汇总计算销售收入,再计算标准差</t>
  </si>
  <si>
    <t>1. def 【最大月份】=【@企业增值税.最大月份】
2.近12个月增值税销售收入稳定性=mean(【@企业增值税.销售收入】)/std(【@企业增值税.销售收入】) if  {【所属期止 skssqz】&gt;【最大月份】-12月  &amp; 【所属期止 skssqz】 &lt;=【最大月份】}
注:1)无任何记录返回空
2)同一【所属期止skssqz】有多条记录时,先按【所属期止skssqz】汇总计算销售收入,再计算稳定性
3)若std(【@企业增值税.销售收入】)=0，返回空</t>
  </si>
  <si>
    <t>1. def 【最大月份】=【@企业增值税.最大月份】
2.val1 = 近3个月增值税销售收入=sum(【@企业增值税.销售收入】) if  {【所属期止 skssqz】&gt;【最大月份】-12月  &amp; 【所属期止 skssqz】 &lt;=【最大月份】}
3.val2 = 去年同期 近3个月增值税销售收入=sum(【@企业增值税.销售收入】) if  {【所属期止 skssqz】&gt;【最大月份】-24月  &amp; 【所属期止 skssqz】 &lt;=【最大月份】-12月}
4.同比增长率  = (val1-val2)/val2</t>
  </si>
  <si>
    <t>增值税申报（一般人）:
std_sypt_zzsybnsr
增值税申报（小规模）:
std_sypt_zzsxgm
【@企业增值税.最大月份】
【@企业增值税.应纳税额】</t>
  </si>
  <si>
    <t>1. def 【最大月份】=【@企业增值税.最大月份】
2. 近6个月增值税应纳税额稳定性=mean(【@企业增值税.应纳税额】)/std【@企业增值税.应纳税额】)if  {【所属期止 skssqz】&gt;【最大月份】-6月  &amp; 【所属期止 skssqz】 &lt;=【最大月份】}
注:1)无任何记录返回空
2)同一【所属期止skssqz】有多条记录时,先按【所属期止skssqz】汇总计算应纳税额,再计算稳定性
3)若std(【@企业增值税.应纳税额】)=0，返回空</t>
  </si>
  <si>
    <t>1. def 【最大月份】=【@企业增值税.最大月份】
2. 近12个月增值税应纳税额稳定性=mean(【@企业增值税.应纳税额】)/std(【@企业增值税.应纳税额】)if  {【所属期止 skssqz】&gt;【最大月份】-12月  &amp; 【所属期止 skssqz】 &lt;=【最大月份】}
注:1)无任何记录返回空
2)同一【所属期止skssqz】有多条记录时,先按【所属期止skssqz】汇总计算应纳税额,再计算稳定性
3)若std(【@企业增值税.应纳税额】)=0，返回空</t>
  </si>
  <si>
    <t>1. def 【最大月份】=【@企业增值税.最大月份】
2. val1 = 近3个月增值税应纳税额=sum(【@企业增值税.应纳税额】) if  {【所属期止 skssqz】&gt;【最大月份】-3月  &amp; 【所属期止 skssqz】 &lt;=【最大月份】}
3.val2 = 去年同期 近3个月增值税应纳税额=sum(【@企业增值税.应纳税额】) if  {【所属期止 skssqz】&gt;【最大月份】-15月  &amp; 【所属期止 skssqz】 &lt;=【最大月份】-12月}
4.同比增长率  = (val1-val2)/val2</t>
  </si>
  <si>
    <t>1. def 【最大月份】=【@企业增值税.最大月份】
2. val1 = 近6个月增值税应纳税额 =sum(【@企业增值税.应纳税额】 ) if  {【所属期止 skssqz】&gt;【最大月份】-6月  &amp; 【所属期止 skssqz】 &lt;=【最大月份】}
3.val2 = 去年同期 近6个月增值税应纳税额 =sum(【@企业增值税.应纳税额 】) if  {【所属期止 skssqz】&gt;【最大月份】-18月  &amp; 【所属期止 skssqz】 &lt;=【最大月份】-12月}
4.同比增长率  = (val1-val2)/val2</t>
  </si>
  <si>
    <t>增值税申报（一般人）:
std_sypt_zzsybnsr
增值税申报（小规模）:
std_sypt_zzsxgm
【@企业增值税.最大月份】
【@企业增值税.进项税额】</t>
  </si>
  <si>
    <t>1. def 【最大月份】=【@企业增值税.最大月份】
2. 近3个月增值税进项税额标准差=std(【@企业增值税.进项税额】) if  {【所属期止 skssqz】&gt;【最大月份】-3月  &amp; 【所属期止 skssqz】 &lt;=【最大月份】}
注:1)无任何记录返回空
2)同一【所属期止skssqz】有多条记录时,先按【所属期止skssqz】汇总计算进项税额,再计算标准差</t>
  </si>
  <si>
    <t>1. def 【最大月份】=【@企业增值税.最大月份】
2.近6个月增值税进项税额稳定性=mean(【@企业增值税.进项税额】)/std(【@企业增值税.进项税额】)if  {【所属期止 skssqz】&gt;【最大月份】-6月  &amp; 【所属期止 skssqz】 &lt;=【最大月份】}
注:1)无任何记录返回空
2)同一【所属期止skssqz】有多条记录时,先按【所属期止skssqz】汇总计算进项税额,再计算稳定性
3)std(【@企业增值税.进项税额】)=0时,返回空</t>
  </si>
  <si>
    <t>1. def 【最大月份】=【@企业增值税.最大月份】
2.val1 = 近3个月增值税进项税额=sum(【@企业增值税.进项税额】) if  {【所属期止 skssqz】&gt;【最大月份】-3月  &amp; 【所属期止 skssqz】 &lt;=【最大月份】}
3.val2 = 去年同期 近3个月增值税进项税额=sum(【@企业增值税.进项税额)】 if  {【所属期止 skssqz】&gt;【最大月份】-15月  &amp; 【所属期止 skssqz】 &lt;=【最大月份】-12月}
4.同比增长率  = (val1-val2)/val2</t>
  </si>
  <si>
    <t>1. def 【最大月份】=【@企业增值税.最大月份】
2. val1 = 近6个月增值税进项税额=sum(【@企业增值税.进项税额】) if  {【所属期止 skssqz】&gt;【最大月份】-6月  &amp; 【所属期止 skssqz】 &lt;=【最大月份】}
3.val2 = 去年同期 近6个月增值税进项税额 =sum(【@企业增值税.进项税额】 ) if  {【所属期止 skssqz】&gt;【最大月份】-18月  &amp; 【所属期止 skssqz】 &lt;=【最大月份】-12月}
4.同比增长率  = (val1-val2)/val2</t>
  </si>
  <si>
    <t>1. def 【最大月份】 = 【@企业增值税.最大月份】
2. for 【所属期止】 in (【最大月份】-12月，【最大月份】] ：
      1) def 【销售收入】 : sum(【@企业增值税.销售收入】)  if {【所属期起 skssqq】&lt;【所属期止】 &amp;【所属期止 skssqz 】&gt;=【所属期止】} 
      2) def 【是否为销售收入为0月份】： if 【销售收入】= 0 ，【是否为销售收入为0月份】=1 else 【是否为销售收入为0月份】=0
3. sum (【是否为销售收入为0月份】)
注:1)【所属期止】为月末日
2)无任何记录返回空</t>
  </si>
  <si>
    <t>1. def 【最大月份】 = 【@企业增值税.最大月份】
2. for 【所属期止】 in (【最大月份】-3月，【最大月份】] ：
      1) def 【进项税额】 : sum(【@企业增值税.进项税额】)  if {【所属期起 skssqq】&lt;【所属期止】 &amp;【所属期止 skssqz 】&gt;=【所属期止】} 
      注:若无符合筛选条件的记录,【进项税额】为空
      2) def 【是否为进项税额为0月份】： if 【进项税额】= 0 ，【是否为进项税额为0月份】=1 else 【是否为进项税额为0月份】=0
      注:【进项税额】为空时,【是否为进项税额为0月份】为0
3. sum (【是否为进项税额为0月份】)
注:1)【所属期止】为月末日
2)无任何记录返回空</t>
  </si>
  <si>
    <t>企业违法违章信息:
std_sypt_wfwzxx</t>
  </si>
  <si>
    <t>当期-上期:
【登记日期djrq、违法行为名称wfxwmc、税收违法类型代码sswflx_dm、税收违法手段代码sswfsd_dm】</t>
  </si>
  <si>
    <t>1. 每期筛选：if {【税收违法类型代码sswflx_dm】in [01,02,03,09] or【税收违法手段代码sswfsd_dm】in [040101, 040103, 040105, 040107, 040304, 040306, 040307, 040309, 040405, 040502, 040601, 040603, 040604, 040605, 040606, 040607, 049902, 049904, 049905, 050202, 050203, 050204, 050205, 050206, 050301, 050302, 050303, 050406, 050502]  }
2. count(distinct(【登记日期djrq】&amp;【违法行为名称wfxwmc】&amp;【税收违法类型代码sswflx_dm】&amp;【税收违法手段代码sswfsd_dm】)) if {当期-上期}</t>
  </si>
  <si>
    <t>欠税清缴:
std_sypt_qsqj</t>
  </si>
  <si>
    <t>当期-基期:
【所属期起skssqq、所属期止skssqz、征收项目代码zsxm_dm、缴款期限jkqx、欠缴税额qjse】</t>
  </si>
  <si>
    <t>1.每期筛选:if {【清理日期qlrq】为空 &amp; 【欠缴税额qjse】&gt;1}
2. count (distinct(【税款所属期起skssqq】&amp;【税款所属期止skssqz】&amp;【征收项目代码zsxm_dm】&amp;【缴款期限jkqx】&amp;【欠缴税额qjse】)) if {当期-基期}</t>
  </si>
  <si>
    <t>1.def【纳税信用等级】:
1)若count(纳税评级信息.【纳税信用级别nsxydj】in ['M' or 'D' ] &amp; 纳税评级信息.【所属年度nd】=(【@预警日期】.yyyy))&gt;0，则取当前年度的纳税信用评级。
else
2)定义【预警月份】 = 【@预警日期】.mm
①if 【预警月份】&gt;5 then 
         【当前税务信用评级】 ：取纳税评级信息.【纳税信用级别nsxydj】 if{ 纳税评级信息.【所属年度nd】=【@预警日期】.YYYY-1 }
②if 【预警月份】&lt;=5 then
         【当前税务信用评级】 ：取纳税评级信息.【纳税信用级别nsxydj】 if{ 纳税评级信息.【所属年度nd】=max(纳税评级信息.【所属年度nd】)&amp;【@预警日期】.YYYY- 纳税评级信息.【所属年度nd】 &lt;=2 }
注：1)【纳税信用级别nsxydj】取值范围为[A,B,C,D,M]，其他均为异常值，返回0；
2)【所属年度nd】字段为空，不纳入计算；
3)【纳税信用级别nsxydj】为空，【所属年度nd】非空时，纳入计算，税务信用评级为0；
4)如果没有符合条件的记录，返回0；
5)如果同一评价年度存在多个纳税评级，则取：
若ABC级准入，优先链条为：D-&gt;0(空)-&gt;M-&gt;C-&gt;B-&gt;A;
2.指标计算规则：
返回格式为字符串.T(n-1)&amp;Tn
例如：T(n-1)为B,Tn为A,则返回BA</t>
  </si>
  <si>
    <t>婚姻信息
STD2_ICR_MARRIAGE</t>
  </si>
  <si>
    <t>1、码值映射：
if 【婚姻状况MAR_STATUS】=10 then 01
elif 【婚姻状况MAR_STATUS】 =20 then 02
elif 【婚姻状况MAR_STATUS】=40 then 03
elif 【婚姻状况婚姻状况MAR_STATUS】=30 then 04
elif 【婚姻状况MAR_STATUS】= 91 then 05
else 00
注:【婚姻状况MAR_STATUS】为空,返回00
2、指标计算规则：
返回格式为字符串.T(n-1)&amp;Tn
例如：T(n-1)为02,Tn为03,则返回0203</t>
  </si>
  <si>
    <t>贷记卡账户汇总信息STD2_ICR_CREDIT_ACC_INFO
准贷记卡账户汇总信息STD2_ICR_QUCREDIT_ACC_INFO
借款账户信息-基本信息STD2_ICR_CREDIT_BASIC_ACC
s4_01_01-最新表现信息
std2_icr_credit_pay</t>
  </si>
  <si>
    <t>当期-上期：
借款账户信息-基本信息：
【业务种类business_type、业务管理机构类型bus_manager_type、开立日期establish_date、到期日期due_date、借款金额loan_amount、账户授信额度account_quota】</t>
  </si>
  <si>
    <t>(首先，【@个人征信表关联1】，即：关联借款账户信息-基本信息、最新表现信息定位同一笔业务)
1、sum(贷记卡账户汇总信息.账户数【ACCOUNT_NUM】)+sum(准贷记卡账户汇总信息.账户数【ACCOUNT_NUM】)  as 【贷记卡准贷记卡持有张数】
2、(贷记卡账户汇总信息.【最近6个月平均使用额度】+准贷记卡账户汇总信息.【最近6个月平均透支余额】)/ (贷记卡账户汇总信息.【授信总额】+准贷记卡账户汇总信息.【授信总额】)  as 【贷记卡准贷记卡近6月透支率】
3、每期筛选：
借款账户信息-基本信息.【账户类型】in(R2,R3) &amp; 最新表现信息.【账户状态ACCOUNT_STATE】!= 4 
4、count (distinct  (nvl(借款账户信息-基本信息.【业务管理机构代码】，借款账户信息-基本信息.【业务管理机构类型】))) if {当期-上期}  as cnt1
5、if {当期.【贷记卡准贷记卡持有张数】&lt;=3 or 当期.【贷记卡准贷记卡近6月透支率】&lt;=70% } then null  else return cnt1</t>
  </si>
  <si>
    <t xml:space="preserve">
借款账户信息-基本信息STD2_ICR_CREDIT_BASIC_ACC
查询记录信息
STD2_ICR_QUERY_RECORD_DETAIL
</t>
  </si>
  <si>
    <t>1、max(【@预警日期】- 3个月,【@贷前评级日期】) as 【起始时间】
2、【@预警日期】as【截止时间】
3、count(distinct 查询记录信息.【查询日期QUERY_DATE】&amp;【查询机构QUERY_ORG】) if {查询记录信息.【查询原因QUERY_REASON】in(02,03,24)&amp;查询记录信息.【查询日期QUERY_DATE】&gt;=【起始时间】&amp;查询记录信息.【查询日期QUERY_DATE】&lt;=【截止时间】&amp;字符长度(查询记录信息.【查询机构QUERY_ORG】)=2} as cnt1
4、count(*) if {借款账户信息-基本信息.【开立日期ESTABLISH_DATE】&gt;=【起始时间】&amp;借款账户信息-基本信息.【开立日期ESTABLISH_DATE】&lt;=【截止时间】&amp;借款账户信息-基本信息.【账户类型ACCOUNT_TYPE】in(D1,R1,R2,R3,R4)&amp;字符长度(借款账户信息-基本信息.【业务管理机构代码BUS_MANAGER_CODE】)=2} as cnt2
5、返回 cnt1-cnt2</t>
  </si>
  <si>
    <t>s4_01-借款账户信息-基本信息：std2_icr_credit_basic_acc
s4_01_01-最新表现信息：
std2_icr_credit_pay</t>
  </si>
  <si>
    <t>(首先，【@个人征信表关联1】，即：关联借款账户信息-基本信息、最新表现信息定位同一笔业务)
1.cnt1-【未结清关注类房贷笔数】：
count(*) if{借款账户信息-基本信息.【业务种类business_type】in ['11','12','13'] &amp; 借款账户信息-基本信息.【账户类型account_type】 in [‘D1’，‘R1’，‘R4’] &amp; 最新表现信息.【五级分类 five_level_class】 = ‘2’ &amp; 最新表现信息.【关闭日期close_date】 is null &amp; 最新表现信息.【转出月份out_month】 is null}
2.cnt2-【未结清关注类非房贷笔数】:
count(distinct(借款账户信息-基本信息.【业务管理机构代码bus_manager_code】【业务管理机构类型bus_manager_type】【业务种类business_type】【还款期数repay_periods】【开立日期establish_date】【到期日期due_date】【担保方式guarantee_mode】))if{(借款账户信息-基本信息.【业务种类business_type】not in ['11','12','13'] or 借款账户信息-基本信息.【业务种类business_type】is null) &amp; 借款账户信息-基本信息.【账户类型account_type】 in [‘D1’，‘R1’，‘R4’] &amp; 最新表现信息.【五级分类five_level_class】= ‘2’ &amp; 最新表现信息.【关闭日期close_date】 is null &amp; 最新表现信息.【转出月份out_month】 is null}
3.return cnt1+cnt2</t>
  </si>
  <si>
    <t>诉讼结构化数据
EDS_SS_SSJGHSJ
新增司法数据表
LegalDataAdded</t>
  </si>
  <si>
    <t>当期-上期:
诉讼结构化数据.【案号CASENO、案件风险等级RISK_LEVEL】</t>
  </si>
  <si>
    <t>1.def 【案件风险等级RISK_LEVEL】:
if{诉讼结构化数据.【案件性质docuclass】 in  ('1') }  then 7
elif{诉讼结构化数据.【案件性质docuclass】 in  ('10','14')  &amp;诉讼结构化数据.【诉讼地位lawstatus】contains('申请','被申请','被上诉','破产人') }  then 6 
elif{诉讼结构化数据.【案件性质docuclass】 in  ('3') &amp;诉讼结构化数据.【诉讼地位lawstatus】contains('被告','被上诉','被执行','被申请')} then 5 
elif{诉讼结构化数据.【案件性质docuclass】 in  ('7') &amp;诉讼结构化数据.【诉讼地位lawstatus】contains('被告','被上诉','被执行','被申请')} then 4 
elif{诉讼结构化数据.【案号caseno】contains(('财保','行保','行保复','证保') &amp;诉讼结构化数据.【诉讼地位lawstatus】contains('被告','被上诉','被执行','被申请','利害关系人','异议人')} then  3
elif{((诉讼结构化数据.【案件性质docuclass】 in  ('9')  &amp; 【涉案金额】&gt;10000)  or (诉讼结构化数据.【案件性质docuclass】 in  ('2')  &amp; 【涉案金额】&gt;50000 ))  &amp; 诉讼结构化数据.【诉讼地位lawstatus】contains ('被告','被上诉','被执行','被申请' )} then 2 
elif{((诉讼结构化数据.【案件性质docuclass】 in  ('9') &amp;0&lt;【涉案金额】&lt;=10000)  or (诉讼结构化数据.【案件性质docuclass】 in  ('2') &amp;0&lt; 【涉案金额】&lt;=50000 )) &amp;诉讼结构化数据.【诉讼地位lawstatus】contains ( '被告','被上诉' ,'被执行','被申请')}  then 1 
else 0
注:【涉案金额】取值:【涉案金额】 = 新增司法数据表.【value】 if {新增司法数据表.【varname】 = 'payment' &amp;  新增司法数据表.【序列号serialno】 = 诉讼结构化数据.【序列号serialno】}
2.计算规则:
count distinct 诉讼结构化数据.【案号CASENO】 if {【案件风险等级RISK_LEVEL】&gt;1&amp;当期-上期}</t>
  </si>
  <si>
    <t>税务-申报信息
XM_SW_SBXX</t>
  </si>
  <si>
    <t>（【@预警日期】-max【所属时期止SSSQZ】）/30
注：无任何记录返回+inf</t>
  </si>
  <si>
    <t>自定义</t>
  </si>
  <si>
    <t>被追偿汇总信息sub
STD2_ICR_RECOVERED_INFO</t>
  </si>
  <si>
    <t>【余额BALANCE】if {【业务类型BUS_TYPE】=2}</t>
  </si>
  <si>
    <t>借款账户信息-基本信息STD2_ICR_CREDIT_BASIC_ACC
最新表现信息
STD2_ICR_CREDIT_PAY</t>
  </si>
  <si>
    <t>(首先，@【个人征信表关联4】，即：关联借款账户信息-基本信息、最新表现信息、最近一次月度表现定位同一笔业务)
count(*)if{ 
(借款账户信息-基本信息.【账户类型account_type】='R2' &amp; 最新表现信息.【关闭日期close_date】 is null &amp; 最新表现信息.【转出月份out_month】 is null &amp; ((最近一次月度表现.【当前逾期总额total_overdue_amount】- nvl(最新表现信息.【最近一次还款金额last_repmoney】,0)&gt;0 &amp;  (最新表现信息.【还款状态repay_status】为&gt;3的数字 or B or G))  or 最新表现信息.【账户状态account_state】='5') ) 
or
(借款账户信息-基本信息.【账户类型account_type】='R3'  &amp; 最新表现信息.【关闭日期close_date】 is null &amp; 最新表现信息.【转出月份out_month】 is null &amp; ((最新表现信息.【还款状态repay_status】为&gt;5的数字 or B or G)  or 最新表现信息.【账户状态account_state】='5') ) }</t>
  </si>
  <si>
    <t>呆账汇总信息
STD2_ICR_BAD_DEBT</t>
  </si>
  <si>
    <t>【余额BALANCE】</t>
  </si>
  <si>
    <t>借款账户信息-基本信息STD2_ICR_CREDIT_BASIC_ACC
特殊交易信息段sub
STD2_ICR_SPECIAL_TRADE_SUB</t>
  </si>
  <si>
    <t>当期-上期:
特殊交易信息段sub.【特殊交易类型SPECIAL_TYPE、特殊交易发生日期SPECIAL_CREDATE】</t>
  </si>
  <si>
    <t>1.表关联:
"借款账户信息-基本信息"和"特殊交易信息段sub"的关联关系为:借款账户信息-基本信息.【账户编号ACCOUNT_NO】=特殊交易信息段sub.【账户编号ACCOUNT_NO】
2.每期筛选：
特殊交易信息段sub.【特殊交易类型SPECIAL_TYPE】=1&amp;借款账户信息-基本信息.【账户类型ACCOUNT_TYPE】in(D1,R1,R4)
3.利用（当期-上期）新增数据进行如下计算：
1）统计新增【房贷数量cnt1】：
   cnt1=count(*) if{借款账户信息-基本信息.【业务种类business_type】in ['11','12','13'] &amp;借款账户信息-基本信息.【账户类型account_type】 in ['D1'，'R1'，'R4'] }
2）统计新增【非房贷数量cnt2】:
   cnt2= count(distinct(借款账户信息-基本信息.【业务管理机构代码bus_manager_code】【业务管理机构类型bus_manager_type】【业务种类business_type】【还款期数repay_periods】【开立日期establish_date】【到期日期due_date】【担保方式guarantee_mode】))if{(借款账户信息-基本信息.【业务种类business_type】not in ['11','12','13'] or 借款账户信息-基本信息.【业务种类business_type】is null) &amp; 借款账户信息-基本信息.【账户类型account_type】 in ['D1'，'R1'，'R4'] }
3）return cnt1+cnt2</t>
  </si>
  <si>
    <t>【余额BALANCE】if {【业务类型BUS_TYPE】=1}</t>
  </si>
  <si>
    <t>数据来源表</t>
  </si>
  <si>
    <t>当期：二代征信数据
s2_03_1-未结清借贷交易分类汇总信息明细:
std2_ecr_unsettled_loan_sub:
s2_06_1-未结清担保交易汇总明细信息:
std2_ecr_un_guarantee_sub:
基期：一代征信数据
未结清信贷信息概要（8类信贷业务）:
std_ecr_summary_unsettled</t>
  </si>
  <si>
    <t>1. def 【当期申请企业未结清非正常类债务余额】
①计算未结清非正常类借贷账户债务余额val1:
 val1 = sum(未结清借贷交易分类汇总信息明细.【余额balance】) if {未结清借贷交易分类汇总信息明细.【资产质量分类ass_qual_sort】in ['2', '3']  &amp; 未结清借贷交易分类汇总信息明细.【业务类型bus_type】=‘0’ }
②计算未结清非正常类担保账户债务余额val2:
 val2 = sum(未结清担保交易汇总明细信息.【余额balance】) if {未结清担保交易汇总明细信息.【资产质量分类ass_qual_sort】in ['2', '3']  }
③【申请企业未结清非正常类债务余额】= val1+val2
2. def 【基期申请企业未结清非正常类债务余额】
 【基期申请企业未结清非常债务余额】 = sum (std_ecr_summary_unsettled.关注类汇总（余额）【concernedsum_balance】,std_ecr_summary_unsettled.不良/违约类汇总（余额）【badsum_balance】) if {std_ecr_summary_unsettled.业务类型【loantype】=‘88’}
注：若项目上没有【业务类型loantype】=‘88’的记录，则取 std_ecr_summary_unsettled.业务类型【loantype】 in ['01','02','03','04',05','06','07','08']的记录
3.return 【当期申请企业未结清非正常类债务余额】-【基期申请企业未结清非正常类债务余额】
注：1.当期无任何记录返回0；2.当期无符合筛选条件的记录返回0；</t>
  </si>
  <si>
    <t>当期：二代征信数据
S4_01-借贷账户基本信息：
STD2_ECR_LOAN_ACC
S4_04-担保账户基本信息：STD2_ECR_GUARANTEE_ACC 
S4_04_1-在保责任信息：STD2_ECR_GUARANTEE_REINSURANCE 
基期：一代征信数据
未结清信贷信息概要（8类信贷业务）:
std_ecr_summary_unsettled</t>
  </si>
  <si>
    <r>
      <rPr>
        <sz val="10"/>
        <color theme="1"/>
        <rFont val="等线"/>
        <charset val="134"/>
        <scheme val="minor"/>
      </rPr>
      <t xml:space="preserve">1. def 【当期未结清7类信贷业务笔数val1】
</t>
    </r>
    <r>
      <rPr>
        <sz val="10"/>
        <color theme="1"/>
        <rFont val="等线"/>
        <charset val="134"/>
        <scheme val="minor"/>
      </rPr>
      <t>①</t>
    </r>
    <r>
      <rPr>
        <sz val="10"/>
        <color theme="1"/>
        <rFont val="等线"/>
        <charset val="134"/>
        <scheme val="minor"/>
      </rPr>
      <t xml:space="preserve">计算未结清借贷账户（除贴现）业务笔数set1
   1)筛选:  if { (STD2_ECR_LOAN_ACC.关闭日期【CLOSE_DATE】 is null  or  STD2_ECR_LOAN_ACC.账户活动状态【ACCOUNT_ACTIVE_STATE】='1' ) &amp; （STD2_ECR_LOAN_ACC.借贷业务种类大类【BUS_CATEGORY_MAIN】 !=（'21' --剔除贴现）    or  STD2_ECR_LOAN_ACC.借贷业务种类大类【BUS_CATEGORY_MAIN】is null）}
   2)计算:
          2.1）cnt1 = count(*) if {STD2_ECR_LOAN_ACC.授信协议编号【credit_agreement_no】is null}
          2.2）cnt2 = count(distinct STD2_ECR_LOAN_ACC.授信协议编号【credit_agreement_no】) if {STD2_ECR_LOAN_ACC.授信协议编号【credit_agreement_no】is not null}
          2.3) set1 = cnt1 + cnt2
②计算未结清担保账户业务笔数set2
    1)筛选: if {STD2_ECR_GUARANTEE_REINSURANCE.账户活动状态【ACCOUNT_ACTIVE_STATE】='1' }
    2)计算: 
          2.1）cnt1 = count(*) if {STD2_ECR_GUARANTEE_ACC.授信协议编号【credit_agreement_no】is null}
          2.2）cnt2 = count(distinct STD2_ECR_GUARANTEE_ACC.授信协议编号【credit_agreement_no】) if {STD2_ECR_GUARANTEE_ACC.授信协议编号【credit_agreement_no】is not null}
          2.3)  set2 = cnt1 + cnt2
</t>
    </r>
    <r>
      <rPr>
        <sz val="10"/>
        <color theme="1"/>
        <rFont val="等线"/>
        <charset val="134"/>
        <scheme val="minor"/>
      </rPr>
      <t>③</t>
    </r>
    <r>
      <rPr>
        <sz val="10"/>
        <color theme="1"/>
        <rFont val="等线"/>
        <charset val="134"/>
        <scheme val="minor"/>
      </rPr>
      <t>【当期未结清7类信贷业务笔数val1】 = set1 + set2
2. def 【基期未结清7类信贷业务笔数val2】
   val2= sum(std_ecr_summary_unsettled.合计笔数【sumtotal_number】) if {std_ecr_summary_unsettled.业务类型【loantype】in ['01','02','03','04','06','07','08'] }
3.return 【当期未结清7类信贷业务笔数val1】-【基期未结清7类信贷业务笔数val2】
注：1）当期无任何记录返回0；
       2）当期无符合筛选条件的记录返回0；</t>
    </r>
  </si>
  <si>
    <t>当期：二代征信数据
S8_01-查询记录信息：
STD2_ICR_QUERY_RECORD_DETAIL
基期：一代征信数据
信贷审批查询记录明细:
std_icr_record_detail</t>
  </si>
  <si>
    <t>当期&gt;基期:
当期：二代征信数据
STD2_ICR_QUERY_RECORD_DETAIL.查询日期【QUERY_DATE】
基期：一代征信数据
std_icr_record_detail.查询日期【querydate】</t>
  </si>
  <si>
    <t>1.每期筛选：
当期： if {STD2_ICR_QUERY_RECORD_DETAIL查询原因【QUERY_REASON】='03' }
基期： if {std_icr_record_detail.查询原因【queryreason】= ‘03’}
2.count（当期&gt;基期）</t>
  </si>
  <si>
    <t>1.每期筛选：
当期： if {STD2_ICR_QUERY_RECORD_DETAIL查询原因【QUERY_REASON】!='01' }
上期： if {std_icr_record_detail.查询原因【queryreason】!= ‘02’}
2.count（当期&gt;基期）</t>
  </si>
  <si>
    <t>当期：二代征信数据
S4_01-借款账户信息-基本信息：STD2_ICR_CREDIT_BASIC_ACC
S4_01_01-最新表现信息：STD2_ICR_CREDIT_PAY
基期：一代征信数据
贷款信息：std_icr_loan_info</t>
  </si>
  <si>
    <t>1. def 【当期未结清小额贷款公司或消费类贷款笔数val1】
(首先，@【个人征信表关联1】，即：关联STD2_ICR_CREDIT_BASIC_ACC、STD2_ICR_CREDIT_PAY定位同一笔业务)
  ①统计【房贷数量cnt1】：
    cnt1=count(STD2_ICR_CREDIT_BASIC_ACC.*) if{STD2_ICR_CREDIT_BASIC_ACC.业务种类【BUSINESS_TYPE】in ('11','12','13')  &amp; STD2_ICR_CREDIT_BASIC_ACC.账户类型【ACCOUNT_TYPE】 in[D1，R1，R4] &amp; STD2_ICR_CREDIT_PAY.关闭日期【CLOSE_DATE】 is null  &amp; STD2_ICR_CREDIT_PAY.转出月份【OUT_MONTH】 is null &amp; （STD2_ICR_CREDIT_BASIC_ACC.业务管理机构类型【BUS_MANAGER_TYPE】='51'  or STD2_ICR_CREDIT_BASIC_ACC.业务种类【BUSINESS_TYPE】in['21','91','53']） }
  ②统计新增【非房贷数量cnt2】：
    cnt2= count(distinct(STD2_ICR_CREDIT_BASIC_ACC.业务管理机构代码【BUS_MANAGER_CODE】,业务管理机构类型【BUS_MANAGER_TYPE】,业务种类【BUSINESS_TYPE】,还款期数【REPAY_PERIODS】,开立日期【ESTABLISH_DATE】,到期日期【DUE_DATE】,担保方式【GUARANTEE_MODE】))if{(STD2_ICR_CREDIT_BASIC_ACC.业务种类【BUSINESS_TYPE】not in ('11','12','13') or STD2_ICR_CREDIT_BASIC_ACC.业务种类【BUSINESS_TYPE】is null)  &amp; STD2_ICR_CREDIT_BASIC_ACC.账户类型【ACCOUNT_TYPE】 in[D1，R1，R4] &amp; STD2_ICR_CREDIT_PAY.关闭日期【CLOSE_DATE】 is null  &amp; STD2_ICR_CREDIT_PAY.转出月份【OUT_MONTH】 is null &amp; （STD2_ICR_CREDIT_BASIC_ACC.业务管理机构类型【BUS_MANAGER_TYPE】='51'  or STD2_ICR_CREDIT_BASIC_ACC.业务种类【BUSINESS_TYPE】in['21','91','53']）}
  ③return 【当期未结清小额贷款公司或消费类贷款笔数val1】= cnt1+cnt2
2. def 【基期未结清小额贷款公司或消费类贷款笔数val2】
  ①统计【房贷数量cnt3】：
   cnt3= count(std_icr_loan_info.*) if {std_icr_loan_info.贷款种类细分【loantype】 in ['11','12','13'] &amp; std_icr_loan_info.账户状态【state】in ['01','02','04'] &amp;（std_icr_loan_info.贷款种类细分【loantype】= '51' or std_icr_loan_info.授信机构类型【financetype】contains "小额"）}
  ②统计新增【非房贷数量cnt4】：
   cnt4= count(distinct（std_icr_loan_info.贷款机构【financeorg】，贷款种类细分【loantype】，还款期数【paymentcyc】，发放日期【opendate】，到期日期【enddate】，担保方式【guaranteetype】)) if {std_icr_loan_info.贷款种类细分【loantype】not in ['11','12','13'] or std_icr_loan_info.贷款种类细分【loantype】is null）&amp; std_icr_loan_info.账户状态【state】in ['01','02','04'] &amp;（std_icr_loan_info.贷款种类细分【loantype】= '51' or std_icr_loan_info.授信机构类型【financetype】contains "小额"） }
  ③return【基期未结清小额贷款公司或消费类贷款笔数val2】= cnt3+cnt4
3.  return 【当期未结清小额贷款公司或消费类贷款笔数val1】-【基期未结清小额贷款公司或消费类贷款笔数val2】
注：1）当期无任何记录返回0；
       2）当期无符合筛选条件的记录返回0；</t>
  </si>
  <si>
    <t>当期：二代征信数据
S3_09-贷记卡账户汇总信息：STD2_ICR_CREDIT_ACC_INFO
S3_10-准贷记卡账户汇总信息：STD2_ICR_QUCREDIT_ACC_INFO
基期：一代征信数据
未销户贷记卡信息汇总:
std_icr_undestory_loancard</t>
  </si>
  <si>
    <t>1.def【当期贷记卡、准贷记卡使用额度val1】
    val1 = sum(STD2_ICR_CREDIT_ACC_INFO.最近6个月平均使用额度【AVG_6_MM_USED_AMOUNT】) + sum(STD2_ICR_QUCREDIT_ACC_INFO.最近6个月平均透支余额【RECENT_6_MM_REPAY】)
2.def【基期贷记卡、准贷记卡使用额度val2】
    val2 = sum(std_icr_undestory_loancard.最近6个月平均使用额度【latest6monthusedavgamount】)
3.return 【当期贷记卡、准贷记卡使用额度val1】 -【基期贷记卡、准贷记卡使用额度val2】</t>
  </si>
  <si>
    <t>1.def【当期贷记卡、准贷记卡支用比例val1】
    val1 = （sum(STD2_ICR_CREDIT_ACC_INFO.最近6个月平均使用额度【AVG_6_MM_USED_AMOUNT】) + sum(STD2_ICR_QUCREDIT_ACC_INFO.最近6个月平均透支余额【RECENT_6_MM_REPAY】)）/(sum(STD2_ICR_CREDIT_ACC_INFO.授信总额【TOTAL_CREDIT_AMOUNT】)+sum(STD2_ICR_QUCREDIT_ACC_INFO.授信总额【TOTAL_CREDIT_AMOUNT】))
2.def【基期贷记卡、准贷记卡支用比例val2】
    val2 = （sum(std_icr_undestory_loancard.最近6个月平均使用额度【latest6monthusedavgamount】)）/（sum(td_icr_undestory_loancard.授信总额【creditlimit】)）
3.return 【当期贷记卡、准贷记卡支用比例val1】 -【基期贷记卡、准贷记卡支用比例val2】
    注：计算val1、val2时比例特殊运算：当分子&gt;0,分母=0时，返回null</t>
  </si>
  <si>
    <t>当期：二代征信数据
S2_03_1-未结清借贷交易分类汇总信息明细：STD2_ECR_UNSETTLED_LOAN_SUB
S2_06_1-未结清担保交易汇总明细信息：STD2_ECR_UN_GUARANTEE_SUB
S2_09_1-借贷交易相关还款责任汇总明细：STD2_ECR_LOAN_INFO
S2_10_1-担保交易相关还款责任汇总明细：STD2_ECR_GUARANTEE_INFO
S3_06-非循环贷账户汇总信息：STD2_ICR_NON_LOAN_INFO
S3_07-循环额度下分账户汇总：STD2_ICR_SUB_ACC_INFO
S3_08-循环贷账户汇总信息：STD2_ICR_RECREDIT_INFO
S3_09-贷记卡账户汇总信息：STD2_ICR_CREDIT_ACC_INFO
S3_10-准贷记卡账户汇总信息：STD2_ICR_QUCREDIT_ACC_INFO
S3_11_01-相关还款责任汇总信息sub：STD2_ICR_REPAYMENT_SUMMARY_SUB
基期：一代征信数据
未结清信贷信息概要（8类信贷业务）:
std_ecr_summary_unsettled
未结清贷款信息汇总:
std_icr_unpaid_loan
未销户贷记卡信息汇总:
std_icr_undestory_loancard
对外担保信息概要:
std_ecr_summary_guarantee
对外贷款担保信息:
std_icr_loan_guarantee
【@企业增值税.最大月份】
【@企业增值税.销售收入】</t>
  </si>
  <si>
    <t>(当期, 基期)</t>
  </si>
  <si>
    <t>1. def 【当期个人及企业信贷及对外担保余额val1】
  ①def【个人当期信贷余额 set1】
    set1=sum(STD2_ICR_NON_LOAN_INFO.余额【BALANCE】)+sum(STD2_ICR_SUB_ACC_INFO.余额【BALANCE】) + sum(STD2_ICR_RECREDIT_INFO.余额【BALANCE】)+ sum(STD2_ICR_CREDIT_ACC_INFO.最近6个月平均使用额度【AVG_6_MM_USED_AMOUNT 】) + sum(STD2_ICR_QUCREDIT_ACC_INFO.最近6个月平均透支余额【RECENT_6_MM_REPAY】)   
  ②def【企业当期借贷交易余额 set2】
    set2=sum(STD2_ECR_UNSETTLED_LOAN_SUB.余额【BALANCE】)if{ STD2_ECR_UNSETTLED_LOAN_SUB.资产质量分类【ASS_QUAL_SORT】=0  &amp; STD2_ECR_UNSETTLED_LOAN_SUB.业务类型【BUS_TYPE】=0 } ；
  ③def【企业当期担保交易余额 set3】
    set3=sum(STD2_ECR_UN_GUARANTEE_SUB.余额【BALANCE】)if{ STD2_ECR_UN_GUARANTEE_SUB.资产质量分类【ASS_QUAL_SORT】=0 } ； 
  ④def【个人当期对外担保余额 set4】 
    set4=sum(STD2_ICR_REPAYMENT_SUMMARY_SUB.余额【BALANCE】)
  ⑤def【企业当期对外担保余额 set5】 
    set5=sum(STD2_ECR_LOAN_INFO.被追偿账户余额【ACC_REC_BALANCE】+ STD2_ECR_LOAN_INFO.其他借贷交易账户余额【OTH_ACC_BALANCE】) if {STD2_ECR_LOAN_INFO.责任类型【LIABILITY_TYPE】= '0'}  + sum(STD2_ECR_GUARANTEE_INFO.余额【BALANCE】) if {STD2_ECR_GUARANTEE_INFO.责任类型【LIABILITY_TYPE】= '0'} 
  ⑥return 【当期个人及企业信贷及对外担保余额val1】=set1+set2+set3+set4+set5
注：STD2_ECR_UNSETTLED_LOAN_SUB.资产质量分类【ASS_QUAL_SORT】 或 STD2_ECR_UN_GUARANTEE_SUB.资产质量分类【ASS_QUAL_SORT】字段为空，不纳入计算。
2. def 【基期个人及企业信贷及对外担保余额val2】
  ①def【个人基期信贷及对外担保余额 set6】
    set6=std_icr_unpaid_loan.【余额balance】+ sum(std_icr_undestory_loancard.最近6个月平均使用/透支额度【latest6monthusedavgamount】)  + sum(std_icr_loan_guarantee.担保贷款本金余额【guaranteebalance】)
  ②def【企业基期信贷余额 set7】
    set7=std_ecr_summary_unsettled.合计(余额)【sumtotal_balance】if {std_ecr_summary_unsettled.业务类型【loantype】= '88' }  
  ③def【企业基期对外担保余额 set8】
    set8=sum（std_ecr_summary_guarantee.所担保主业务余额(正常)【guaranteedbalance_normal】，所担保主业务余额(关注)【guaranteedbalance_concerned】，所担保主业务余额(不良)【guaranteedbalance_bad】）
  ④return 【基期个人及企业信贷对外担保余额val2】=set6+set7+set8
3.def【近1年销售收入 val3】
  ①【最大月份】=【@企业增值税.最大月份】
  ②val3 = sum(【@企业增值税.销售收入】) if{ 税款所属期止【SKSSQZ】 in (【最大月份】-12个月，【最大月份】]} 
4.def【当期债务收入比】= val1/val3 （val1、val3利用当期数据计算）
  def【基期债务收入比】= val2/val3 （val2、val3利用基期数据计算）
5.return 【当期债务收入比】 -【基期债务收入比】</t>
  </si>
  <si>
    <t>当期：二代征信数据
S4_01-借贷账户基本信息：STD2_ECR_LOAN_ACC
S4_01_01_1-还款表现明细：STD2_ECR_LOAN_ACC_PAY_INFO
S4_01-借款账户信息-基本信息：STD2_ICR_CREDIT_BASIC_ACC
S4_01_01-最新表现信息：STD2_ICR_CREDIT_PAY
S4_01_02-最近一次月度表现：STD2_ICR_CREDIT_LAST_MONTH
基期：一代征信数据
贷款信息:
std_icr_loan_info
未结清贷款信息:
std_ecr_unpaid_loan_info
企业征信报告头:
std_ecr_header</t>
  </si>
  <si>
    <t>1. def 【个人及企业当期未结清逾期贷款笔数val1】
  ①计算当期申请企业逾期贷款笔数set1：
（首先，@【企业征信表关联1】，即 关联STD2_ECR_LOAN_ACC_PAY_INFO和STD2_ECR_LOAN_ACC定位同一笔业务；其次，每一笔业务均取该笔业务对应STD2_ECR_LOAN_ACC_PAY_INFO中最大【信息报告日期】的一条记录）
     1)筛选: if{ (STD2_ECR_LOAN_ACC.关闭日期【CLOSE_DATE】 is null or STD2_ECR_LOAN_ACC.账户活动状态【ACCOUNT_ACTIVE_STATE】='1' ) &amp; STD2_ECR_LOAN_ACC_PAY_INFO.逾期月数【OVERDUE_MONTH】&gt;0  &amp; STD2_ECR_LOAN_ACC.借贷业务种类大类【BUS_CATEGORY_MAIN】='11' }
     2)计算:
          2.1）cnt1 = count(*) if {STD2_ECR_LOAN_ACC.授信协议编号【credit_agreement_no】is null}
          2.2）cnt2 = count(distinct STD2_ECR_LOAN_ACC.授信协议编号【credit_agreement_no】) if {STD2_ECR_LOAN_ACC.授信协议编号【credit_agreement_no】is not null}
          2.3)  set1 = cnt1 + cnt2
  ②计算当期申请人逾期贷款笔数set2：
（首先，@【个人征信表关联4】，即：关联STD2_ICR_CREDIT_BASIC_ACC、STD2_ICR_CREDIT_PAY、STD2_ICR_CREDIT_LAST_MONTH定位同一笔业务）
   （1）统计新增【未结清房贷数量cnt1】：
          cnt1=count(*) if{STD2_ICR_CREDIT_BASIC_ACC.业务种类【BUSINESS_TYPE】in ('11','12','13') &amp; STD2_ICR_CREDIT_PAY.关闭日期【CLOSE_DATE】 is null   &amp; STD2_ICR_CREDIT_PAY.转出月份【OUT_MONTH】 is null &amp;  STD2_ICR_CREDIT_BASIC_ACC.账户类型【ACCOUNT_TYPE】  in ['D1','R1','R4'] &amp; (( STD2_ICR_CREDIT_LAST_MONTH.当前逾期总额【total_overdue_amount】- nvl(STD2_ICR_CREDIT_PAY.最近一次还款金额【last_repmoney】,0)&gt;0 &amp; (STD2_ICR_CREDIT_PAY.还款状态【repay_status】为&gt;1的数字 or B or D or Z or G)) or STD2_ICR_CREDIT_PAY.账户状态【account_state】='4' ) }
   （2）统计新增【未结清非房贷数量cnt2】:
          cnt2= count(distinct(STD2_ICR_CREDIT_BASIC_ACC.业务管理机构代码【BUS_MANAGER_CODE】,业务管理机构类型【BUS_MANAGER_TYPE】,业务种类【BUSINESS_TYPE】,还款期数【REPAY_PERIODS】,开立日期【ESTABLISH_DATE】,到期日期【DUE_DATE】,担保方式【GUARANTEE_MODE】))if{(STD2_ICR_CREDIT_BASIC_ACC.业务种类【BUSINESS_TYPE】not in ('11','12','13') or STD2_ICR_CREDIT_BASIC_ACC.业务种类【BUSINESS_TYPE】is null)  &amp; STD2_ICR_CREDIT_PAY.关闭日期【CLOSE_DATE】 is null  &amp; STD2_ICR_CREDIT_PAY.转出月份【OUT_MONTH】 is null &amp;  STD2_ICR_CREDIT_BASIC_ACC.账户类型【ACCOUNT_TYPE】  in ['D1','R1','R4'] &amp; (( STD2_ICR_CREDIT_LAST_MONTH.当前逾期总额【total_overdue_amount】- nvl(STD2_ICR_CREDIT_PAY.最近一次还款金额【last_repmoney】,0)&gt;0 &amp; (STD2_ICR_CREDIT_PAY.还款状态【repay_status】为&gt;1的数字 or B or D or Z or G)) or STD2_ICR_CREDIT_PAY.账户状态【account_state】='4' ) }
   （3）return  set2 =cnt1+cnt2
 ③return【个人及企业当期未结清逾期贷款笔数val1】= set1+set2
2. def 【个人及企业基期未结清逾期贷款笔数val2】
  ①计算基期申请企业逾期贷款笔数set3：
     set3 =  count (std_ecr_unpaid_loan_info.*) if { std_ecr_unpaid_loan_info.到期日期【duebillterminatedate】&lt; std_ecr_header.报告日期【reportdate】&amp; std_ecr_unpaid_loan_info.借据余额【duebillbalance】&gt;0 &amp; std_ecr_unpaid_loan_info.展期【extension】= '02'}
  ②计算基期申请人逾期贷款笔数set4：
（首先，@【个人征信表关联4】，即：关联STD2_ICR_CREDIT_BASIC_ACC、STD2_ICR_CREDIT_PAY、STD2_ICR_CREDIT_LAST_MONTH定位同一笔业务）
   （1）统计新增【未结清房贷数量cnt1】：
          cnt3=count(std_icr_loan_info.*) if {std_icr_loan_info.贷款种类细分【loantype】 in ['11','12','13'] &amp; std_icr_loan_info.账户状态【state】in ['01','02','04'] &amp; std_icr_loan_info.24个月还款状态【latest24state】最后一位为大于0的数字}
   （2）统计新增【未结清非房贷数量cnt2】:
          cnt4=count(distinct（std_icr_loan_info.贷款机构【financeorg】，贷款种类细分【loantype】，还款期数【paymentcyc】，发放日期【opendate】，到期日期【enddate】，担保方式【guaranteetype】)) if {(std_icr_loan_info.贷款种类细分【loantype】not in ['11','12','13'] or std_icr_loan_info.贷款种类细分【loantype】is null)  &amp; std_icr_loan_info.账户状态【state】in ['01','02','04'] &amp; std_icr_loan_info.24个月还款状态【latest24state】最后一位为大于0的数字}
   （3）return  set4 =cnt3+cnt4
 ③return【个人及企业基期未结清逾期贷款笔数val2】= set3+set4
3 return 【个人及企业当期未结清逾期贷款笔数val1】-【个人及企业基期未结清逾期贷款笔数val2】
注：1）当期无任何记录返回0；
       2）当期无符合筛选条件的记录返回0；</t>
  </si>
  <si>
    <t>当期：二代征信数据
S2_09_1-借贷交易相关还款责任汇总明细：STD2_ECR_LOAN_INFO
S2_10_1-担保交易相关还款责任汇总明细：STD2_ECR_GUARANTEE_INFO
S4_03-相关还款责任信息：STD2_ICR_REPAYMENT
基期：一代征信数据
对外担保信息概要：
std_ecr_summary_guarantee
对外贷款担保信息：
std_icr_loan_guarantee</t>
  </si>
  <si>
    <t>1.def【当期个人及企业非正常类对外担保余额val1】:
（1）计算【当期企业非正常类对外担保余额set1】：
  set1 =sum （STD2_ECR_LOAN_INFO.被追偿账户余额【ACC_REC_BALANCE】+ STD2_ECR_LOAN_INFO. 其他借贷交易账户关注类余额【OTH_ACC_ATT_BALANCE】，STD2_ECR_LOAN_INFO. 其他借贷交易账户不良类余额【OTH_ACC_BAD_BALANCE】）if { STD2_ECR_LOAN_INFO. 责任类型【LIABILITY_TYPE】= 0 }  + sum（STD2_ECR_GUARANTEE_INFO. 关注类余额【ATT_BALANCE】， STD2_ECR_GUARANTEE_INFO. 不良类余额【BAD_BALANCE】）if { STD2_ECR_GUARANTEE_INFO. 责任类型【LIABILITY_TYPE】= 0 }
（2）计算【当期个人非正常类对外担保余额set2】：
  set2 =sum(STD2_ICR_REPAYMENT. 余额【BALANCE】） if {STD2_ICR_REPAYMENT. 五级分类【FIVE_LEVEL_CLASS】in ['2','3','4','5','6']  or (STD2_ICR_REPAYMENT. 五级分类【FIVE_LEVEL_CLASS】= '9' &amp; STD2_ICR_REPAYMENT.逾期月数【OVERDUE_MONTH】&gt;0)}
（3）计算【当期个人及企业非正常类对外担保余额val1】 =set1+set2
2.def【基期个人及企业非正常类对外担保余额val2】:
（1）计算【当期企业非正常类对外担保余额set3】：
  set3 =sum(std_ecr_summary_guarantee.所担保主业务余额(不良)【guaranteedbalance_bad】+std_ecr_summary_guarantee.所担保主业务余额(关注)【guaranteedbalance_concerned】)
（2）计算【当期个人非正常类对外担保余额set4】：
  set4 =sum(std_icr_loan_guarantee.担保贷款本金余额【guaranteebalance】) if {std_icr_loan_guarantee.担保贷款五级分类【class5state】in ['02','03','04','05']}
（3）计算【基期个人及企业非正常类对外担保余额val2】 =set3+set4
3.return 【当期个人及企业非正常类对外担保余额val1】-【基期个人及企业非正常类对外担保余额val2】
注：1）当期无任何记录返回0；
       2）当期无符合筛选条件的记录返回0；</t>
  </si>
  <si>
    <t>【@预警日期】预警清单表中的预警日期，该时间基点通常为每月固定时间点，可能是月末，或月初，基于实际情况做调整</t>
  </si>
  <si>
    <t>【@贷前评级日期】如无特殊说明默认为  贷款申请表.【申请日期createtime】</t>
  </si>
  <si>
    <t>【@用款企业名称】预警清单表中的用款企业名称</t>
  </si>
  <si>
    <t>【@用款企业证件号码】预警清单表中的用款企业证件号:统一社会信用代码,工商注册号以及组织机构代码</t>
  </si>
  <si>
    <t>【@申请人姓名】预警清单表中的申请人姓名</t>
  </si>
  <si>
    <t>【@申请人证件号码】预警清单表中的申请人身份证号</t>
  </si>
  <si>
    <t>【@配偶证件号码】预警清单表中的配偶身份证号</t>
  </si>
  <si>
    <t>数据源大类</t>
  </si>
  <si>
    <t>操作</t>
  </si>
  <si>
    <t>关键字</t>
  </si>
  <si>
    <t>构造名称</t>
  </si>
  <si>
    <t>数据表来源</t>
  </si>
  <si>
    <t>构造逻辑</t>
  </si>
  <si>
    <t>统计</t>
  </si>
  <si>
    <t>时间</t>
  </si>
  <si>
    <t>企业增值税.最大月份</t>
  </si>
  <si>
    <t>增值税申报（一般人）:
sypt_zzsybnsr
增值税申报（小规模）:
sypt_zzsxgm</t>
  </si>
  <si>
    <t>1、val1=datetime(【@预警日期】.year,【@预警日期】.month,1)-relativedelta(months=3)
2、val2=max(增值税申报(一般人).【所属期止 skssqz】)
3、val3=max(增值税申报(小规模).【所属期止 skssqz】)
rerurn max(val1,val2,val3)</t>
  </si>
  <si>
    <t>求和</t>
  </si>
  <si>
    <t>企业增值税.销售收入</t>
  </si>
  <si>
    <t>1. val1-一般人：
sum（增值税申报（一般人）.【按适用税率计税销售额本期 asysljsxse_bq】,【按简易办法计税销售额本期 ajybfjsxse_bq】,【免抵退办法出口销售额本期 mdtbfckxse_bq】,【免税销售额本期 msxse_bq】) 
2. val2-小规模：
sum（增值税申报（小规模）.【应征增值税不含税销售额本期 yzzzsbhsxse_bq】, 【销售使用过的应税固定资产不含税销售额本期 xssygdysgdzcbhsxse_bq】, 【免税销售额本期 msxse_bq】,【出口免税销售额本期 ckmsxse_bq】,【销售、出租不动产不含税销售额本期xsczbdcbhsxse_bq】））
3. return val1+val2</t>
  </si>
  <si>
    <t>企业增值税.应纳税额</t>
  </si>
  <si>
    <t>增值税申报(一般人).【应纳税额合计本期ynsehj_bq】+(增值税申报(小规模).【本期应纳税额bqynse】-增值税申报(小规模).【本期应纳税额减征额bqynsejze】）</t>
  </si>
  <si>
    <t>企业增值税.进项税额</t>
  </si>
  <si>
    <t>增值税申报（一般人）:
sypt_zzsybnsr</t>
  </si>
  <si>
    <t>增值税申报(一般人).【进项税额本期jxse_bq】</t>
  </si>
  <si>
    <t>关联</t>
  </si>
  <si>
    <t>表关联</t>
  </si>
  <si>
    <t>企业征信表关联1</t>
  </si>
  <si>
    <t>s4_01-借贷账户基本信息:
std2_ecr_loan_acc
s4_01_01-还款表现:
std2_ecr_acc_pay_info
s4_01_01_1-还款表现明细:
std2_ecr_loan_acc_pay_info</t>
  </si>
  <si>
    <t>“借贷账户基本信息”和“还款表现明细”表关联
1."还款表现明细"数据预处理:
还款表现明细内，同一笔业务，取【信息报告日期report_date】最大的一条记录
2.关联方式
通过借贷账户编号关联：借贷账户基本信息.【借贷账户编号account_no】=还款表现明细.【借贷账户编号account_no】</t>
  </si>
  <si>
    <t>企业征信表关联2</t>
  </si>
  <si>
    <t>s4_04-担保账户基本信息:
std2_ecr_guarantee_acc
s4_04_1-在保责任信息:
std2_ecr_guarantee_reinsurance</t>
  </si>
  <si>
    <t>“担保账户基本信息”和“在保责任信息”表关联
通过借贷账户编号关联：担保账户基本信息.【借贷账户编号account_no】=在保责任信息.【借贷账户编号account_no】</t>
  </si>
  <si>
    <t>个人征信表关联1</t>
  </si>
  <si>
    <t>s4_01-借款账户信息-基本信息:
std2_icr_credit_basic_acc
s4_01_01-最新表现信息:
std2_icr_credit_pay</t>
  </si>
  <si>
    <t>”借款账户信息-基本信息“和“最新表现信息”表关联
通过借贷账户编号关联：借款账户信息-基本信息.【借贷账户编号account_no】=最新表现信息.【借贷账户编号account_no】</t>
  </si>
  <si>
    <t>个人征信表关联2</t>
  </si>
  <si>
    <t>s4_01-借款账户信息-基本信息:
std2_icr_credit_basic_acc
s4_01_04-最近5年内的历史表现信息:
std2_icr_credit_5years
s4_01_04_01-最近5年内的历史表现信息sub:
std2_icr_credit_5years_sub</t>
  </si>
  <si>
    <t>借款账户信息-基本信息.【账户编号account_no】=最近5年内的历史表现信息.【账户编号account_no】=最近5年内的历史表现信息sub.【账户编号account_no】</t>
  </si>
  <si>
    <t>个人征信表关联3</t>
  </si>
  <si>
    <t>s4_01-借款账户信息-基本信息:
std2_icr_credit_basic_acc
s4_01_04-最近5年内的历史表现信息:
std2_icr_credit_5years
s4_01_04_01-最近5年内的历史表现信息sub:
std2_icr_credit_5years_sub
s4_01_01-最新表现信息:
std2_icr_credit_pay</t>
  </si>
  <si>
    <t>借款账户信息-基本信息.【账户编号account_no】=最新表现信息.【账户编号account_no】=最近5年内的历史表现信息sub.【账户编号account_no】=最近5年内的历史表现信息.【账户编号account_no】</t>
  </si>
  <si>
    <t>个人征信表关联4</t>
  </si>
  <si>
    <t>s4_01-借款账户信息-基本信息:
std2_icr_credit_basic_acc
s4_01_01-最新表现信息:
std2_icr_credit_pay
s4_01_02-最近一次月度表现:
std2_icr_credit_last_month</t>
  </si>
  <si>
    <t>借款账户信息-基本信息.【账户编号account_no】=最新表现信息.【账户编号account_no】=最近一次月度表现.【账户编号account_no】</t>
  </si>
  <si>
    <t>工商</t>
  </si>
  <si>
    <t>预定义</t>
  </si>
  <si>
    <t>关联企业</t>
  </si>
  <si>
    <t>关联企业名称</t>
  </si>
  <si>
    <t>企业对外投资信息:
std_ent_invitem_list
法定代表人对外投资信息:
std_ent_lrinv_list
法定代表人在其他企业任职信息:
std_ent_lrposition_list
法定代表人信息:
std_ent_ryposlr_list
企业股东及出资信息:
std_ent_share_holder_list
主要管理人员信息:
std_ent_ryposper_list
企业股东信息:
std_ent_rypossha_list</t>
  </si>
  <si>
    <t xml:space="preserve">【关联企业】的业务定义：
1）定义【关联企业名单】：
set1=（企业对外投资信息.【被投资企业名称inventname】）
set2=（法定代表人对外投资信息.【被投资企业名称inventname】）
set3=（法定代表人在其他企业任职信息.【任职企业名称postionentname】）
set4=（法定代表人信息【企业名称entname】）
set5=（企业股东及出资信息.【股东名称shareholdername】if {企业股东及出资信息.【股东名称shareholdername】contains ("公司","企业"）}）
set6=（主要管理人员信息【企业名称entname】）
set7=（企业股东信息【企业名称entname】）
2）【关联企业名单】= distinct （set1 ∪ set2 ∪ set3 ∪ set4 ∪ set5 ∪ set6 ∪ set7）&amp; 剔除申请企业本身的名称（【@用款企业名称】）
</t>
  </si>
  <si>
    <t>关联人</t>
  </si>
  <si>
    <t>股东名称</t>
  </si>
  <si>
    <t>企业股东及出资信息:
std_ent_share_holder_list
企业股东信息:
std_ent_rypossha_list</t>
  </si>
  <si>
    <t>1.定义【企业股东名单】:
set1 = (企业股东信息.【查询人姓名ryname】if {企业股东信息.【企业名称entname】=【@用款企业名称】})
set2 = (企业股东及出资信息.【股东名称shareholdername】if {企业股东及出资信息.【股东名称shareholdername】not contains ("公司","企业")})
2.【企业股东名单】= distinct (set1 ∪ set2) &amp; 剔除申请人姓名(【@申请人姓名】)</t>
  </si>
  <si>
    <t>征信类型</t>
  </si>
  <si>
    <t>个人征信类型判断</t>
  </si>
  <si>
    <t>报告标识信息
std2_icr_report_identifier</t>
  </si>
  <si>
    <t>if count(报告标识信息.*)&gt;0 then 2 else 1 
注：返回值为2表示征信类型为二代征信，返回值为1表示征信类型为一代征信</t>
  </si>
  <si>
    <t>企业征信类型判断</t>
  </si>
  <si>
    <t>报告标识信息
std2_ecr_report_identifier</t>
  </si>
  <si>
    <t>数据有效性校验</t>
  </si>
  <si>
    <t>*若数据源存在数据有效性校验,则校验规则保持与贷前评级模型一致</t>
  </si>
  <si>
    <t>序号</t>
  </si>
  <si>
    <t>数据来源</t>
  </si>
  <si>
    <t>指标编号</t>
  </si>
  <si>
    <t>企业税务数据是否有效</t>
  </si>
  <si>
    <t>D</t>
  </si>
  <si>
    <t>VALID_TAX</t>
  </si>
  <si>
    <t>纳税人基本信息:
std_sypt_nsrjbxx</t>
  </si>
  <si>
    <t>if 【法定代表人姓名fddbrxm】or【纳税人名称nsrmc】or【纳税人识别号nsrsbh】不为空  then return 1
else return 0</t>
  </si>
  <si>
    <t>企业工商数据是否有效</t>
  </si>
  <si>
    <t>VALID_ENT</t>
  </si>
  <si>
    <t>暂无</t>
  </si>
  <si>
    <t>司法数据是否有效</t>
  </si>
  <si>
    <t>VALID_LEG</t>
  </si>
  <si>
    <t>行内数据是否有效</t>
  </si>
  <si>
    <t>VALID_BNK</t>
  </si>
  <si>
    <t>交叉数据是否有效</t>
  </si>
  <si>
    <t>VALID_MIX</t>
  </si>
  <si>
    <t>个人征信数据是否有效（二代）</t>
  </si>
  <si>
    <t>VALID_G2_ICR</t>
  </si>
  <si>
    <t>s3_02_01-信贷交易提示信息sub:
std2_icr_credit_cue_sub</t>
  </si>
  <si>
    <t>if 【首笔业务发放月份firstbusi_month】不全为空（可能存在多条）
then 个人征信数据有效，return 1
else 个人征信数据无效，return 0</t>
  </si>
  <si>
    <t>企业征信数据是否有效（二代）</t>
  </si>
  <si>
    <t>VALID_G2_ECR</t>
  </si>
  <si>
    <t>s2_01-信贷交易提示信息:
std2_ecr_credit_cue</t>
  </si>
  <si>
    <t>if 若以下字段均命中：
1）【首次有信贷交易的年份first_bu_year】为空；
2）【发生信贷交易的机构数ct_org_num】为空或0；
3）【当前有未结清信贷交易的机构数unsettled_org_num】为空或0，
则判断企业征信数据无效，return 0；
否则（上述字段中任意一个不命中），则企业征信数据有效，return 1。</t>
  </si>
  <si>
    <t>【预警】数据处理规则逻辑</t>
  </si>
  <si>
    <t>预警模型因涉及当期、上期、基期计算，为便于计算增量，定义数据来源与排重规则如下：</t>
  </si>
  <si>
    <t>数据来源及排重规则</t>
  </si>
  <si>
    <t>仅使用当期数据计算指标</t>
  </si>
  <si>
    <t>（当期,上期）</t>
  </si>
  <si>
    <t>使用当期数据和上期数据计算指标,计算时不需要对两期数据进行排重。
注：当期数据为二代征信数据、上期数据为一代征信数据时,分别取二代征信数据和一代征信数据计算各期数值,再基于各期数值计算指标。</t>
  </si>
  <si>
    <t>使用当期数据和基期数据计算指标,计算时不需要对两期数据进行排重
注：当期数据为二代征信数据、基期数据为一代征信数据时,分别取二代征信数据和一代征信数据计算各期数值,再基于各期数值计算指标。</t>
  </si>
  <si>
    <t>当期-上期:
【排重字段】</t>
  </si>
  <si>
    <t>指标计算时对当期和上期数据使用【排重字段】排重，如两期数据中存在重复数据，则删除本期中与上期重复的数据。原则上先对条件进行筛选，再计算增量。
注：当期数据为二代征信数据、上期数据为一代征信数据时,无法根据【排重字段】对两期数据排重,分别取二代征信数据和一代征信数据计算各期数值,再用当期数值减上期数值计算增量。</t>
  </si>
  <si>
    <t>上期-当期:
【排重字段】</t>
  </si>
  <si>
    <t>指标计算时对当期和上期数据使用【排重字段】排重，如两期数据中存在重复数据，则删除上期中与本期重复的数据。原则上先对条件进行筛选，再计算减少量。
注：当期数据为二代征信数据、上期数据为一代征信数据时,无法根据【排重字段】对两期数据排重,分别取二代征信数据和一代征信数据计算各期数值,再用上期数值减当期数值计算减少量。</t>
  </si>
  <si>
    <t>当期-基期:
【排重字段】</t>
  </si>
  <si>
    <t>指标计算时对当期和基期数据使用【排重字段】排重，如两期数据中存在重复数据，则删除本期中与基期重复的数据。原则上先对条件进行筛选，再计算增量。
注：当期数据为二代征信数据、基期数据为一代征信数据时,无法根据【排重字段】对两期数据排重,分别取二代征信数据和一代征信数据计算各期数值,再用当期数值减基期数值计算增量。</t>
  </si>
  <si>
    <t>当期&gt;上期:
【日期字段】</t>
  </si>
  <si>
    <t>指标计算时使用【日期字段】筛选：
1.def【上期日期最大值】：获取上期【日期字段】最大值
2.筛选当期数据中，大于【上期日期最大值】的数据
3.使用当期数据筛选后的数据计算
4.原则上先对条件进行筛选，再计算增量
注：当期数据为二代征信数据、上期数据为一代征信数据时,先从上期一代征信数据中获取上期【日期字段】最大值,再从当期数据中筛选二代征信相应【日期字段】大于【上期日期最大值】的数据用于后续计算</t>
  </si>
  <si>
    <t>当期&gt;基期:
【日期字段】</t>
  </si>
  <si>
    <t>指标计算时使用【日期字段】筛选：
1.def【基期日期最大值】：获取基期【日期字段】最大值
2.筛选当期数据中，大于【基期日期最大值】的数据
3.使用当期数据筛选后的数据计算
4.原则上先对条件进行筛选，再计算增量
注：当期数据为二代征信数据、基期数据为一代征信数据时,先从基期一代征信数据中获取基期【日期字段】最大值,再从当期数据中筛选二代征信相应【日期字段】大于【基期日期最大值】的数据用于后续计算</t>
  </si>
  <si>
    <t>通用运算说明</t>
  </si>
  <si>
    <t>注：所有指标构造规则中若涉及以下运算处理，若无针对特定指标的格外规则说明，则默认采用以下方式处理</t>
  </si>
  <si>
    <r>
      <rPr>
        <b/>
        <sz val="10"/>
        <color theme="1"/>
        <rFont val="等线"/>
        <charset val="134"/>
        <scheme val="minor"/>
      </rPr>
      <t>一、0和空值等异常处理原则，</t>
    </r>
    <r>
      <rPr>
        <sz val="10"/>
        <color theme="1"/>
        <rFont val="等线"/>
        <charset val="134"/>
        <scheme val="minor"/>
      </rPr>
      <t xml:space="preserve">具体如下：
</t>
    </r>
    <r>
      <rPr>
        <b/>
        <sz val="10"/>
        <color theme="1"/>
        <rFont val="等线"/>
        <charset val="134"/>
        <scheme val="minor"/>
      </rPr>
      <t>1. 若计算数值型：</t>
    </r>
    <r>
      <rPr>
        <sz val="10"/>
        <color theme="1"/>
        <rFont val="等线"/>
        <charset val="134"/>
        <scheme val="minor"/>
      </rPr>
      <t xml:space="preserve">
a) 若计算笔数、金额、余额、次数、税额等计数count和求和sum类型，若表为空或字段为空，或者是筛选结果为空，均返回0（即数值类型不存在为空的结果），若数值类型单独取字段，字段为空时，仍按照0处理。
b) 若涉及时间差的计算：年龄、距今月份数、年限等，dt1 – dt2， dt1或dt2不存在，返回Null。
c) 比例和增长率的处理方式如下，暂时处理方式相同，单独区分方便后续特殊调整。
d) 特殊定义的指标，详见后续表。
e)求最大、最小的指标，若表为空或字段为空，则返回空。
</t>
    </r>
    <r>
      <rPr>
        <b/>
        <sz val="10"/>
        <color theme="1"/>
        <rFont val="等线"/>
        <charset val="134"/>
        <scheme val="minor"/>
      </rPr>
      <t>2. 若处理离散变量（比如增值税纳税人类型等）：</t>
    </r>
    <r>
      <rPr>
        <sz val="10"/>
        <color theme="1"/>
        <rFont val="等线"/>
        <charset val="134"/>
        <scheme val="minor"/>
      </rPr>
      <t xml:space="preserve">
a) 表为空或字段为空，需要在计算过程中单独说明处理情况。</t>
    </r>
  </si>
  <si>
    <r>
      <rPr>
        <b/>
        <sz val="10"/>
        <color theme="1"/>
        <rFont val="等线"/>
        <charset val="134"/>
        <scheme val="minor"/>
      </rPr>
      <t xml:space="preserve">二、其他规则说明
</t>
    </r>
    <r>
      <rPr>
        <sz val="10"/>
        <color theme="1"/>
        <rFont val="等线"/>
        <charset val="134"/>
        <scheme val="minor"/>
      </rPr>
      <t>所有指标构造规则中若涉及以下运算处理，若无针对特定指标的格外规则说明，则默认采用以下方式处理</t>
    </r>
  </si>
  <si>
    <t>类别</t>
  </si>
  <si>
    <t>情况描述</t>
  </si>
  <si>
    <t>处理方式</t>
  </si>
  <si>
    <t>年化</t>
  </si>
  <si>
    <t>天数转换为年数</t>
  </si>
  <si>
    <t>天数/365</t>
  </si>
  <si>
    <t>月化</t>
  </si>
  <si>
    <t>天数转换为月数</t>
  </si>
  <si>
    <t>天数/365*12</t>
  </si>
  <si>
    <t>日化</t>
  </si>
  <si>
    <t>“年月”YYYYMM的时间格式转换为“年月日”YYYYMMDD</t>
  </si>
  <si>
    <t>统一转换为对应年月的1号（例如197705转换为19770501）</t>
  </si>
  <si>
    <t>极大值、极小值</t>
  </si>
  <si>
    <t>在指标构造文档中，“极大值”用inf指代，“极小值”用-inf指代；实际运算时，需要映射为特定数值</t>
  </si>
  <si>
    <t>inf =999999999999999(正15个9) ；
-inf = -999999999999999(负15个9）</t>
  </si>
  <si>
    <t>指标值精度</t>
  </si>
  <si>
    <t>指标值计算入库后，统一定义其保留的小数位数</t>
  </si>
  <si>
    <t>默认保留4位小数</t>
  </si>
  <si>
    <t>样本标准差</t>
  </si>
  <si>
    <t>std()</t>
  </si>
  <si>
    <t>sqrt(((x1-x)^2 +(x2-x)^2 +......(xn-x)^2)/(n-1))
注: x = (x1+x2+…+xn)/n
若记录数（或样本量）&lt;=1, 返回空</t>
  </si>
  <si>
    <t>样本均值</t>
  </si>
  <si>
    <t>mean()</t>
  </si>
  <si>
    <t>(x1+x2+…+xn)/n</t>
  </si>
  <si>
    <t>差值计算</t>
  </si>
  <si>
    <t>如比例变动等差值计算:A-B</t>
  </si>
  <si>
    <t>1.A和B任一为空,返回空
2.A和B均为inf或均为-inf,返回空
3.A为inf、B为-inf,返回inf
4.A为-inf、B为inf,返回-inf
5.其余情况正常计算</t>
  </si>
  <si>
    <t>通用定义：比例、增长率（+、-表示正负）</t>
  </si>
  <si>
    <t>类型</t>
  </si>
  <si>
    <t>分子</t>
  </si>
  <si>
    <t>分母</t>
  </si>
  <si>
    <t>返回结果</t>
  </si>
  <si>
    <t>比例=分子/分母</t>
  </si>
  <si>
    <t>-</t>
  </si>
  <si>
    <t>+</t>
  </si>
  <si>
    <t>正常计算</t>
  </si>
  <si>
    <t>空</t>
  </si>
  <si>
    <t>-inf</t>
  </si>
  <si>
    <t>inf</t>
  </si>
  <si>
    <t>增长率=(本期-上期)/上期</t>
  </si>
  <si>
    <t>特殊定义</t>
  </si>
  <si>
    <t>分子有值</t>
  </si>
  <si>
    <t>分母为零</t>
  </si>
  <si>
    <t>贷记卡、准贷记卡支用比例</t>
  </si>
  <si>
    <t>最近6个月平均使用额度</t>
  </si>
  <si>
    <t>授信总额</t>
  </si>
  <si>
    <t>数据预处理</t>
  </si>
  <si>
    <t>【指标计算逻辑】中指标构造涉及的数据清洗规则，参考如下</t>
  </si>
  <si>
    <t>*测算时按如下清洗映射逻辑将数据从项目上的库表映射至测算数据表，需求编写时需参考如下清洗规则，使用项目库表进行需求编写。</t>
  </si>
  <si>
    <t>编号</t>
  </si>
  <si>
    <t>厦门国际项目数据表</t>
  </si>
  <si>
    <t>测算数据表</t>
  </si>
  <si>
    <t>数据预处理说明</t>
  </si>
  <si>
    <t>EDS-工商-企业照面信息  R1103：basicList【EDS_GS_BASIC】</t>
  </si>
  <si>
    <t>企业照面信息
【STD_ENT_BASIC_LIST】</t>
  </si>
  <si>
    <t>1.重复数据：对表中所有字段distinct去重(除【创建时间CREATETIME】外字段)。
2.【REG_CAP】映射至【REGCAP】：单位由万元转换成元；【REC_CAP】映射至【RECCAP】：单位由万元转换成元。</t>
  </si>
  <si>
    <t>EDS-工商-企业股东及出资信息  R1103：shareholderlist【EDS_GS_QYGDJCZXX】</t>
  </si>
  <si>
    <t>企业股东及出资信息
【ENT_SHARE_HOLDER_LIST】</t>
  </si>
  <si>
    <t>1.重复数据：对表中所有字段distinct去重(除【创建时间CREATETIME】外字段)。
2.股东为企业时,股东名称【SHAREHOLDERNAME】中括号格式不一,统一将括号替换为英文括号</t>
  </si>
  <si>
    <t>EDS-工商-企业历史变更信息  R1103：alterlist【EDS_GS_QYLSBGXX】</t>
  </si>
  <si>
    <t>企业历史变更信息
【ENT_ALTER_LIST】</t>
  </si>
  <si>
    <t>1.重复数据：对表中所有字段distinct去重(除【创建时间CREATETIME】外字段)。
通用
1.【变更事项ALTITEM】存在空格且括号格式不一,清洗变更事项中的空格并将括号同一清洗为英文括号，然后按照编码规则进行编码
注册资本变更:
1.提取变更事项中的数字
2.变更事项里有多个重复数字的情况,如人民币：300万(折合人民币：300万),取去重后的数字</t>
  </si>
  <si>
    <t>厦门国税基础信息【XM_SW_JCXX】</t>
  </si>
  <si>
    <t>纳税评级信息【SYPT_NSPJXX】</t>
  </si>
  <si>
    <r>
      <rPr>
        <sz val="10"/>
        <color rgb="FF000000"/>
        <rFont val="微软雅黑"/>
        <charset val="134"/>
      </rPr>
      <t>1.纳税评级信息【SYPT_NSPJXX】.【税务评定年度SWXYPDND】采用 厦门国税基础信息.【XM_SW_JCXX】.（【税务信用评分时间XYPFSJ】中年度-</t>
    </r>
    <r>
      <rPr>
        <b/>
        <sz val="10"/>
        <color rgb="FF000000"/>
        <rFont val="微软雅黑"/>
        <charset val="134"/>
      </rPr>
      <t>1</t>
    </r>
    <r>
      <rPr>
        <sz val="10"/>
        <color rgb="FF000000"/>
        <rFont val="微软雅黑"/>
        <charset val="134"/>
      </rPr>
      <t>）.
2.【税务信用等级XYDJ】 映射至【税务信用评级SWXYPJ】</t>
    </r>
  </si>
  <si>
    <t>福建省国税纳税人信用等级【FJGS_XYGL_PJZB】</t>
  </si>
  <si>
    <t>【评定年度PDND】映射至【税务评定年度SWXYPDND】，【信用等级XYDJ】映射至【税务信用评级SWXYPJ】</t>
  </si>
  <si>
    <t>企业登记注册信息【SH_SW_QYDJZCXX】</t>
  </si>
  <si>
    <t>企业登记注册信息【SH_SW_QYDJZCXX】.【纳税信用等级NSXYDJ】样例如'2018年度纳税信用等级B级'。纳税评级信息【SYPT_NSPJXX】.【税务信用评分时间XYPFSJ】为其中的'2018'，纳税评级信息【SYPT_NSPJXX】.【税务信用评级SWXYPJ】为其中的'B'。</t>
  </si>
  <si>
    <t>企业基本评价信息表【TAX_BJ_NSRXX】</t>
  </si>
  <si>
    <t>【评定年度PD_ND】映射至【税务评定年度SWXYPDND】，【联合评价结果LHPJ_JG】映射至【税务信用评级SWXYPJ】</t>
  </si>
  <si>
    <t>信用评级【GD_SW_NF_LS_XYPJ】</t>
  </si>
  <si>
    <t>【评级时间PJSJ】映射至【税务评定年度SWXYPDND】，【信用等级XYDJ】映射至【税务信用评级SWXYPJ】</t>
  </si>
  <si>
    <t>纳税人基本信息【sypt_nsrjbxx】</t>
  </si>
  <si>
    <t>厦门国税基础信息【XM_SW_JCXX】映射至纳税人基本信息【sypt_nsrjbxx】：
1.【NSRLX_MC】映射至【NSRZGLX_DM】，并将"一般纳税人"编码成'201'，"小规模纳税人"编码成‘204’.
2.【xypfsj】 映射至 【djrq】</t>
  </si>
  <si>
    <t>福建省国税企业纳税人信息【FJGS_NSRXX】 &amp; 福建省国税纳税人资格认定信息【FJGS_NSRZGXX_JGB】</t>
  </si>
  <si>
    <r>
      <rPr>
        <sz val="10"/>
        <color rgb="FF000000"/>
        <rFont val="微软雅黑"/>
        <charset val="134"/>
      </rPr>
      <t>1.</t>
    </r>
    <r>
      <rPr>
        <b/>
        <sz val="10"/>
        <color rgb="FF000000"/>
        <rFont val="微软雅黑"/>
        <charset val="134"/>
      </rPr>
      <t>&lt;纳税人资格类型获取方式1&gt;</t>
    </r>
    <r>
      <rPr>
        <sz val="10"/>
        <color rgb="FF000000"/>
        <rFont val="微软雅黑"/>
        <charset val="134"/>
      </rPr>
      <t>清洗 福建省国税纳税人资格认定信息【FJGS_NSRZGXX_JGB】，筛选纳税人资格类型代码为'201','202','203','204','205','206'的记录，然后筛选出【有效期止】大于申请日期的记录，若还存在多条，选取一条代码最小的，如存在两条'201'，'204',取‘201’。
2.</t>
    </r>
    <r>
      <rPr>
        <b/>
        <sz val="10"/>
        <color rgb="FF000000"/>
        <rFont val="微软雅黑"/>
        <charset val="134"/>
      </rPr>
      <t>&lt;纳税人资格类型获取方式2&gt;</t>
    </r>
    <r>
      <rPr>
        <sz val="10"/>
        <color rgb="FF000000"/>
        <rFont val="微软雅黑"/>
        <charset val="134"/>
      </rPr>
      <t>纳税资格类型重新生成：若一般纳税人申报明细中的最大所属期止大于等于小规模申报明细中的最大所属期止,则纳税人资格类型代码记为'201'(即一般纳税人),否则记为'204'(即小规模)
3.通过方式1获取到的纳税人资格类型为空时,取方式2获取的纳税人资格类型作为该客户的纳税人资格类型。</t>
    </r>
  </si>
  <si>
    <t>企业登记注册信息【SH_SW_QYDJZCXX】映射至纳税人基本信息【sypt_nsrjbxx】：
1.【nsxydjpjsj】 映射至【djrq】
2.【zzsnslx】映射至【NSRZGLX_DM】，并将"一般纳税人"编码成'201'，"小规模纳税人"编码成‘204’.</t>
  </si>
  <si>
    <t>厦门国税企业违法违章信息【XM_SW_QYWFWZXX】</t>
  </si>
  <si>
    <t>企业违法违章信息
【sypt_wfwzxx】</t>
  </si>
  <si>
    <t>1.重复数据处理：对【XM_SW_QYWFWZXX】中所有字段去重(除【创建时间CREATETIME】外字段)
2.【登记日期djrq】映射至【登记日期djrq】
3.【违法违章类型WFWZLX_MC】 映射至【税收违法类型代码SSWFLX_DM】,并进行编码：编码规则见编码规则sheet</t>
  </si>
  <si>
    <t>福建省国税企业违法违章
【FJGS_SSWFXWDJ】</t>
  </si>
  <si>
    <t>1.【登记日期djrq】映射至【登记日期djrq】
2.【税收违法类型代码SSWFLX_DM】映射至【税收违法类型代码SSWFLX_DM】</t>
  </si>
  <si>
    <t>税务违法情况
【SH_SW_SWWFQK】</t>
  </si>
  <si>
    <t>1.【税务违法时间swwfsj】 映射至【登记日期djrq】
2.【税务违法类型swwflx】映射至【税收违法类型代码SSWFLX_DM】，并进行编码，编码规则见编码规则sheet</t>
  </si>
  <si>
    <t>违法违章信息
【GD_SW_FZ_SSWFXWDJ】</t>
  </si>
  <si>
    <t>1.【税务违法时间DJRQ】 映射至【登记日期djrq】
2.【违法违章类型代码WFWZLX_DM】映射至【税收违法类型代码SSWFLX_DM】，并进行编码，编码规则见编码规则sheet</t>
  </si>
  <si>
    <t>厦门国税申报信息【XM_SW_SBXX】</t>
  </si>
  <si>
    <t>增值税申报（一般人）
【sypt_Zzsybnsr】</t>
  </si>
  <si>
    <t>1.筛选【XM_SW_SBXX】中【征收项目zsxm】 为 '增值税'的记录
2.重复数据处理：同一guid,同一个【征收项目】，同一个【所属期起】，同一个【所属期止】，
（1）取最大的 【应税销售收入ysxssr】映射至【asysljsxse_bq】
（2）分别按照【createtime】，【已缴税额yjse】降序排序，取最大的一条记录中（【应纳税额YNSE】+ 【增值税减免税额ZZSJMSE】） 映射至【ynsehj_bq】
3.【ajybfjsxse_bq】、【mdtbfckxse_bq】、【msxse_bq】、【jxse_bq】等无字段可以映射，处理为0</t>
  </si>
  <si>
    <t>福建省国税企业申报信息
【FJGS_SB_SBXX】</t>
  </si>
  <si>
    <t>总体说明：
福建省税局增值税一般纳税人数据取自两张表：【福建省国税企业申报信息FJGS_SB_SBXX】、【福建省国税一般纳税人申报明细主表FJGS_SB_ZZS_YBNSR】免税销售收入、进行税额 取自一般纳税人申报明细主表，其他字段来自申报信息。
1.【福建省国税企业申报信息FJGS_SB_SBXX】处理成表1：
1）数据筛选： 【征收项目代码zsxm_dm】代码为'10101'的记录，然后从中剔除【应纳税额ynse】不等于【已缴税额yjse】、【减免税额jmse】与【应补退税额ybtse】之和的记录，
并对所有字段去重处理。
2）同一所属期、同一纳税申报日期存在多条记录时,对数据进行求和汇总成一条记录。
3）同一所属期,若最大纳税申报日期对应的【已缴税额yjse】不为0,则取该条记录作为该所属期的纳税记录,否则,对所属期内的数据进行求和
2.【福建省国税一般纳税人申报明细主表FJGS_SB_ZZS_YBNSR】处理成表2：
1）数据筛选：筛选出【二维表行序号EWBLXH】为('1','3') 的，并且【税款所属期止SKSSQZ】不为空；
2）重复数据：同一个guid，同一个【税款所属期起SKSSQQ】、同一个【税款所属期止SKSSQZ】，对所属期内的数据进行求和；
3.将处理后得到的表1左连接表2（通过guid、【税款所属期起SKSSQQ】、同一个【税款所属期止SKSSQZ】）：
(表1.【应税项ysx】- 表2.【免税销售额msxse】)映射至【ASYSLJSXSE_BQ】
nvl（表2.【免税销售额msxse】，0）映射至【MSXSE_BQ】
表1.【应纳税额ynse】映射至【YNSEHJ_BQ】
nvl(表2.【进项税额JXSE】,0) 映射至【JXSE_BQ】
4.【AJYBFJSXSE_BQ】、【MDTBFCKXSE_BQ】无字段映射，置为0.</t>
  </si>
  <si>
    <t>纳税数据【SH_SW_NSSJ】&amp;发票数据【SH_SW_FPSJ】</t>
  </si>
  <si>
    <t>说明：上海地区增值税申报（一般人）中销售收入相关数据来源于发票数据，增值税相关数据来源于纳税数据。
1.纳税数据【SH_SW_NSSJ】的处理：
（1）无所属期起和所属期止字段，使用【纳税时间nassj】月份第一天作为【所属期起ssqq】，最后一天作为【所属期止ssqz】。
（2）重复数据处理：同一客户，同一纳税时间，表中各字段取各自在该纳税时间内的最大值，使同一客户，同一纳税时间只有一条记录。
2.发票数据【SH_SW_FPSJ】的处理：
（1）重复数据处理：同一客户，同一纳税所属期间，表中各字段取各自在该时期内的最大值，使同一客户，同一纳税期间只有一条记录。
3.纳税数据与发票数据拼接；使用guid，ssqq，ssqz将处理后的纳税数据与发票数据进行全连接（full join）：
（1）如果纳税数据中guid为空，则取发票数据中的guid，作为guid
（2）如果纳税数据中ssqq为空，则取发票数据中的ssqq，作为skssqq
（3）如果纳税数据中ssqz为空，则取发票数据中的ssqz，作为skssqz
（4）发票数据中的【开票总金额kpzje】映射到【asysljsxse_bq】 ，
（5）纳税数据中的【增值税纳税总额zzsnsze】映射到【本期应纳税额合计ynsehj_bq】
（6）【ajybfjsxse_bq】、【mdtbfckxse_bq】、【msxse_bq】、【jxse_bq】无映射字段，置为0.</t>
  </si>
  <si>
    <t>企业增值税申报信息表
【TAX_BJ_ZZSSBXX】</t>
  </si>
  <si>
    <t>1.存在同一个客户有相同【税款所属期起SKSSQQ】和【税款所属期止SKSSQZ】需要去重(除【创建时间CREATETIME】外字段).</t>
  </si>
  <si>
    <t>申报明细信息
【GD_SW_SB_SBXX】</t>
  </si>
  <si>
    <t>无</t>
  </si>
  <si>
    <t>增值税申报（小规模）
【sypt_ZzsXgm】</t>
  </si>
  <si>
    <t>增值税小规模无映射</t>
  </si>
  <si>
    <t>【数据预处理编码规则】</t>
  </si>
  <si>
    <t>企业状态</t>
  </si>
  <si>
    <t>编码</t>
  </si>
  <si>
    <t>编码含义</t>
  </si>
  <si>
    <t>含有：在营 or 存续or存活or开业or正常or在册</t>
  </si>
  <si>
    <t>01</t>
  </si>
  <si>
    <t>存续</t>
  </si>
  <si>
    <t>含有：吊销</t>
  </si>
  <si>
    <t>02</t>
  </si>
  <si>
    <t>吊销</t>
  </si>
  <si>
    <t>含有：注销or清算or停业</t>
  </si>
  <si>
    <t>03</t>
  </si>
  <si>
    <t>注销</t>
  </si>
  <si>
    <t>含有：迁出</t>
  </si>
  <si>
    <t>04</t>
  </si>
  <si>
    <t>迁出</t>
  </si>
  <si>
    <t>其他</t>
  </si>
  <si>
    <t>99</t>
  </si>
  <si>
    <t>变更事项</t>
  </si>
  <si>
    <t>含有：名称</t>
  </si>
  <si>
    <t>名称变更</t>
  </si>
  <si>
    <t>含有：企业类型or机构类型</t>
  </si>
  <si>
    <t>类型变更</t>
  </si>
  <si>
    <t>含有：负责人or法定代表人or代表or执行人or个体经营者</t>
  </si>
  <si>
    <t>负责人变更</t>
  </si>
  <si>
    <t>含有：管理人员or董事or监事or经理</t>
  </si>
  <si>
    <t>高级管理人员变更</t>
  </si>
  <si>
    <t>含有：注册资本or注册资金or出资总额or认缴资本or出资额or投资总额</t>
  </si>
  <si>
    <t>05</t>
  </si>
  <si>
    <t>注册资本变更</t>
  </si>
  <si>
    <t>含有：实收资本</t>
  </si>
  <si>
    <t>06</t>
  </si>
  <si>
    <t>实收资本(金)变更</t>
  </si>
  <si>
    <t>含有：出资方式</t>
  </si>
  <si>
    <t>07</t>
  </si>
  <si>
    <t>出资方式变更</t>
  </si>
  <si>
    <t>含有：出资日期</t>
  </si>
  <si>
    <t>09</t>
  </si>
  <si>
    <t>出资日期变更</t>
  </si>
  <si>
    <t>含有：出资比例</t>
  </si>
  <si>
    <t>10</t>
  </si>
  <si>
    <t>出资比例变更</t>
  </si>
  <si>
    <t>含有：经营期限or营业期限or驻在期限or合伙期限</t>
  </si>
  <si>
    <t>11</t>
  </si>
  <si>
    <t>期限变更</t>
  </si>
  <si>
    <t>含有：住所or场所or地址</t>
  </si>
  <si>
    <t>12</t>
  </si>
  <si>
    <t>地址变更</t>
  </si>
  <si>
    <t>含有：行业</t>
  </si>
  <si>
    <t>15</t>
  </si>
  <si>
    <t>行业代码变更</t>
  </si>
  <si>
    <t>含有：一般经营项目or许可经营项目</t>
  </si>
  <si>
    <t>13</t>
  </si>
  <si>
    <t>经营项目变更</t>
  </si>
  <si>
    <t>含有：经营范围or业务范围</t>
  </si>
  <si>
    <t>14</t>
  </si>
  <si>
    <t>经营范围变更</t>
  </si>
  <si>
    <t>含有：经营方式</t>
  </si>
  <si>
    <t>16</t>
  </si>
  <si>
    <t>经营方式变更</t>
  </si>
  <si>
    <t>含有：登记机关</t>
  </si>
  <si>
    <t>17</t>
  </si>
  <si>
    <t>登记机关变更</t>
  </si>
  <si>
    <t>含有：分支or分公司</t>
  </si>
  <si>
    <t>18</t>
  </si>
  <si>
    <t>集团成员变更</t>
  </si>
  <si>
    <t>含有：股权冻结</t>
  </si>
  <si>
    <t>19</t>
  </si>
  <si>
    <t>股权冻结备案变更</t>
  </si>
  <si>
    <t>含有：股权出质</t>
  </si>
  <si>
    <t>20</t>
  </si>
  <si>
    <t>股权出质备案变更</t>
  </si>
  <si>
    <t>税务违法违章类型</t>
  </si>
  <si>
    <t>含有：逃避缴纳税款</t>
  </si>
  <si>
    <t>逃避缴纳税款</t>
  </si>
  <si>
    <t>含有：骗税</t>
  </si>
  <si>
    <t>骗税</t>
  </si>
  <si>
    <t>含有：抗税</t>
  </si>
  <si>
    <t>抗税</t>
  </si>
  <si>
    <t>含有：发票违法</t>
  </si>
  <si>
    <t>发票违法</t>
  </si>
  <si>
    <t>含有：违反税收管理</t>
  </si>
  <si>
    <t>违反税收管理</t>
  </si>
  <si>
    <t>含有：非主观故意违法</t>
  </si>
  <si>
    <t>非主观故意违法</t>
  </si>
  <si>
    <t>含有：税务机关执法不当</t>
  </si>
  <si>
    <t>税务机关执法不当</t>
  </si>
  <si>
    <t>含有：税收政策例外</t>
  </si>
  <si>
    <t>08</t>
  </si>
  <si>
    <t>税收政策例外</t>
  </si>
  <si>
    <t>含有：其他违法</t>
  </si>
  <si>
    <t>其他违法</t>
  </si>
  <si>
    <t>含有：逃避追缴欠税</t>
  </si>
  <si>
    <t>逃避追缴欠税</t>
  </si>
  <si>
    <t>企业照面信息登记状态</t>
  </si>
  <si>
    <t>含有：其他</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</si>
</sst>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59">
    <font>
      <sz val="11"/>
      <color theme="1"/>
      <name val="等线"/>
      <charset val="134"/>
      <scheme val="minor"/>
    </font>
    <font>
      <b/>
      <sz val="11"/>
      <color rgb="FFFFFFFF"/>
      <name val="等线"/>
      <charset val="134"/>
    </font>
    <font>
      <sz val="11"/>
      <color rgb="FFFFFFFF"/>
      <name val="等线"/>
      <charset val="134"/>
    </font>
    <font>
      <sz val="11"/>
      <color rgb="FF000000"/>
      <name val="等线"/>
      <charset val="134"/>
    </font>
    <font>
      <sz val="10"/>
      <color rgb="FF000000"/>
      <name val="等线"/>
      <charset val="134"/>
    </font>
    <font>
      <b/>
      <sz val="10"/>
      <color rgb="FFC00000"/>
      <name val="等线"/>
      <charset val="134"/>
    </font>
    <font>
      <b/>
      <sz val="10"/>
      <color rgb="FFFFFFFF"/>
      <name val="微软雅黑"/>
      <charset val="134"/>
    </font>
    <font>
      <sz val="10"/>
      <color rgb="FF000000"/>
      <name val="微软雅黑"/>
      <charset val="134"/>
    </font>
    <font>
      <b/>
      <sz val="10"/>
      <color rgb="FF000000"/>
      <name val="等线"/>
      <charset val="134"/>
    </font>
    <font>
      <sz val="11"/>
      <color theme="1"/>
      <name val="等线"/>
      <charset val="134"/>
    </font>
    <font>
      <sz val="9"/>
      <color rgb="FF000000"/>
      <name val="微软雅黑"/>
      <charset val="134"/>
    </font>
    <font>
      <sz val="9"/>
      <name val="微软雅黑"/>
      <charset val="134"/>
    </font>
    <font>
      <i/>
      <sz val="10"/>
      <color rgb="FF000000"/>
      <name val="等线"/>
      <charset val="134"/>
      <scheme val="minor"/>
    </font>
    <font>
      <sz val="10"/>
      <color rgb="FF000000"/>
      <name val="等线"/>
      <charset val="134"/>
      <scheme val="minor"/>
    </font>
    <font>
      <b/>
      <sz val="9"/>
      <color rgb="FF000000"/>
      <name val="等线"/>
      <charset val="134"/>
      <scheme val="minor"/>
    </font>
    <font>
      <sz val="10"/>
      <color rgb="FFFF0000"/>
      <name val="等线"/>
      <charset val="134"/>
      <scheme val="minor"/>
    </font>
    <font>
      <b/>
      <sz val="10"/>
      <color rgb="FF000000"/>
      <name val="等线"/>
      <charset val="134"/>
      <scheme val="minor"/>
    </font>
    <font>
      <b/>
      <sz val="11"/>
      <color theme="0"/>
      <name val="等线"/>
      <charset val="134"/>
      <scheme val="minor"/>
    </font>
    <font>
      <sz val="10"/>
      <name val="等线"/>
      <charset val="134"/>
      <scheme val="minor"/>
    </font>
    <font>
      <b/>
      <sz val="10"/>
      <color theme="0"/>
      <name val="等线"/>
      <charset val="134"/>
    </font>
    <font>
      <sz val="10"/>
      <color theme="1"/>
      <name val="等线"/>
      <charset val="134"/>
    </font>
    <font>
      <b/>
      <sz val="11"/>
      <color rgb="FFFFFFFF"/>
      <name val="等线"/>
      <charset val="134"/>
      <scheme val="minor"/>
    </font>
    <font>
      <sz val="12"/>
      <color rgb="FFFFFFFF"/>
      <name val="等线"/>
      <charset val="134"/>
      <scheme val="minor"/>
    </font>
    <font>
      <sz val="10"/>
      <color rgb="FFFFFFFF"/>
      <name val="等线"/>
      <charset val="134"/>
      <scheme val="minor"/>
    </font>
    <font>
      <b/>
      <sz val="10"/>
      <color theme="1"/>
      <name val="等线"/>
      <charset val="134"/>
      <scheme val="minor"/>
    </font>
    <font>
      <sz val="10"/>
      <color theme="0"/>
      <name val="等线"/>
      <charset val="134"/>
      <scheme val="minor"/>
    </font>
    <font>
      <sz val="10"/>
      <color theme="1"/>
      <name val="等线"/>
      <charset val="134"/>
      <scheme val="minor"/>
    </font>
    <font>
      <b/>
      <sz val="11"/>
      <name val="等线"/>
      <charset val="134"/>
      <scheme val="minor"/>
    </font>
    <font>
      <b/>
      <sz val="10"/>
      <color theme="0"/>
      <name val="等线"/>
      <charset val="134"/>
      <scheme val="minor"/>
    </font>
    <font>
      <b/>
      <sz val="10"/>
      <name val="等线"/>
      <charset val="134"/>
      <scheme val="minor"/>
    </font>
    <font>
      <sz val="10"/>
      <color theme="1"/>
      <name val="微软雅黑"/>
      <charset val="134"/>
    </font>
    <font>
      <sz val="10"/>
      <color rgb="FFFF0000"/>
      <name val="等线"/>
      <charset val="134"/>
    </font>
    <font>
      <sz val="11"/>
      <color rgb="FFFF0000"/>
      <name val="等线"/>
      <charset val="134"/>
      <scheme val="minor"/>
    </font>
    <font>
      <b/>
      <sz val="10"/>
      <name val="微软雅黑"/>
      <charset val="134"/>
    </font>
    <font>
      <sz val="10"/>
      <name val="等线"/>
      <charset val="134"/>
    </font>
    <font>
      <b/>
      <sz val="10"/>
      <color rgb="FFFFFFFF"/>
      <name val="等线"/>
      <charset val="134"/>
      <scheme val="minor"/>
    </font>
    <font>
      <b/>
      <sz val="18"/>
      <color theme="3"/>
      <name val="等线"/>
      <charset val="134"/>
      <scheme val="minor"/>
    </font>
    <font>
      <sz val="10"/>
      <color rgb="FF000000"/>
      <name val="Noto Sans CJK SC Regular"/>
      <charset val="134"/>
    </font>
    <font>
      <sz val="11"/>
      <color theme="1"/>
      <name val="等线"/>
      <charset val="0"/>
      <scheme val="minor"/>
    </font>
    <font>
      <b/>
      <sz val="11"/>
      <color rgb="FFFA7D00"/>
      <name val="等线"/>
      <charset val="0"/>
      <scheme val="minor"/>
    </font>
    <font>
      <b/>
      <sz val="15"/>
      <color theme="3"/>
      <name val="等线"/>
      <charset val="134"/>
      <scheme val="minor"/>
    </font>
    <font>
      <sz val="11"/>
      <color theme="0"/>
      <name val="等线"/>
      <charset val="0"/>
      <scheme val="minor"/>
    </font>
    <font>
      <b/>
      <sz val="11"/>
      <color rgb="FFFFFFFF"/>
      <name val="等线"/>
      <charset val="0"/>
      <scheme val="minor"/>
    </font>
    <font>
      <sz val="11"/>
      <color rgb="FF3F3F76"/>
      <name val="等线"/>
      <charset val="0"/>
      <scheme val="minor"/>
    </font>
    <font>
      <sz val="11"/>
      <color rgb="FF9C0006"/>
      <name val="等线"/>
      <charset val="0"/>
      <scheme val="minor"/>
    </font>
    <font>
      <i/>
      <sz val="11"/>
      <color rgb="FF7F7F7F"/>
      <name val="等线"/>
      <charset val="0"/>
      <scheme val="minor"/>
    </font>
    <font>
      <b/>
      <sz val="11"/>
      <color rgb="FF3F3F3F"/>
      <name val="等线"/>
      <charset val="0"/>
      <scheme val="minor"/>
    </font>
    <font>
      <sz val="11"/>
      <color rgb="FFFA7D00"/>
      <name val="等线"/>
      <charset val="0"/>
      <scheme val="minor"/>
    </font>
    <font>
      <u/>
      <sz val="11"/>
      <color rgb="FF0000FF"/>
      <name val="等线"/>
      <charset val="0"/>
      <scheme val="minor"/>
    </font>
    <font>
      <b/>
      <sz val="11"/>
      <color theme="1"/>
      <name val="等线"/>
      <charset val="0"/>
      <scheme val="minor"/>
    </font>
    <font>
      <u/>
      <sz val="11"/>
      <color rgb="FF800080"/>
      <name val="等线"/>
      <charset val="0"/>
      <scheme val="minor"/>
    </font>
    <font>
      <b/>
      <sz val="11"/>
      <color theme="3"/>
      <name val="等线"/>
      <charset val="134"/>
      <scheme val="minor"/>
    </font>
    <font>
      <b/>
      <sz val="13"/>
      <color theme="3"/>
      <name val="等线"/>
      <charset val="134"/>
      <scheme val="minor"/>
    </font>
    <font>
      <sz val="11"/>
      <color rgb="FFFF0000"/>
      <name val="等线"/>
      <charset val="0"/>
      <scheme val="minor"/>
    </font>
    <font>
      <sz val="11"/>
      <color rgb="FF9C6500"/>
      <name val="等线"/>
      <charset val="0"/>
      <scheme val="minor"/>
    </font>
    <font>
      <sz val="11"/>
      <color rgb="FF006100"/>
      <name val="等线"/>
      <charset val="0"/>
      <scheme val="minor"/>
    </font>
    <font>
      <sz val="10"/>
      <color theme="1"/>
      <name val="Arial"/>
      <charset val="134"/>
    </font>
    <font>
      <b/>
      <sz val="10"/>
      <color rgb="FF000000"/>
      <name val="微软雅黑"/>
      <charset val="134"/>
    </font>
    <font>
      <b/>
      <sz val="10"/>
      <color theme="1"/>
      <name val="等线"/>
      <charset val="134"/>
    </font>
  </fonts>
  <fills count="41">
    <fill>
      <patternFill patternType="none"/>
    </fill>
    <fill>
      <patternFill patternType="gray125"/>
    </fill>
    <fill>
      <patternFill patternType="solid">
        <fgColor rgb="FFFFB81C"/>
        <bgColor rgb="FFFF0000"/>
      </patternFill>
    </fill>
    <fill>
      <patternFill patternType="solid">
        <fgColor rgb="FF702082"/>
        <bgColor indexed="64"/>
      </patternFill>
    </fill>
    <fill>
      <patternFill patternType="solid">
        <fgColor theme="0"/>
        <bgColor indexed="64"/>
      </patternFill>
    </fill>
    <fill>
      <patternFill patternType="solid">
        <fgColor theme="0"/>
        <bgColor rgb="FFFF0000"/>
      </patternFill>
    </fill>
    <fill>
      <patternFill patternType="solid">
        <fgColor rgb="FFFFB81C"/>
        <bgColor indexed="64"/>
      </patternFill>
    </fill>
    <fill>
      <patternFill patternType="solid">
        <fgColor theme="0" tint="-0.0499893185216834"/>
        <bgColor indexed="64"/>
      </patternFill>
    </fill>
    <fill>
      <patternFill patternType="solid">
        <fgColor theme="2" tint="-0.0998565630054628"/>
        <bgColor indexed="64"/>
      </patternFill>
    </fill>
    <fill>
      <patternFill patternType="solid">
        <fgColor theme="2" tint="-0.099978637043366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6"/>
        <bgColor indexed="64"/>
      </patternFill>
    </fill>
    <fill>
      <patternFill patternType="solid">
        <fgColor rgb="FFA5A5A5"/>
        <bgColor indexed="64"/>
      </patternFill>
    </fill>
    <fill>
      <patternFill patternType="solid">
        <fgColor rgb="FFFFCC99"/>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tint="0.399975585192419"/>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right style="thin">
        <color theme="0"/>
      </right>
      <top/>
      <bottom/>
      <diagonal/>
    </border>
    <border>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diagonal/>
    </border>
    <border>
      <left style="thin">
        <color theme="0"/>
      </left>
      <right/>
      <top style="medium">
        <color auto="1"/>
      </top>
      <bottom style="thin">
        <color theme="0"/>
      </bottom>
      <diagonal/>
    </border>
    <border>
      <left style="thin">
        <color theme="0"/>
      </left>
      <right/>
      <top style="thin">
        <color theme="0"/>
      </top>
      <bottom style="medium">
        <color auto="1"/>
      </bottom>
      <diagonal/>
    </border>
    <border>
      <left style="thin">
        <color theme="0"/>
      </left>
      <right/>
      <top style="thin">
        <color theme="0"/>
      </top>
      <bottom style="thin">
        <color theme="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7">
    <xf numFmtId="0" fontId="0" fillId="0" borderId="0"/>
    <xf numFmtId="42" fontId="0" fillId="0" borderId="0" applyFont="0" applyFill="0" applyBorder="0" applyAlignment="0" applyProtection="0">
      <alignment vertical="center"/>
    </xf>
    <xf numFmtId="0" fontId="38" fillId="13" borderId="0" applyNumberFormat="0" applyBorder="0" applyAlignment="0" applyProtection="0">
      <alignment vertical="center"/>
    </xf>
    <xf numFmtId="0" fontId="43" fillId="16"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8" fillId="23" borderId="0" applyNumberFormat="0" applyBorder="0" applyAlignment="0" applyProtection="0">
      <alignment vertical="center"/>
    </xf>
    <xf numFmtId="0" fontId="44" fillId="18" borderId="0" applyNumberFormat="0" applyBorder="0" applyAlignment="0" applyProtection="0">
      <alignment vertical="center"/>
    </xf>
    <xf numFmtId="43" fontId="0" fillId="0" borderId="0" applyFont="0" applyFill="0" applyBorder="0" applyAlignment="0" applyProtection="0">
      <alignment vertical="center"/>
    </xf>
    <xf numFmtId="0" fontId="41" fillId="25" borderId="0" applyNumberFormat="0" applyBorder="0" applyAlignment="0" applyProtection="0">
      <alignment vertical="center"/>
    </xf>
    <xf numFmtId="0" fontId="48" fillId="0" borderId="0" applyNumberFormat="0" applyFill="0" applyBorder="0" applyAlignment="0" applyProtection="0">
      <alignment vertical="center"/>
    </xf>
    <xf numFmtId="9" fontId="0" fillId="0" borderId="0" applyFont="0" applyFill="0" applyBorder="0" applyAlignment="0" applyProtection="0">
      <alignment vertical="center"/>
    </xf>
    <xf numFmtId="0" fontId="50" fillId="0" borderId="0" applyNumberFormat="0" applyFill="0" applyBorder="0" applyAlignment="0" applyProtection="0">
      <alignment vertical="center"/>
    </xf>
    <xf numFmtId="0" fontId="0" fillId="28" borderId="31" applyNumberFormat="0" applyFont="0" applyAlignment="0" applyProtection="0">
      <alignment vertical="center"/>
    </xf>
    <xf numFmtId="0" fontId="41" fillId="24" borderId="0" applyNumberFormat="0" applyBorder="0" applyAlignment="0" applyProtection="0">
      <alignment vertical="center"/>
    </xf>
    <xf numFmtId="0" fontId="51"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0" fillId="0" borderId="25" applyNumberFormat="0" applyFill="0" applyAlignment="0" applyProtection="0">
      <alignment vertical="center"/>
    </xf>
    <xf numFmtId="0" fontId="52" fillId="0" borderId="25" applyNumberFormat="0" applyFill="0" applyAlignment="0" applyProtection="0">
      <alignment vertical="center"/>
    </xf>
    <xf numFmtId="0" fontId="41" fillId="22" borderId="0" applyNumberFormat="0" applyBorder="0" applyAlignment="0" applyProtection="0">
      <alignment vertical="center"/>
    </xf>
    <xf numFmtId="0" fontId="51" fillId="0" borderId="30" applyNumberFormat="0" applyFill="0" applyAlignment="0" applyProtection="0">
      <alignment vertical="center"/>
    </xf>
    <xf numFmtId="0" fontId="41" fillId="17" borderId="0" applyNumberFormat="0" applyBorder="0" applyAlignment="0" applyProtection="0">
      <alignment vertical="center"/>
    </xf>
    <xf numFmtId="0" fontId="46" fillId="12" borderId="27" applyNumberFormat="0" applyAlignment="0" applyProtection="0">
      <alignment vertical="center"/>
    </xf>
    <xf numFmtId="0" fontId="39" fillId="12" borderId="24" applyNumberFormat="0" applyAlignment="0" applyProtection="0">
      <alignment vertical="center"/>
    </xf>
    <xf numFmtId="0" fontId="42" fillId="15" borderId="26" applyNumberFormat="0" applyAlignment="0" applyProtection="0">
      <alignment vertical="center"/>
    </xf>
    <xf numFmtId="0" fontId="38" fillId="30" borderId="0" applyNumberFormat="0" applyBorder="0" applyAlignment="0" applyProtection="0">
      <alignment vertical="center"/>
    </xf>
    <xf numFmtId="0" fontId="41" fillId="34" borderId="0" applyNumberFormat="0" applyBorder="0" applyAlignment="0" applyProtection="0">
      <alignment vertical="center"/>
    </xf>
    <xf numFmtId="0" fontId="47" fillId="0" borderId="28" applyNumberFormat="0" applyFill="0" applyAlignment="0" applyProtection="0">
      <alignment vertical="center"/>
    </xf>
    <xf numFmtId="0" fontId="49" fillId="0" borderId="29" applyNumberFormat="0" applyFill="0" applyAlignment="0" applyProtection="0">
      <alignment vertical="center"/>
    </xf>
    <xf numFmtId="0" fontId="55" fillId="37" borderId="0" applyNumberFormat="0" applyBorder="0" applyAlignment="0" applyProtection="0">
      <alignment vertical="center"/>
    </xf>
    <xf numFmtId="0" fontId="54" fillId="33" borderId="0" applyNumberFormat="0" applyBorder="0" applyAlignment="0" applyProtection="0">
      <alignment vertical="center"/>
    </xf>
    <xf numFmtId="0" fontId="38" fillId="36" borderId="0" applyNumberFormat="0" applyBorder="0" applyAlignment="0" applyProtection="0">
      <alignment vertical="center"/>
    </xf>
    <xf numFmtId="0" fontId="41" fillId="32" borderId="0" applyNumberFormat="0" applyBorder="0" applyAlignment="0" applyProtection="0">
      <alignment vertical="center"/>
    </xf>
    <xf numFmtId="0" fontId="0" fillId="0" borderId="0"/>
    <xf numFmtId="0" fontId="38" fillId="39" borderId="0" applyNumberFormat="0" applyBorder="0" applyAlignment="0" applyProtection="0">
      <alignment vertical="center"/>
    </xf>
    <xf numFmtId="0" fontId="38" fillId="11" borderId="0" applyNumberFormat="0" applyBorder="0" applyAlignment="0" applyProtection="0">
      <alignment vertical="center"/>
    </xf>
    <xf numFmtId="0" fontId="38" fillId="21" borderId="0" applyNumberFormat="0" applyBorder="0" applyAlignment="0" applyProtection="0">
      <alignment vertical="center"/>
    </xf>
    <xf numFmtId="0" fontId="38" fillId="10" borderId="0" applyNumberFormat="0" applyBorder="0" applyAlignment="0" applyProtection="0">
      <alignment vertical="center"/>
    </xf>
    <xf numFmtId="0" fontId="41" fillId="14" borderId="0" applyNumberFormat="0" applyBorder="0" applyAlignment="0" applyProtection="0">
      <alignment vertical="center"/>
    </xf>
    <xf numFmtId="0" fontId="41" fillId="31" borderId="0" applyNumberFormat="0" applyBorder="0" applyAlignment="0" applyProtection="0">
      <alignment vertical="center"/>
    </xf>
    <xf numFmtId="0" fontId="38" fillId="35" borderId="0" applyNumberFormat="0" applyBorder="0" applyAlignment="0" applyProtection="0">
      <alignment vertical="center"/>
    </xf>
    <xf numFmtId="0" fontId="38" fillId="27" borderId="0" applyNumberFormat="0" applyBorder="0" applyAlignment="0" applyProtection="0">
      <alignment vertical="center"/>
    </xf>
    <xf numFmtId="0" fontId="41" fillId="20" borderId="0" applyNumberFormat="0" applyBorder="0" applyAlignment="0" applyProtection="0">
      <alignment vertical="center"/>
    </xf>
    <xf numFmtId="0" fontId="0" fillId="0" borderId="0"/>
    <xf numFmtId="0" fontId="0" fillId="0" borderId="0"/>
    <xf numFmtId="0" fontId="38" fillId="19" borderId="0" applyNumberFormat="0" applyBorder="0" applyAlignment="0" applyProtection="0">
      <alignment vertical="center"/>
    </xf>
    <xf numFmtId="0" fontId="41" fillId="38" borderId="0" applyNumberFormat="0" applyBorder="0" applyAlignment="0" applyProtection="0">
      <alignment vertical="center"/>
    </xf>
    <xf numFmtId="0" fontId="41" fillId="26" borderId="0" applyNumberFormat="0" applyBorder="0" applyAlignment="0" applyProtection="0">
      <alignment vertical="center"/>
    </xf>
    <xf numFmtId="0" fontId="56" fillId="0" borderId="0">
      <alignment vertical="center"/>
    </xf>
    <xf numFmtId="0" fontId="38" fillId="29" borderId="0" applyNumberFormat="0" applyBorder="0" applyAlignment="0" applyProtection="0">
      <alignment vertical="center"/>
    </xf>
    <xf numFmtId="0" fontId="41" fillId="40" borderId="0" applyNumberFormat="0" applyBorder="0" applyAlignment="0" applyProtection="0">
      <alignment vertical="center"/>
    </xf>
    <xf numFmtId="0" fontId="37" fillId="0" borderId="0">
      <alignment vertical="center"/>
    </xf>
    <xf numFmtId="0" fontId="0" fillId="0" borderId="0">
      <alignment vertical="center"/>
    </xf>
    <xf numFmtId="0" fontId="37" fillId="0" borderId="0">
      <alignment vertical="center"/>
    </xf>
    <xf numFmtId="0" fontId="0" fillId="0" borderId="0"/>
  </cellStyleXfs>
  <cellXfs count="323">
    <xf numFmtId="0" fontId="0" fillId="0" borderId="0" xfId="0"/>
    <xf numFmtId="0" fontId="0" fillId="0" borderId="0" xfId="0" applyAlignment="1">
      <alignment wrapText="1"/>
    </xf>
    <xf numFmtId="0" fontId="0" fillId="0" borderId="0" xfId="0" applyAlignment="1">
      <alignment horizontal="center" vertical="center"/>
    </xf>
    <xf numFmtId="0" fontId="1" fillId="2" borderId="0" xfId="53" applyFont="1" applyFill="1" applyAlignment="1">
      <alignment vertical="center"/>
    </xf>
    <xf numFmtId="0" fontId="2" fillId="2" borderId="0" xfId="53" applyFont="1" applyFill="1" applyAlignment="1">
      <alignment vertical="center" wrapText="1"/>
    </xf>
    <xf numFmtId="0" fontId="2" fillId="2" borderId="0" xfId="53" applyFont="1" applyFill="1" applyAlignment="1">
      <alignment horizontal="left" vertical="center"/>
    </xf>
    <xf numFmtId="0" fontId="3" fillId="2" borderId="0" xfId="53" applyFont="1" applyFill="1" applyAlignment="1">
      <alignment vertical="top" wrapText="1"/>
    </xf>
    <xf numFmtId="0" fontId="3" fillId="2" borderId="0" xfId="53" applyFont="1" applyFill="1" applyAlignment="1">
      <alignment horizontal="center" vertical="center"/>
    </xf>
    <xf numFmtId="0" fontId="4" fillId="0" borderId="0" xfId="50" applyFont="1" applyFill="1" applyAlignment="1">
      <alignment vertical="center"/>
    </xf>
    <xf numFmtId="0" fontId="4" fillId="0" borderId="0" xfId="50" applyFont="1" applyFill="1" applyAlignment="1">
      <alignment vertical="center" wrapText="1"/>
    </xf>
    <xf numFmtId="0" fontId="4" fillId="0" borderId="0" xfId="50" applyFont="1" applyFill="1" applyAlignment="1">
      <alignment horizontal="left" vertical="center"/>
    </xf>
    <xf numFmtId="0" fontId="4" fillId="0" borderId="0" xfId="50" applyFont="1" applyFill="1" applyAlignment="1">
      <alignment vertical="top" wrapText="1"/>
    </xf>
    <xf numFmtId="0" fontId="4" fillId="0" borderId="0" xfId="50" applyFont="1" applyFill="1" applyAlignment="1">
      <alignment horizontal="center" vertical="center"/>
    </xf>
    <xf numFmtId="0" fontId="5" fillId="0" borderId="0" xfId="50" applyFont="1" applyFill="1" applyAlignment="1">
      <alignment horizontal="left" vertical="center" wrapText="1"/>
    </xf>
    <xf numFmtId="0" fontId="5" fillId="0" borderId="0" xfId="50" applyFont="1" applyFill="1" applyAlignment="1">
      <alignment horizontal="center" vertical="center" wrapText="1"/>
    </xf>
    <xf numFmtId="0" fontId="5" fillId="0" borderId="0" xfId="50" applyFont="1" applyFill="1" applyAlignment="1">
      <alignment horizontal="left" vertical="center"/>
    </xf>
    <xf numFmtId="0" fontId="4" fillId="0" borderId="0" xfId="50" applyFont="1" applyFill="1" applyAlignment="1">
      <alignment horizontal="left" vertical="center" wrapText="1"/>
    </xf>
    <xf numFmtId="0" fontId="6" fillId="3" borderId="1" xfId="50" applyNumberFormat="1" applyFont="1" applyFill="1" applyBorder="1" applyAlignment="1">
      <alignment horizontal="left" vertical="center" wrapText="1"/>
    </xf>
    <xf numFmtId="0" fontId="6" fillId="3" borderId="1" xfId="50" applyNumberFormat="1" applyFont="1" applyFill="1" applyBorder="1" applyAlignment="1">
      <alignment horizontal="center" vertical="center" wrapText="1"/>
    </xf>
    <xf numFmtId="0" fontId="7" fillId="0" borderId="1" xfId="50" applyNumberFormat="1" applyFont="1" applyFill="1" applyBorder="1" applyAlignment="1">
      <alignment horizontal="left" vertical="center" wrapText="1"/>
    </xf>
    <xf numFmtId="0" fontId="7" fillId="0" borderId="1" xfId="50" applyNumberFormat="1"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2" xfId="50" applyNumberFormat="1" applyFont="1" applyFill="1" applyBorder="1" applyAlignment="1">
      <alignment horizontal="left" vertical="center" wrapText="1"/>
    </xf>
    <xf numFmtId="0" fontId="7" fillId="0" borderId="1" xfId="50" applyFont="1" applyFill="1" applyBorder="1" applyAlignment="1">
      <alignment horizontal="left" vertical="center" wrapText="1"/>
    </xf>
    <xf numFmtId="0" fontId="7" fillId="0" borderId="1" xfId="50" applyFont="1" applyFill="1" applyBorder="1" applyAlignment="1">
      <alignment horizontal="center" vertical="center" wrapText="1"/>
    </xf>
    <xf numFmtId="0" fontId="7" fillId="0" borderId="3" xfId="50" applyNumberFormat="1" applyFont="1" applyFill="1" applyBorder="1" applyAlignment="1">
      <alignment horizontal="left" vertical="center" wrapText="1"/>
    </xf>
    <xf numFmtId="0" fontId="7" fillId="0" borderId="4" xfId="50" applyNumberFormat="1" applyFont="1" applyFill="1" applyBorder="1" applyAlignment="1">
      <alignment horizontal="left" vertical="center" wrapText="1"/>
    </xf>
    <xf numFmtId="0" fontId="7" fillId="0" borderId="2" xfId="50" applyFont="1" applyFill="1" applyBorder="1" applyAlignment="1">
      <alignment horizontal="left" vertical="center" wrapText="1"/>
    </xf>
    <xf numFmtId="0" fontId="7" fillId="0" borderId="3" xfId="50" applyFont="1" applyFill="1" applyBorder="1" applyAlignment="1">
      <alignment horizontal="left" vertical="center" wrapText="1"/>
    </xf>
    <xf numFmtId="0" fontId="7" fillId="0" borderId="4" xfId="50" applyFont="1" applyFill="1" applyBorder="1" applyAlignment="1">
      <alignment horizontal="left" vertical="center" wrapText="1"/>
    </xf>
    <xf numFmtId="0" fontId="8" fillId="0" borderId="0" xfId="50" applyFont="1" applyFill="1" applyAlignment="1">
      <alignment vertical="center" wrapText="1"/>
    </xf>
    <xf numFmtId="0" fontId="4" fillId="0" borderId="0" xfId="50" applyFont="1" applyFill="1" applyAlignment="1">
      <alignment horizontal="center" vertical="center" wrapText="1"/>
    </xf>
    <xf numFmtId="0" fontId="9" fillId="0" borderId="0" xfId="0" applyFont="1" applyFill="1" applyAlignment="1">
      <alignment horizontal="center" vertical="center"/>
    </xf>
    <xf numFmtId="0" fontId="10" fillId="0" borderId="0" xfId="0" applyFont="1" applyFill="1" applyAlignment="1">
      <alignment wrapText="1"/>
    </xf>
    <xf numFmtId="0" fontId="10" fillId="0" borderId="0" xfId="0" applyFont="1" applyFill="1" applyAlignment="1"/>
    <xf numFmtId="0" fontId="11" fillId="0" borderId="1" xfId="0" applyFont="1" applyFill="1" applyBorder="1" applyAlignment="1">
      <alignment horizontal="left" vertical="center" wrapText="1"/>
    </xf>
    <xf numFmtId="0" fontId="11" fillId="0" borderId="1" xfId="0" applyFont="1" applyFill="1" applyBorder="1" applyAlignment="1">
      <alignment horizontal="left" vertical="center"/>
    </xf>
    <xf numFmtId="0" fontId="11" fillId="0" borderId="1" xfId="0" applyFont="1" applyFill="1" applyBorder="1" applyAlignment="1">
      <alignment vertical="center" wrapText="1"/>
    </xf>
    <xf numFmtId="0" fontId="11" fillId="0" borderId="1" xfId="0" applyFont="1" applyFill="1" applyBorder="1" applyAlignment="1">
      <alignment vertical="center"/>
    </xf>
    <xf numFmtId="0" fontId="11" fillId="0" borderId="1" xfId="0" applyNumberFormat="1" applyFont="1" applyFill="1" applyBorder="1" applyAlignment="1">
      <alignment wrapText="1"/>
    </xf>
    <xf numFmtId="49" fontId="11" fillId="0" borderId="1" xfId="0" applyNumberFormat="1" applyFont="1" applyFill="1" applyBorder="1" applyAlignment="1"/>
    <xf numFmtId="49" fontId="11" fillId="0" borderId="1" xfId="0" applyNumberFormat="1" applyFont="1" applyFill="1" applyBorder="1" applyAlignment="1">
      <alignment wrapText="1"/>
    </xf>
    <xf numFmtId="0" fontId="8" fillId="0" borderId="0" xfId="50" applyFont="1" applyFill="1" applyAlignment="1">
      <alignment horizontal="left" vertical="center" wrapText="1"/>
    </xf>
    <xf numFmtId="0" fontId="0" fillId="4" borderId="0" xfId="0" applyFill="1"/>
    <xf numFmtId="0" fontId="12" fillId="4" borderId="0" xfId="53" applyFont="1" applyFill="1">
      <alignment vertical="center"/>
    </xf>
    <xf numFmtId="0" fontId="0" fillId="4" borderId="0" xfId="0" applyFill="1" applyAlignment="1">
      <alignment wrapText="1"/>
    </xf>
    <xf numFmtId="0" fontId="13" fillId="5" borderId="0" xfId="53" applyFont="1" applyFill="1" applyAlignment="1">
      <alignment vertical="center"/>
    </xf>
    <xf numFmtId="0" fontId="14" fillId="4" borderId="0" xfId="55" applyFont="1" applyFill="1" applyAlignment="1">
      <alignment vertical="center"/>
    </xf>
    <xf numFmtId="0" fontId="13" fillId="4" borderId="0" xfId="55" applyFont="1" applyFill="1" applyAlignment="1">
      <alignment horizontal="left" vertical="center"/>
    </xf>
    <xf numFmtId="0" fontId="15" fillId="4" borderId="0" xfId="55" applyFont="1" applyFill="1" applyAlignment="1">
      <alignment horizontal="left" vertical="center"/>
    </xf>
    <xf numFmtId="0" fontId="16" fillId="4" borderId="0" xfId="55" applyFont="1" applyFill="1" applyAlignment="1">
      <alignment vertical="center"/>
    </xf>
    <xf numFmtId="0" fontId="13" fillId="4" borderId="0" xfId="55" applyFont="1" applyFill="1" applyAlignment="1">
      <alignment vertical="center"/>
    </xf>
    <xf numFmtId="0" fontId="13" fillId="0" borderId="0" xfId="55" applyFont="1" applyAlignment="1">
      <alignment vertical="center"/>
    </xf>
    <xf numFmtId="0" fontId="17" fillId="6" borderId="0" xfId="53" applyFont="1" applyFill="1" applyAlignment="1">
      <alignment horizontal="left" vertical="center"/>
    </xf>
    <xf numFmtId="0" fontId="12" fillId="6" borderId="0" xfId="53" applyFont="1" applyFill="1" applyAlignment="1">
      <alignment horizontal="center" vertical="top"/>
    </xf>
    <xf numFmtId="0" fontId="12" fillId="4" borderId="0" xfId="53" applyFont="1" applyFill="1" applyAlignment="1">
      <alignment horizontal="center" vertical="top"/>
    </xf>
    <xf numFmtId="0" fontId="12" fillId="4" borderId="0" xfId="53" applyFont="1" applyFill="1" applyAlignment="1">
      <alignment vertical="top"/>
    </xf>
    <xf numFmtId="0" fontId="17" fillId="4" borderId="0" xfId="53" applyFont="1" applyFill="1" applyAlignment="1">
      <alignment horizontal="left" vertical="center"/>
    </xf>
    <xf numFmtId="0" fontId="18" fillId="0" borderId="0" xfId="55" applyFont="1" applyAlignment="1">
      <alignment vertical="center"/>
    </xf>
    <xf numFmtId="0" fontId="17" fillId="0" borderId="0" xfId="53" applyFont="1" applyFill="1" applyAlignment="1">
      <alignment horizontal="left" vertical="center"/>
    </xf>
    <xf numFmtId="0" fontId="12" fillId="0" borderId="0" xfId="53" applyFont="1" applyFill="1" applyAlignment="1">
      <alignment horizontal="center" vertical="top"/>
    </xf>
    <xf numFmtId="0" fontId="19" fillId="0" borderId="0" xfId="46" applyFont="1" applyFill="1" applyBorder="1" applyAlignment="1">
      <alignment horizontal="center" vertical="center"/>
    </xf>
    <xf numFmtId="0" fontId="20" fillId="0" borderId="0" xfId="46" applyFont="1" applyFill="1" applyBorder="1" applyAlignment="1">
      <alignment horizontal="center" vertical="center" wrapText="1"/>
    </xf>
    <xf numFmtId="0" fontId="20" fillId="0" borderId="0" xfId="46" applyFont="1" applyFill="1" applyBorder="1" applyAlignment="1">
      <alignment horizontal="left" vertical="center" wrapText="1"/>
    </xf>
    <xf numFmtId="0" fontId="21" fillId="2" borderId="0" xfId="53" applyFont="1" applyFill="1" applyAlignment="1">
      <alignment vertical="center"/>
    </xf>
    <xf numFmtId="0" fontId="22" fillId="2" borderId="0" xfId="53" applyFont="1" applyFill="1" applyAlignment="1">
      <alignment vertical="center"/>
    </xf>
    <xf numFmtId="0" fontId="23" fillId="0" borderId="0" xfId="55" applyFont="1" applyAlignment="1">
      <alignment vertical="center"/>
    </xf>
    <xf numFmtId="0" fontId="24" fillId="7" borderId="0" xfId="0" applyFont="1" applyFill="1" applyBorder="1" applyAlignment="1">
      <alignment horizontal="left" vertical="center" wrapText="1"/>
    </xf>
    <xf numFmtId="0" fontId="24" fillId="0" borderId="0" xfId="56" applyFont="1" applyAlignment="1">
      <alignment horizontal="left" vertical="center" wrapText="1"/>
    </xf>
    <xf numFmtId="0" fontId="24" fillId="7" borderId="0" xfId="56" applyFont="1" applyFill="1" applyBorder="1" applyAlignment="1">
      <alignment horizontal="left" vertical="center" wrapText="1"/>
    </xf>
    <xf numFmtId="0" fontId="25" fillId="0" borderId="0" xfId="55" applyFont="1" applyFill="1" applyAlignment="1">
      <alignment horizontal="center" vertical="center"/>
    </xf>
    <xf numFmtId="0" fontId="25" fillId="0" borderId="0" xfId="55" applyFont="1" applyFill="1" applyAlignment="1">
      <alignment horizontal="center" vertical="center" wrapText="1"/>
    </xf>
    <xf numFmtId="0" fontId="26" fillId="0" borderId="0" xfId="55" applyFont="1" applyFill="1" applyAlignment="1">
      <alignment horizontal="left" vertical="center"/>
    </xf>
    <xf numFmtId="0" fontId="26" fillId="0" borderId="0" xfId="55" applyFont="1" applyFill="1" applyAlignment="1">
      <alignment horizontal="left" vertical="center" wrapText="1"/>
    </xf>
    <xf numFmtId="0" fontId="20" fillId="0" borderId="0" xfId="55" applyFont="1" applyFill="1" applyAlignment="1">
      <alignment horizontal="left" vertical="center"/>
    </xf>
    <xf numFmtId="0" fontId="20" fillId="0" borderId="0" xfId="55" applyFont="1" applyFill="1" applyAlignment="1">
      <alignment horizontal="left" vertical="center" wrapText="1"/>
    </xf>
    <xf numFmtId="0" fontId="18" fillId="0" borderId="0" xfId="55" applyFont="1" applyAlignment="1">
      <alignment horizontal="center" vertical="center"/>
    </xf>
    <xf numFmtId="0" fontId="18" fillId="0" borderId="0" xfId="55" applyFont="1" applyAlignment="1">
      <alignment horizontal="left" vertical="center"/>
    </xf>
    <xf numFmtId="0" fontId="18" fillId="0" borderId="0" xfId="55" applyFont="1" applyAlignment="1">
      <alignment horizontal="left" vertical="center" wrapText="1"/>
    </xf>
    <xf numFmtId="0" fontId="18" fillId="0" borderId="0" xfId="55" applyFont="1" applyAlignment="1">
      <alignment vertical="center" wrapText="1"/>
    </xf>
    <xf numFmtId="0" fontId="27" fillId="0" borderId="0" xfId="55" applyFont="1" applyAlignment="1">
      <alignment horizontal="left" vertical="center"/>
    </xf>
    <xf numFmtId="0" fontId="28" fillId="0" borderId="0" xfId="55" applyFont="1" applyFill="1" applyAlignment="1">
      <alignment horizontal="left" vertical="center" wrapText="1"/>
    </xf>
    <xf numFmtId="0" fontId="24" fillId="0" borderId="0" xfId="0" applyFont="1" applyFill="1" applyAlignment="1">
      <alignment horizontal="justify" vertical="center" wrapText="1"/>
    </xf>
    <xf numFmtId="0" fontId="26" fillId="0" borderId="0" xfId="0" applyFont="1" applyFill="1" applyAlignment="1">
      <alignment horizontal="justify" vertical="center" wrapText="1"/>
    </xf>
    <xf numFmtId="0" fontId="0" fillId="0" borderId="0" xfId="0" applyFont="1" applyFill="1" applyAlignment="1">
      <alignment vertical="center" wrapText="1"/>
    </xf>
    <xf numFmtId="0" fontId="29" fillId="0" borderId="0" xfId="55" applyFont="1" applyAlignment="1">
      <alignment horizontal="left" vertical="center"/>
    </xf>
    <xf numFmtId="0" fontId="0" fillId="0" borderId="0" xfId="0" applyFont="1" applyAlignment="1">
      <alignment vertical="center"/>
    </xf>
    <xf numFmtId="0" fontId="28" fillId="0" borderId="0" xfId="55" applyFont="1" applyFill="1" applyBorder="1" applyAlignment="1">
      <alignment horizontal="left" vertical="center" wrapText="1"/>
    </xf>
    <xf numFmtId="0" fontId="24" fillId="0" borderId="0" xfId="0" applyFont="1" applyFill="1" applyBorder="1" applyAlignment="1">
      <alignment horizontal="justify" vertical="center" wrapText="1"/>
    </xf>
    <xf numFmtId="0" fontId="26" fillId="0" borderId="0" xfId="0" applyFont="1" applyFill="1" applyBorder="1" applyAlignment="1">
      <alignment horizontal="justify" vertical="center" wrapText="1"/>
    </xf>
    <xf numFmtId="0" fontId="12" fillId="4" borderId="0" xfId="53" applyFont="1" applyFill="1" applyAlignment="1">
      <alignment horizontal="left" vertical="top" wrapText="1"/>
    </xf>
    <xf numFmtId="0" fontId="12" fillId="4" borderId="0" xfId="53" applyFont="1" applyFill="1" applyAlignment="1">
      <alignment horizontal="left" vertical="top"/>
    </xf>
    <xf numFmtId="0" fontId="17" fillId="6" borderId="0" xfId="53" applyFont="1" applyFill="1" applyAlignment="1">
      <alignment horizontal="left" vertical="top"/>
    </xf>
    <xf numFmtId="0" fontId="0" fillId="0" borderId="0" xfId="0" applyFont="1"/>
    <xf numFmtId="0" fontId="26" fillId="0" borderId="0" xfId="0" applyFont="1" applyAlignment="1">
      <alignment horizontal="left" vertical="center"/>
    </xf>
    <xf numFmtId="0" fontId="24" fillId="0" borderId="5" xfId="0" applyFont="1" applyBorder="1" applyAlignment="1">
      <alignment horizontal="center" vertical="top"/>
    </xf>
    <xf numFmtId="0" fontId="26" fillId="0" borderId="6" xfId="0" applyFont="1" applyFill="1" applyBorder="1" applyAlignment="1">
      <alignment horizontal="center" vertical="center"/>
    </xf>
    <xf numFmtId="0" fontId="26" fillId="0" borderId="6" xfId="0" applyFont="1" applyFill="1" applyBorder="1" applyAlignment="1">
      <alignment horizontal="left" vertical="center"/>
    </xf>
    <xf numFmtId="0" fontId="26" fillId="0" borderId="6" xfId="0" applyFont="1" applyFill="1" applyBorder="1" applyAlignment="1">
      <alignment horizontal="left" vertical="center" wrapText="1"/>
    </xf>
    <xf numFmtId="0" fontId="26" fillId="0" borderId="7" xfId="0" applyFont="1" applyFill="1" applyBorder="1" applyAlignment="1">
      <alignment horizontal="center" vertical="center"/>
    </xf>
    <xf numFmtId="0" fontId="26" fillId="0" borderId="8" xfId="0" applyFont="1" applyFill="1" applyBorder="1" applyAlignment="1">
      <alignment horizontal="center" vertical="center"/>
    </xf>
    <xf numFmtId="0" fontId="26" fillId="0" borderId="8" xfId="0" applyFont="1" applyFill="1" applyBorder="1" applyAlignment="1">
      <alignment horizontal="left" vertical="center" wrapText="1"/>
    </xf>
    <xf numFmtId="0" fontId="26" fillId="0" borderId="8" xfId="0" applyFont="1" applyFill="1" applyBorder="1" applyAlignment="1">
      <alignment horizontal="center" vertical="center" wrapText="1"/>
    </xf>
    <xf numFmtId="0" fontId="26" fillId="0" borderId="7" xfId="0" applyFont="1" applyFill="1" applyBorder="1" applyAlignment="1">
      <alignment horizontal="left" vertical="center"/>
    </xf>
    <xf numFmtId="0" fontId="26" fillId="0" borderId="6" xfId="0" applyNumberFormat="1" applyFont="1" applyFill="1" applyBorder="1" applyAlignment="1">
      <alignment horizontal="center" vertical="center"/>
    </xf>
    <xf numFmtId="0" fontId="26" fillId="0" borderId="9" xfId="0" applyFont="1" applyFill="1" applyBorder="1" applyAlignment="1">
      <alignment horizontal="center" vertical="center"/>
    </xf>
    <xf numFmtId="0" fontId="26" fillId="0" borderId="9" xfId="0" applyFont="1" applyFill="1" applyBorder="1" applyAlignment="1">
      <alignment horizontal="left" vertical="center" wrapText="1"/>
    </xf>
    <xf numFmtId="0" fontId="26" fillId="0" borderId="10" xfId="0" applyFont="1" applyFill="1" applyBorder="1" applyAlignment="1">
      <alignment horizontal="left" vertical="center" wrapText="1"/>
    </xf>
    <xf numFmtId="0" fontId="26" fillId="0" borderId="7" xfId="0" applyNumberFormat="1" applyFont="1" applyFill="1" applyBorder="1" applyAlignment="1">
      <alignment horizontal="center" vertical="center"/>
    </xf>
    <xf numFmtId="0" fontId="26" fillId="0" borderId="11" xfId="0" applyFont="1" applyFill="1" applyBorder="1" applyAlignment="1">
      <alignment horizontal="left" vertical="center" wrapText="1"/>
    </xf>
    <xf numFmtId="0" fontId="12" fillId="6" borderId="0" xfId="53" applyFont="1" applyFill="1" applyAlignment="1">
      <alignment vertical="top"/>
    </xf>
    <xf numFmtId="0" fontId="0" fillId="4" borderId="0" xfId="0" applyFont="1" applyFill="1"/>
    <xf numFmtId="0" fontId="13" fillId="4" borderId="0" xfId="53" applyFont="1" applyFill="1">
      <alignment vertical="center"/>
    </xf>
    <xf numFmtId="0" fontId="7" fillId="4" borderId="0" xfId="53" applyFont="1" applyFill="1" applyBorder="1" applyAlignment="1">
      <alignment horizontal="center" vertical="center"/>
    </xf>
    <xf numFmtId="0" fontId="12" fillId="6" borderId="0" xfId="53" applyFont="1" applyFill="1">
      <alignment vertical="center"/>
    </xf>
    <xf numFmtId="0" fontId="0" fillId="6" borderId="0" xfId="0" applyFont="1" applyFill="1"/>
    <xf numFmtId="0" fontId="17" fillId="6" borderId="0" xfId="0" applyFont="1" applyFill="1" applyAlignment="1">
      <alignment vertical="center"/>
    </xf>
    <xf numFmtId="0" fontId="13" fillId="4" borderId="0" xfId="53" applyFont="1" applyFill="1" applyAlignment="1">
      <alignment vertical="top"/>
    </xf>
    <xf numFmtId="0" fontId="13" fillId="4" borderId="0" xfId="53" applyFont="1" applyFill="1" applyAlignment="1">
      <alignment horizontal="center" vertical="top"/>
    </xf>
    <xf numFmtId="0" fontId="20" fillId="0" borderId="0" xfId="0" applyFont="1" applyAlignment="1">
      <alignment horizontal="center"/>
    </xf>
    <xf numFmtId="0" fontId="20" fillId="0" borderId="0" xfId="0" applyFont="1" applyBorder="1" applyAlignment="1">
      <alignment vertical="center" wrapText="1"/>
    </xf>
    <xf numFmtId="0" fontId="20" fillId="0" borderId="0" xfId="0" applyFont="1" applyFill="1" applyBorder="1" applyAlignment="1">
      <alignment vertical="center" wrapText="1"/>
    </xf>
    <xf numFmtId="0" fontId="20" fillId="0" borderId="6" xfId="0" applyFont="1" applyFill="1" applyBorder="1" applyAlignment="1">
      <alignment vertical="center" wrapText="1"/>
    </xf>
    <xf numFmtId="0" fontId="20" fillId="0" borderId="0" xfId="0" applyFont="1" applyBorder="1" applyAlignment="1">
      <alignment vertical="center"/>
    </xf>
    <xf numFmtId="0" fontId="20" fillId="0" borderId="9" xfId="0" applyFont="1" applyFill="1" applyBorder="1" applyAlignment="1">
      <alignment vertical="center" wrapText="1"/>
    </xf>
    <xf numFmtId="0" fontId="20" fillId="0" borderId="0" xfId="0" applyFont="1" applyFill="1" applyAlignment="1">
      <alignment vertical="center" wrapText="1"/>
    </xf>
    <xf numFmtId="0" fontId="0" fillId="0" borderId="0" xfId="0" applyFont="1" applyBorder="1" applyAlignment="1">
      <alignment vertical="center" wrapText="1"/>
    </xf>
    <xf numFmtId="0" fontId="20" fillId="0" borderId="8" xfId="0" applyFont="1" applyFill="1" applyBorder="1" applyAlignment="1">
      <alignment vertical="center" wrapText="1"/>
    </xf>
    <xf numFmtId="0" fontId="20" fillId="0" borderId="0" xfId="0" applyFont="1" applyAlignment="1">
      <alignment vertical="center"/>
    </xf>
    <xf numFmtId="0" fontId="0" fillId="0" borderId="0" xfId="0" applyFont="1" applyAlignment="1">
      <alignment vertical="center" wrapText="1"/>
    </xf>
    <xf numFmtId="0" fontId="0" fillId="4" borderId="0" xfId="0" applyFill="1" applyBorder="1"/>
    <xf numFmtId="0" fontId="0" fillId="0" borderId="0" xfId="0" applyAlignment="1"/>
    <xf numFmtId="0" fontId="24" fillId="3" borderId="0" xfId="0" applyFont="1" applyFill="1" applyAlignment="1">
      <alignment horizontal="center"/>
    </xf>
    <xf numFmtId="0" fontId="26" fillId="0" borderId="1" xfId="53" applyFont="1" applyFill="1" applyBorder="1" applyAlignment="1">
      <alignment horizontal="center" vertical="center"/>
    </xf>
    <xf numFmtId="0" fontId="26" fillId="0" borderId="1" xfId="0" applyFont="1" applyFill="1" applyBorder="1" applyAlignment="1">
      <alignment vertical="center"/>
    </xf>
    <xf numFmtId="0" fontId="26" fillId="0" borderId="1" xfId="0" applyFont="1" applyFill="1" applyBorder="1" applyAlignment="1">
      <alignment horizontal="center" vertical="center"/>
    </xf>
    <xf numFmtId="0" fontId="26" fillId="0" borderId="1" xfId="53" applyFont="1" applyFill="1" applyBorder="1" applyAlignment="1">
      <alignment vertical="center"/>
    </xf>
    <xf numFmtId="0" fontId="26" fillId="0" borderId="1" xfId="0" applyFont="1" applyFill="1" applyBorder="1" applyAlignment="1">
      <alignment horizontal="left" vertical="center"/>
    </xf>
    <xf numFmtId="0" fontId="30" fillId="0" borderId="1" xfId="0" applyFont="1" applyFill="1" applyBorder="1" applyAlignment="1">
      <alignment horizontal="left" vertical="center"/>
    </xf>
    <xf numFmtId="0" fontId="30" fillId="0" borderId="1" xfId="53" applyFont="1" applyFill="1" applyBorder="1" applyAlignment="1">
      <alignment horizontal="left" vertical="center"/>
    </xf>
    <xf numFmtId="0" fontId="26" fillId="0" borderId="1" xfId="53" applyFont="1" applyFill="1" applyBorder="1" applyAlignment="1">
      <alignment horizontal="left" vertical="center"/>
    </xf>
    <xf numFmtId="0" fontId="13" fillId="4" borderId="0" xfId="53" applyFont="1" applyFill="1" applyAlignment="1">
      <alignment vertical="center"/>
    </xf>
    <xf numFmtId="0" fontId="13" fillId="0" borderId="0" xfId="53" applyFont="1" applyAlignment="1">
      <alignment vertical="top"/>
    </xf>
    <xf numFmtId="0" fontId="13" fillId="0" borderId="0" xfId="53" applyFont="1" applyAlignment="1">
      <alignment horizontal="center" vertical="top"/>
    </xf>
    <xf numFmtId="0" fontId="0" fillId="0" borderId="0" xfId="0" applyFont="1" applyAlignment="1">
      <alignment horizontal="center"/>
    </xf>
    <xf numFmtId="0" fontId="0" fillId="0" borderId="0" xfId="0" applyFont="1" applyAlignment="1"/>
    <xf numFmtId="0" fontId="13" fillId="0" borderId="0" xfId="53" applyFont="1" applyAlignment="1">
      <alignment vertical="top" wrapText="1"/>
    </xf>
    <xf numFmtId="0" fontId="0" fillId="6" borderId="0" xfId="0" applyFont="1" applyFill="1" applyAlignment="1"/>
    <xf numFmtId="0" fontId="13" fillId="0" borderId="0" xfId="53" applyFont="1" applyAlignment="1">
      <alignment horizontal="left" vertical="top" wrapText="1"/>
    </xf>
    <xf numFmtId="0" fontId="20" fillId="0" borderId="0" xfId="53" applyNumberFormat="1" applyFont="1" applyFill="1" applyAlignment="1">
      <alignment horizontal="center" vertical="center"/>
    </xf>
    <xf numFmtId="0" fontId="31" fillId="0" borderId="0" xfId="0" applyFont="1" applyFill="1" applyBorder="1" applyAlignment="1">
      <alignment horizontal="left" vertical="center" readingOrder="1"/>
    </xf>
    <xf numFmtId="0" fontId="31" fillId="0" borderId="0" xfId="53" applyFont="1" applyFill="1" applyAlignment="1">
      <alignment horizontal="center" vertical="center"/>
    </xf>
    <xf numFmtId="0" fontId="31" fillId="0" borderId="0" xfId="53" applyFont="1" applyFill="1" applyAlignment="1">
      <alignment vertical="center"/>
    </xf>
    <xf numFmtId="0" fontId="31" fillId="0" borderId="0" xfId="0" applyFont="1" applyFill="1" applyAlignment="1">
      <alignment horizontal="center" vertical="center"/>
    </xf>
    <xf numFmtId="0" fontId="31" fillId="0" borderId="0" xfId="0" applyFont="1" applyFill="1" applyAlignment="1">
      <alignment vertical="center"/>
    </xf>
    <xf numFmtId="0" fontId="31" fillId="0" borderId="0" xfId="0" applyFont="1" applyFill="1" applyBorder="1" applyAlignment="1">
      <alignment horizontal="center" vertical="center"/>
    </xf>
    <xf numFmtId="0" fontId="31" fillId="0" borderId="0" xfId="0" applyFont="1" applyFill="1" applyBorder="1" applyAlignment="1">
      <alignment vertical="center"/>
    </xf>
    <xf numFmtId="0" fontId="20" fillId="0" borderId="0" xfId="0" applyFont="1" applyFill="1" applyBorder="1" applyAlignment="1">
      <alignment horizontal="left" vertical="center" readingOrder="1"/>
    </xf>
    <xf numFmtId="0" fontId="20" fillId="0" borderId="0" xfId="53" applyFont="1" applyFill="1" applyAlignment="1">
      <alignment horizontal="center" vertical="center"/>
    </xf>
    <xf numFmtId="0" fontId="20" fillId="0" borderId="0" xfId="53" applyFont="1" applyFill="1" applyAlignment="1">
      <alignment vertical="center"/>
    </xf>
    <xf numFmtId="0" fontId="20" fillId="0" borderId="0" xfId="0" applyFont="1" applyFill="1" applyAlignment="1">
      <alignment horizontal="center" vertical="center"/>
    </xf>
    <xf numFmtId="0" fontId="20" fillId="0" borderId="0" xfId="0" applyFont="1" applyFill="1" applyAlignment="1">
      <alignment vertical="center"/>
    </xf>
    <xf numFmtId="0" fontId="20" fillId="0" borderId="0" xfId="0" applyFont="1" applyFill="1" applyBorder="1" applyAlignment="1">
      <alignment vertical="center"/>
    </xf>
    <xf numFmtId="0" fontId="20" fillId="0" borderId="0" xfId="0" applyFont="1" applyFill="1" applyBorder="1" applyAlignment="1">
      <alignment horizontal="center" vertical="center"/>
    </xf>
    <xf numFmtId="0" fontId="20" fillId="0" borderId="0" xfId="0" applyNumberFormat="1" applyFont="1" applyFill="1" applyBorder="1" applyAlignment="1">
      <alignment vertical="center"/>
    </xf>
    <xf numFmtId="0" fontId="20" fillId="0" borderId="9" xfId="0" applyFont="1" applyFill="1" applyBorder="1" applyAlignment="1">
      <alignment horizontal="left" vertical="center" readingOrder="1"/>
    </xf>
    <xf numFmtId="0" fontId="20" fillId="0" borderId="9" xfId="0" applyFont="1" applyFill="1" applyBorder="1" applyAlignment="1">
      <alignment vertical="center"/>
    </xf>
    <xf numFmtId="0" fontId="26" fillId="0" borderId="0" xfId="0" applyFont="1" applyFill="1" applyAlignment="1">
      <alignment vertical="center"/>
    </xf>
    <xf numFmtId="0" fontId="20" fillId="0" borderId="8" xfId="0" applyFont="1" applyFill="1" applyBorder="1" applyAlignment="1">
      <alignment vertical="center"/>
    </xf>
    <xf numFmtId="0" fontId="26" fillId="0" borderId="0" xfId="0" applyFont="1" applyFill="1" applyAlignment="1">
      <alignment horizontal="left" vertical="center"/>
    </xf>
    <xf numFmtId="0" fontId="31" fillId="0" borderId="9" xfId="0" applyFont="1" applyFill="1" applyBorder="1" applyAlignment="1">
      <alignment horizontal="left" vertical="center" readingOrder="1"/>
    </xf>
    <xf numFmtId="0" fontId="15" fillId="0" borderId="0" xfId="0" applyFont="1" applyFill="1" applyAlignment="1">
      <alignment horizontal="left" vertical="center"/>
    </xf>
    <xf numFmtId="0" fontId="20" fillId="0" borderId="9" xfId="53" applyFont="1" applyFill="1" applyBorder="1" applyAlignment="1">
      <alignment vertical="center"/>
    </xf>
    <xf numFmtId="0" fontId="12" fillId="6" borderId="0" xfId="53" applyFont="1" applyFill="1" applyAlignment="1">
      <alignment horizontal="left" vertical="top" wrapText="1"/>
    </xf>
    <xf numFmtId="0" fontId="12" fillId="6" borderId="0" xfId="53" applyFont="1" applyFill="1" applyAlignment="1">
      <alignment horizontal="left" vertical="top"/>
    </xf>
    <xf numFmtId="0" fontId="0" fillId="6" borderId="0" xfId="0" applyFont="1" applyFill="1" applyAlignment="1">
      <alignment wrapText="1"/>
    </xf>
    <xf numFmtId="0" fontId="31" fillId="0" borderId="0" xfId="0" applyFont="1" applyAlignment="1">
      <alignment horizontal="center"/>
    </xf>
    <xf numFmtId="0" fontId="30" fillId="0" borderId="0" xfId="0" applyFont="1" applyAlignment="1">
      <alignment horizontal="center"/>
    </xf>
    <xf numFmtId="0" fontId="31" fillId="0" borderId="0" xfId="0" applyNumberFormat="1" applyFont="1" applyFill="1" applyBorder="1" applyAlignment="1">
      <alignment vertical="center"/>
    </xf>
    <xf numFmtId="0" fontId="31" fillId="0" borderId="0" xfId="53" applyFont="1" applyFill="1" applyAlignment="1">
      <alignment horizontal="left" vertical="center"/>
    </xf>
    <xf numFmtId="0" fontId="31" fillId="0" borderId="0" xfId="0" applyFont="1" applyFill="1" applyAlignment="1">
      <alignment horizontal="left" vertical="center"/>
    </xf>
    <xf numFmtId="0" fontId="31" fillId="0" borderId="0" xfId="53" applyFont="1" applyFill="1" applyBorder="1" applyAlignment="1">
      <alignment horizontal="left" vertical="center"/>
    </xf>
    <xf numFmtId="0" fontId="20" fillId="0" borderId="0" xfId="53" applyFont="1" applyFill="1" applyAlignment="1">
      <alignment horizontal="left" vertical="center"/>
    </xf>
    <xf numFmtId="0" fontId="20" fillId="0" borderId="0" xfId="0" applyFont="1" applyFill="1" applyAlignment="1">
      <alignment horizontal="left" vertical="center"/>
    </xf>
    <xf numFmtId="0" fontId="20" fillId="0" borderId="0" xfId="53" applyFont="1" applyFill="1" applyBorder="1" applyAlignment="1">
      <alignment horizontal="left" vertical="center"/>
    </xf>
    <xf numFmtId="0" fontId="20" fillId="0" borderId="0" xfId="53" applyNumberFormat="1" applyFont="1" applyFill="1" applyBorder="1" applyAlignment="1">
      <alignment horizontal="left" vertical="center"/>
    </xf>
    <xf numFmtId="0" fontId="20" fillId="0" borderId="0" xfId="0" applyFont="1" applyFill="1" applyBorder="1" applyAlignment="1">
      <alignment horizontal="left" vertical="center"/>
    </xf>
    <xf numFmtId="0" fontId="26" fillId="0" borderId="0" xfId="0" applyFont="1" applyFill="1" applyBorder="1" applyAlignment="1">
      <alignment horizontal="left" vertical="center"/>
    </xf>
    <xf numFmtId="0" fontId="20" fillId="0" borderId="0" xfId="53" applyFont="1" applyFill="1" applyBorder="1" applyAlignment="1">
      <alignment vertical="center"/>
    </xf>
    <xf numFmtId="0" fontId="20" fillId="0" borderId="8" xfId="0" applyFont="1" applyFill="1" applyBorder="1" applyAlignment="1">
      <alignment horizontal="left" vertical="center" readingOrder="1"/>
    </xf>
    <xf numFmtId="0" fontId="31" fillId="0" borderId="9" xfId="53" applyFont="1" applyFill="1" applyBorder="1" applyAlignment="1">
      <alignment horizontal="left" vertical="center" readingOrder="1"/>
    </xf>
    <xf numFmtId="0" fontId="31" fillId="0" borderId="0" xfId="53" applyNumberFormat="1" applyFont="1" applyFill="1" applyAlignment="1">
      <alignment horizontal="center" vertical="center"/>
    </xf>
    <xf numFmtId="10" fontId="15" fillId="0" borderId="11" xfId="11" applyNumberFormat="1" applyFont="1" applyFill="1" applyBorder="1" applyAlignment="1">
      <alignment horizontal="center" vertical="center"/>
    </xf>
    <xf numFmtId="0" fontId="20" fillId="0" borderId="0" xfId="0" applyFont="1" applyAlignment="1">
      <alignment vertical="center" wrapText="1"/>
    </xf>
    <xf numFmtId="0" fontId="15" fillId="0" borderId="0" xfId="53" applyFont="1" applyAlignment="1">
      <alignment vertical="top"/>
    </xf>
    <xf numFmtId="0" fontId="15" fillId="0" borderId="0" xfId="53" applyFont="1" applyAlignment="1">
      <alignment horizontal="center" vertical="top"/>
    </xf>
    <xf numFmtId="0" fontId="32" fillId="0" borderId="0" xfId="0" applyFont="1" applyAlignment="1">
      <alignment horizontal="center"/>
    </xf>
    <xf numFmtId="0" fontId="32" fillId="0" borderId="0" xfId="0" applyFont="1" applyAlignment="1"/>
    <xf numFmtId="0" fontId="20" fillId="0" borderId="0" xfId="53" applyFont="1" applyAlignment="1">
      <alignment vertical="center"/>
    </xf>
    <xf numFmtId="0" fontId="26" fillId="4" borderId="0" xfId="0" applyFont="1" applyFill="1" applyBorder="1" applyAlignment="1">
      <alignment vertical="center"/>
    </xf>
    <xf numFmtId="0" fontId="24" fillId="4" borderId="0" xfId="0" applyFont="1" applyFill="1" applyAlignment="1">
      <alignment vertical="center"/>
    </xf>
    <xf numFmtId="0" fontId="26" fillId="4" borderId="0" xfId="0" applyFont="1" applyFill="1" applyAlignment="1">
      <alignment vertical="center"/>
    </xf>
    <xf numFmtId="0" fontId="26" fillId="0" borderId="0" xfId="0" applyFont="1" applyAlignment="1">
      <alignment vertical="center"/>
    </xf>
    <xf numFmtId="0" fontId="17" fillId="6" borderId="0" xfId="0" applyFont="1" applyFill="1" applyBorder="1" applyAlignment="1">
      <alignment vertical="center"/>
    </xf>
    <xf numFmtId="0" fontId="26" fillId="6" borderId="0" xfId="0" applyFont="1" applyFill="1" applyBorder="1" applyAlignment="1">
      <alignment vertical="center"/>
    </xf>
    <xf numFmtId="0" fontId="24" fillId="0" borderId="5" xfId="0" applyFont="1" applyFill="1" applyBorder="1" applyAlignment="1">
      <alignment horizontal="center" vertical="center"/>
    </xf>
    <xf numFmtId="0" fontId="24" fillId="0" borderId="12" xfId="0" applyFont="1" applyFill="1" applyBorder="1" applyAlignment="1">
      <alignment horizontal="center" vertical="center"/>
    </xf>
    <xf numFmtId="0" fontId="24" fillId="0" borderId="10" xfId="0" applyFont="1" applyBorder="1" applyAlignment="1">
      <alignment vertical="center"/>
    </xf>
    <xf numFmtId="0" fontId="26" fillId="0" borderId="13" xfId="0" applyFont="1" applyBorder="1" applyAlignment="1">
      <alignment horizontal="left" vertical="top" wrapText="1"/>
    </xf>
    <xf numFmtId="0" fontId="26" fillId="0" borderId="8" xfId="0" applyFont="1" applyBorder="1" applyAlignment="1">
      <alignment horizontal="left" vertical="top" wrapText="1"/>
    </xf>
    <xf numFmtId="0" fontId="26" fillId="0" borderId="7" xfId="0" applyFont="1" applyBorder="1" applyAlignment="1">
      <alignment horizontal="left" vertical="top" wrapText="1"/>
    </xf>
    <xf numFmtId="0" fontId="20" fillId="0" borderId="10" xfId="0" applyFont="1" applyFill="1" applyBorder="1" applyAlignment="1">
      <alignment horizontal="center" vertical="center"/>
    </xf>
    <xf numFmtId="0" fontId="26" fillId="0" borderId="14" xfId="0" applyFont="1" applyBorder="1" applyAlignment="1">
      <alignment horizontal="left" vertical="top" wrapText="1"/>
    </xf>
    <xf numFmtId="0" fontId="26" fillId="0" borderId="0" xfId="0" applyFont="1" applyAlignment="1">
      <alignment horizontal="left" vertical="top" wrapText="1"/>
    </xf>
    <xf numFmtId="0" fontId="26" fillId="0" borderId="15" xfId="0" applyFont="1" applyBorder="1" applyAlignment="1">
      <alignment horizontal="left" vertical="top" wrapText="1"/>
    </xf>
    <xf numFmtId="0" fontId="20" fillId="0" borderId="6" xfId="0" applyFont="1" applyFill="1" applyBorder="1" applyAlignment="1">
      <alignment horizontal="center" vertical="center"/>
    </xf>
    <xf numFmtId="0" fontId="20" fillId="0" borderId="16" xfId="0" applyFont="1" applyFill="1" applyBorder="1" applyAlignment="1">
      <alignment horizontal="center" vertical="center"/>
    </xf>
    <xf numFmtId="0" fontId="20" fillId="0" borderId="17"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12" xfId="0" applyFont="1" applyFill="1" applyBorder="1" applyAlignment="1">
      <alignment horizontal="center" vertical="center"/>
    </xf>
    <xf numFmtId="0" fontId="24" fillId="4" borderId="10" xfId="0" applyFont="1" applyFill="1" applyBorder="1" applyAlignment="1">
      <alignment vertical="center"/>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5" xfId="0" applyFont="1" applyBorder="1" applyAlignment="1">
      <alignment horizontal="left" vertical="top" wrapText="1"/>
    </xf>
    <xf numFmtId="0" fontId="28" fillId="0" borderId="0" xfId="0" applyFont="1" applyFill="1" applyBorder="1" applyAlignment="1">
      <alignment vertical="center"/>
    </xf>
    <xf numFmtId="0" fontId="26" fillId="0" borderId="0" xfId="0" applyFont="1" applyFill="1" applyBorder="1" applyAlignment="1">
      <alignment vertical="center"/>
    </xf>
    <xf numFmtId="0" fontId="28" fillId="0" borderId="0" xfId="0" applyFont="1" applyFill="1" applyBorder="1" applyAlignment="1">
      <alignment horizontal="center" vertical="top"/>
    </xf>
    <xf numFmtId="0" fontId="28" fillId="0" borderId="14" xfId="0" applyFont="1" applyFill="1" applyBorder="1" applyAlignment="1">
      <alignment horizontal="center" vertical="top"/>
    </xf>
    <xf numFmtId="0" fontId="28" fillId="0" borderId="20" xfId="0" applyFont="1" applyFill="1" applyBorder="1" applyAlignment="1">
      <alignment horizontal="center" vertical="top"/>
    </xf>
    <xf numFmtId="0" fontId="26" fillId="0" borderId="13"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15" xfId="0" applyFont="1" applyFill="1" applyBorder="1" applyAlignment="1">
      <alignment horizontal="center" vertical="center"/>
    </xf>
    <xf numFmtId="0" fontId="26" fillId="0" borderId="20" xfId="0" applyFont="1" applyFill="1" applyBorder="1" applyAlignment="1">
      <alignment horizontal="center" vertical="center"/>
    </xf>
    <xf numFmtId="0" fontId="26" fillId="0" borderId="13" xfId="0" applyFont="1" applyFill="1" applyBorder="1" applyAlignment="1">
      <alignment horizontal="center" vertical="center" wrapText="1"/>
    </xf>
    <xf numFmtId="0" fontId="30" fillId="0" borderId="21" xfId="0" applyFont="1" applyBorder="1" applyAlignment="1">
      <alignment horizontal="center" vertical="center"/>
    </xf>
    <xf numFmtId="0" fontId="33" fillId="0" borderId="21" xfId="0" applyNumberFormat="1" applyFont="1" applyBorder="1" applyAlignment="1">
      <alignment horizontal="center" vertical="center"/>
    </xf>
    <xf numFmtId="0" fontId="28" fillId="3" borderId="0" xfId="0" applyFont="1" applyFill="1" applyBorder="1" applyAlignment="1">
      <alignment horizontal="center" vertical="top"/>
    </xf>
    <xf numFmtId="0" fontId="28" fillId="3" borderId="14" xfId="0" applyFont="1" applyFill="1" applyBorder="1" applyAlignment="1">
      <alignment horizontal="center" vertical="top"/>
    </xf>
    <xf numFmtId="0" fontId="28" fillId="3" borderId="20" xfId="0" applyFont="1" applyFill="1" applyBorder="1" applyAlignment="1">
      <alignment horizontal="center" vertical="top"/>
    </xf>
    <xf numFmtId="0" fontId="26" fillId="8" borderId="8" xfId="0" applyFont="1" applyFill="1" applyBorder="1" applyAlignment="1">
      <alignment horizontal="center" vertical="center"/>
    </xf>
    <xf numFmtId="0" fontId="26" fillId="8" borderId="13" xfId="0" applyFont="1" applyFill="1" applyBorder="1" applyAlignment="1">
      <alignment horizontal="center" vertical="center"/>
    </xf>
    <xf numFmtId="0" fontId="26" fillId="8" borderId="11" xfId="0" applyFont="1" applyFill="1" applyBorder="1" applyAlignment="1">
      <alignment horizontal="center" vertical="center"/>
    </xf>
    <xf numFmtId="0" fontId="26" fillId="0" borderId="11" xfId="0" applyFont="1" applyBorder="1" applyAlignment="1">
      <alignment horizontal="center" vertical="center"/>
    </xf>
    <xf numFmtId="0" fontId="26" fillId="0" borderId="8" xfId="0" applyFont="1" applyBorder="1" applyAlignment="1">
      <alignment horizontal="center" vertical="center"/>
    </xf>
    <xf numFmtId="0" fontId="26" fillId="0" borderId="13" xfId="0" applyFont="1" applyBorder="1" applyAlignment="1">
      <alignment horizontal="center" vertical="center"/>
    </xf>
    <xf numFmtId="0" fontId="26" fillId="0" borderId="7" xfId="0" applyFont="1" applyBorder="1" applyAlignment="1">
      <alignment horizontal="center" vertical="center"/>
    </xf>
    <xf numFmtId="0" fontId="26" fillId="0" borderId="15" xfId="0" applyFont="1" applyBorder="1" applyAlignment="1">
      <alignment horizontal="center" vertical="center"/>
    </xf>
    <xf numFmtId="0" fontId="26" fillId="0" borderId="20" xfId="0" applyFont="1" applyBorder="1" applyAlignment="1">
      <alignment horizontal="center" vertical="center"/>
    </xf>
    <xf numFmtId="0" fontId="26" fillId="0" borderId="22" xfId="0" applyFont="1" applyFill="1" applyBorder="1" applyAlignment="1">
      <alignment horizontal="center" vertical="center"/>
    </xf>
    <xf numFmtId="0" fontId="24" fillId="0" borderId="0" xfId="0" applyFont="1" applyAlignment="1">
      <alignment horizontal="center" vertical="top"/>
    </xf>
    <xf numFmtId="0" fontId="24" fillId="0" borderId="12" xfId="0" applyFont="1" applyFill="1" applyBorder="1" applyAlignment="1">
      <alignment horizontal="center" vertical="top"/>
    </xf>
    <xf numFmtId="0" fontId="26" fillId="0" borderId="13" xfId="0" applyFont="1" applyBorder="1" applyAlignment="1">
      <alignment horizontal="center" vertical="top" wrapText="1"/>
    </xf>
    <xf numFmtId="0" fontId="20" fillId="0" borderId="0" xfId="0" applyFont="1" applyAlignment="1">
      <alignment horizontal="center" vertical="center"/>
    </xf>
    <xf numFmtId="0" fontId="26" fillId="0" borderId="0" xfId="0" applyFont="1" applyAlignment="1">
      <alignment horizontal="center" vertical="center"/>
    </xf>
    <xf numFmtId="10" fontId="26" fillId="0" borderId="12" xfId="11" applyNumberFormat="1" applyFont="1" applyFill="1" applyBorder="1" applyAlignment="1">
      <alignment horizontal="center" vertical="center"/>
    </xf>
    <xf numFmtId="9" fontId="26" fillId="0" borderId="12" xfId="0" applyNumberFormat="1" applyFont="1" applyBorder="1" applyAlignment="1">
      <alignment horizontal="center" vertical="center"/>
    </xf>
    <xf numFmtId="0" fontId="26" fillId="0" borderId="14" xfId="0" applyFont="1" applyBorder="1" applyAlignment="1">
      <alignment vertical="top" wrapText="1"/>
    </xf>
    <xf numFmtId="10" fontId="26" fillId="0" borderId="10" xfId="11" applyNumberFormat="1" applyFont="1" applyFill="1" applyBorder="1" applyAlignment="1">
      <alignment horizontal="center" vertical="center"/>
    </xf>
    <xf numFmtId="9" fontId="26" fillId="0" borderId="10" xfId="0" applyNumberFormat="1" applyFont="1" applyBorder="1" applyAlignment="1">
      <alignment horizontal="center" vertical="center"/>
    </xf>
    <xf numFmtId="0" fontId="26" fillId="0" borderId="19" xfId="0" applyFont="1" applyBorder="1" applyAlignment="1">
      <alignment vertical="top" wrapText="1"/>
    </xf>
    <xf numFmtId="0" fontId="26" fillId="4" borderId="8" xfId="0" applyFont="1" applyFill="1" applyBorder="1" applyAlignment="1">
      <alignment vertical="top" wrapText="1"/>
    </xf>
    <xf numFmtId="0" fontId="26" fillId="4" borderId="7" xfId="0" applyFont="1" applyFill="1" applyBorder="1" applyAlignment="1">
      <alignment vertical="top" wrapText="1"/>
    </xf>
    <xf numFmtId="0" fontId="26" fillId="4" borderId="0" xfId="0" applyFont="1" applyFill="1" applyBorder="1" applyAlignment="1">
      <alignment vertical="top" wrapText="1"/>
    </xf>
    <xf numFmtId="0" fontId="26" fillId="4" borderId="15" xfId="0" applyFont="1" applyFill="1" applyBorder="1" applyAlignment="1">
      <alignment vertical="top" wrapText="1"/>
    </xf>
    <xf numFmtId="0" fontId="26" fillId="4" borderId="19" xfId="0" applyFont="1" applyFill="1" applyBorder="1" applyAlignment="1">
      <alignment vertical="top" wrapText="1"/>
    </xf>
    <xf numFmtId="0" fontId="26" fillId="4" borderId="5" xfId="0" applyFont="1" applyFill="1" applyBorder="1" applyAlignment="1">
      <alignment vertical="top" wrapText="1"/>
    </xf>
    <xf numFmtId="0" fontId="26" fillId="9" borderId="0" xfId="0" applyFont="1" applyFill="1" applyAlignment="1">
      <alignment vertical="center"/>
    </xf>
    <xf numFmtId="10" fontId="26" fillId="0" borderId="11" xfId="11" applyNumberFormat="1" applyFont="1" applyFill="1" applyBorder="1" applyAlignment="1">
      <alignment horizontal="center" vertical="center"/>
    </xf>
    <xf numFmtId="9" fontId="26" fillId="0" borderId="11" xfId="0" applyNumberFormat="1" applyFont="1" applyBorder="1" applyAlignment="1">
      <alignment horizontal="center" vertical="center"/>
    </xf>
    <xf numFmtId="0" fontId="26" fillId="0" borderId="9" xfId="0" applyFont="1" applyBorder="1" applyAlignment="1">
      <alignment horizontal="left" vertical="center" wrapText="1" readingOrder="1"/>
    </xf>
    <xf numFmtId="0" fontId="20" fillId="0" borderId="9" xfId="0" applyFont="1" applyBorder="1" applyAlignment="1">
      <alignment horizontal="center" vertical="center"/>
    </xf>
    <xf numFmtId="0" fontId="26" fillId="0" borderId="23" xfId="0" applyFont="1" applyBorder="1" applyAlignment="1">
      <alignment horizontal="center" vertical="center"/>
    </xf>
    <xf numFmtId="0" fontId="26" fillId="0" borderId="9" xfId="0" applyFont="1" applyBorder="1" applyAlignment="1">
      <alignment horizontal="left" vertical="center" readingOrder="1"/>
    </xf>
    <xf numFmtId="0" fontId="20" fillId="4" borderId="0" xfId="0" applyNumberFormat="1" applyFont="1" applyFill="1" applyBorder="1" applyAlignment="1">
      <alignment horizontal="center" vertical="top"/>
    </xf>
    <xf numFmtId="0" fontId="20" fillId="0" borderId="0" xfId="0" applyFont="1" applyFill="1" applyBorder="1" applyAlignment="1">
      <alignment vertical="top"/>
    </xf>
    <xf numFmtId="0" fontId="20" fillId="0" borderId="8" xfId="0" applyFont="1" applyBorder="1" applyAlignment="1">
      <alignment horizontal="center"/>
    </xf>
    <xf numFmtId="10" fontId="26" fillId="0" borderId="11" xfId="11" applyNumberFormat="1" applyFont="1" applyFill="1" applyBorder="1" applyAlignment="1">
      <alignment horizontal="left" vertical="center"/>
    </xf>
    <xf numFmtId="0" fontId="26" fillId="0" borderId="8" xfId="0" applyFont="1" applyBorder="1" applyAlignment="1">
      <alignment horizontal="left" vertical="center" readingOrder="1"/>
    </xf>
    <xf numFmtId="0" fontId="26" fillId="0" borderId="23" xfId="0" applyFont="1" applyBorder="1" applyAlignment="1">
      <alignment horizontal="left" vertical="center"/>
    </xf>
    <xf numFmtId="0" fontId="26" fillId="0" borderId="6" xfId="0" applyFont="1" applyBorder="1" applyAlignment="1">
      <alignment horizontal="left" vertical="center"/>
    </xf>
    <xf numFmtId="0" fontId="20" fillId="0" borderId="23" xfId="0" applyFont="1" applyBorder="1" applyAlignment="1">
      <alignment horizontal="center"/>
    </xf>
    <xf numFmtId="0" fontId="20" fillId="0" borderId="6" xfId="0" applyFont="1" applyBorder="1" applyAlignment="1">
      <alignment horizontal="left" vertical="center"/>
    </xf>
    <xf numFmtId="0" fontId="15" fillId="0" borderId="0" xfId="0" applyFont="1" applyAlignment="1">
      <alignment vertical="center"/>
    </xf>
    <xf numFmtId="0" fontId="26" fillId="0" borderId="13" xfId="0" applyFont="1" applyBorder="1" applyAlignment="1">
      <alignment horizontal="left" vertical="center"/>
    </xf>
    <xf numFmtId="0" fontId="20" fillId="0" borderId="7" xfId="0" applyFont="1" applyBorder="1" applyAlignment="1">
      <alignment horizontal="left" vertical="center"/>
    </xf>
    <xf numFmtId="0" fontId="15" fillId="0" borderId="0" xfId="0" applyFont="1" applyBorder="1" applyAlignment="1">
      <alignment vertical="center"/>
    </xf>
    <xf numFmtId="0" fontId="20" fillId="4" borderId="0" xfId="0" applyNumberFormat="1" applyFont="1" applyFill="1" applyBorder="1" applyAlignment="1">
      <alignment vertical="top"/>
    </xf>
    <xf numFmtId="0" fontId="20" fillId="4" borderId="0" xfId="0" applyNumberFormat="1" applyFont="1" applyFill="1" applyBorder="1" applyAlignment="1">
      <alignment vertical="top" wrapText="1"/>
    </xf>
    <xf numFmtId="0" fontId="20" fillId="4" borderId="0" xfId="53" applyFont="1" applyFill="1" applyBorder="1" applyAlignment="1">
      <alignment vertical="top"/>
    </xf>
    <xf numFmtId="9" fontId="18" fillId="0" borderId="10" xfId="0" applyNumberFormat="1" applyFont="1" applyBorder="1" applyAlignment="1">
      <alignment vertical="center"/>
    </xf>
    <xf numFmtId="0" fontId="20" fillId="0" borderId="13" xfId="0" applyFont="1" applyBorder="1" applyAlignment="1">
      <alignment horizontal="center"/>
    </xf>
    <xf numFmtId="9" fontId="18" fillId="0" borderId="11" xfId="0" applyNumberFormat="1" applyFont="1" applyBorder="1" applyAlignment="1">
      <alignment vertical="center"/>
    </xf>
    <xf numFmtId="0" fontId="26" fillId="0" borderId="0" xfId="0" applyFont="1" applyBorder="1" applyAlignment="1">
      <alignment vertical="center"/>
    </xf>
    <xf numFmtId="0" fontId="26" fillId="4" borderId="11" xfId="0" applyFont="1" applyFill="1" applyBorder="1" applyAlignment="1">
      <alignment vertical="center"/>
    </xf>
    <xf numFmtId="0" fontId="26" fillId="4" borderId="12" xfId="0" applyFont="1" applyFill="1" applyBorder="1" applyAlignment="1">
      <alignment vertical="center"/>
    </xf>
    <xf numFmtId="0" fontId="26" fillId="4" borderId="10" xfId="0" applyFont="1" applyFill="1" applyBorder="1" applyAlignment="1">
      <alignment vertical="center"/>
    </xf>
    <xf numFmtId="0" fontId="26" fillId="0" borderId="10" xfId="0" applyFont="1" applyBorder="1" applyAlignment="1">
      <alignment vertical="center"/>
    </xf>
    <xf numFmtId="0" fontId="26" fillId="0" borderId="11" xfId="0" applyFont="1" applyBorder="1" applyAlignment="1">
      <alignment vertical="center"/>
    </xf>
    <xf numFmtId="0" fontId="26" fillId="0" borderId="20" xfId="0" applyFont="1" applyBorder="1" applyAlignment="1">
      <alignment vertical="center"/>
    </xf>
    <xf numFmtId="0" fontId="24" fillId="4" borderId="23" xfId="0" applyFont="1" applyFill="1" applyBorder="1" applyAlignment="1">
      <alignment vertical="center"/>
    </xf>
    <xf numFmtId="0" fontId="28" fillId="0" borderId="0" xfId="0" applyFont="1" applyFill="1" applyBorder="1" applyAlignment="1">
      <alignment horizontal="center" vertical="center"/>
    </xf>
    <xf numFmtId="0" fontId="28" fillId="0" borderId="0" xfId="0" applyFont="1" applyFill="1" applyBorder="1" applyAlignment="1">
      <alignment horizontal="center" vertical="center" wrapText="1"/>
    </xf>
    <xf numFmtId="0" fontId="24" fillId="4" borderId="6" xfId="0" applyFont="1" applyFill="1" applyBorder="1" applyAlignment="1">
      <alignment vertical="center"/>
    </xf>
    <xf numFmtId="0" fontId="26" fillId="4" borderId="23" xfId="0" applyFont="1" applyFill="1" applyBorder="1" applyAlignment="1">
      <alignment vertical="center"/>
    </xf>
    <xf numFmtId="0" fontId="18" fillId="0" borderId="0" xfId="0" applyFont="1" applyFill="1" applyBorder="1" applyAlignment="1">
      <alignment horizontal="center" vertical="center"/>
    </xf>
    <xf numFmtId="0" fontId="26" fillId="0" borderId="0" xfId="0" applyFont="1" applyFill="1" applyBorder="1" applyAlignment="1">
      <alignment horizontal="left" vertical="center" wrapText="1"/>
    </xf>
    <xf numFmtId="0" fontId="26" fillId="4" borderId="7" xfId="0" applyNumberFormat="1" applyFont="1" applyFill="1" applyBorder="1" applyAlignment="1">
      <alignment horizontal="center" vertical="center"/>
    </xf>
    <xf numFmtId="9" fontId="18" fillId="4" borderId="11" xfId="0" applyNumberFormat="1" applyFont="1" applyFill="1" applyBorder="1" applyAlignment="1">
      <alignment horizontal="center" vertical="center"/>
    </xf>
    <xf numFmtId="0" fontId="34" fillId="0" borderId="0" xfId="0" applyFont="1" applyFill="1" applyBorder="1" applyAlignment="1">
      <alignment horizontal="center" vertical="center"/>
    </xf>
    <xf numFmtId="0" fontId="20" fillId="0" borderId="14" xfId="0" applyFont="1" applyFill="1" applyBorder="1" applyAlignment="1">
      <alignment horizontal="left" vertical="center" wrapText="1"/>
    </xf>
    <xf numFmtId="0" fontId="13" fillId="5" borderId="0" xfId="0" applyFont="1" applyFill="1" applyAlignment="1">
      <alignment vertical="center"/>
    </xf>
    <xf numFmtId="0" fontId="35" fillId="2" borderId="0" xfId="0" applyFont="1" applyFill="1" applyAlignment="1">
      <alignment horizontal="left" vertical="center"/>
    </xf>
    <xf numFmtId="0" fontId="23" fillId="2" borderId="0" xfId="0" applyFont="1" applyFill="1" applyAlignment="1">
      <alignment vertical="center" wrapText="1"/>
    </xf>
    <xf numFmtId="0" fontId="23" fillId="2" borderId="0" xfId="0" applyFont="1" applyFill="1" applyAlignment="1">
      <alignment vertical="center"/>
    </xf>
    <xf numFmtId="0" fontId="13" fillId="2" borderId="0" xfId="0" applyFont="1" applyFill="1" applyAlignment="1">
      <alignment vertical="center"/>
    </xf>
    <xf numFmtId="0" fontId="35" fillId="5" borderId="0" xfId="0" applyFont="1" applyFill="1" applyAlignment="1">
      <alignment horizontal="left" vertical="center"/>
    </xf>
    <xf numFmtId="0" fontId="23" fillId="5" borderId="0" xfId="0" applyFont="1" applyFill="1" applyAlignment="1">
      <alignment vertical="center" wrapText="1"/>
    </xf>
    <xf numFmtId="0" fontId="23" fillId="5" borderId="0" xfId="0" applyFont="1" applyFill="1" applyAlignment="1">
      <alignment vertical="center"/>
    </xf>
    <xf numFmtId="0" fontId="24" fillId="0" borderId="0" xfId="0" applyFont="1" applyAlignment="1">
      <alignment horizontal="center" vertical="center"/>
    </xf>
    <xf numFmtId="0" fontId="26" fillId="0" borderId="0" xfId="0" applyFont="1" applyAlignment="1">
      <alignment vertical="center" wrapText="1"/>
    </xf>
    <xf numFmtId="14" fontId="26" fillId="0" borderId="0" xfId="0" applyNumberFormat="1" applyFont="1" applyAlignment="1">
      <alignment horizontal="center" vertical="center"/>
    </xf>
    <xf numFmtId="14" fontId="26" fillId="0" borderId="0" xfId="0" applyNumberFormat="1" applyFont="1" applyAlignment="1">
      <alignment vertical="center"/>
    </xf>
    <xf numFmtId="0" fontId="20" fillId="0" borderId="0" xfId="0" applyFont="1" applyFill="1" applyAlignment="1" quotePrefix="1">
      <alignment vertical="center"/>
    </xf>
    <xf numFmtId="0" fontId="20" fillId="0" borderId="0" xfId="0" applyNumberFormat="1" applyFont="1" applyFill="1" applyBorder="1" applyAlignment="1" quotePrefix="1">
      <alignment vertical="center"/>
    </xf>
    <xf numFmtId="0" fontId="26" fillId="0" borderId="1" xfId="0" applyFont="1" applyFill="1" applyBorder="1" applyAlignment="1" quotePrefix="1">
      <alignment vertical="center"/>
    </xf>
  </cellXfs>
  <cellStyles count="5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常规 2 2 2" xfId="35"/>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常规 2 2" xfId="45"/>
    <cellStyle name="Normal 3" xfId="46"/>
    <cellStyle name="40% - 强调文字颜色 5" xfId="47" builtinId="47"/>
    <cellStyle name="60% - 强调文字颜色 5" xfId="48" builtinId="48"/>
    <cellStyle name="强调文字颜色 6" xfId="49" builtinId="49"/>
    <cellStyle name="常规 2 3" xfId="50"/>
    <cellStyle name="40% - 强调文字颜色 6" xfId="51" builtinId="51"/>
    <cellStyle name="60% - 强调文字颜色 6" xfId="52" builtinId="52"/>
    <cellStyle name="常规 2" xfId="53"/>
    <cellStyle name="常规 3" xfId="54"/>
    <cellStyle name="常规 4" xfId="55"/>
    <cellStyle name="常规 5" xfId="56"/>
  </cellStyles>
  <dxfs count="93">
    <dxf>
      <font>
        <name val="等线"/>
        <scheme val="none"/>
        <charset val="134"/>
        <strike val="0"/>
        <u val="none"/>
        <sz val="10"/>
        <color theme="1"/>
      </font>
      <alignment horizontal="center" vertical="center"/>
    </dxf>
    <dxf>
      <font>
        <name val="等线"/>
        <scheme val="none"/>
        <charset val="134"/>
        <strike val="0"/>
        <u val="none"/>
        <sz val="10"/>
        <color theme="1"/>
      </font>
      <alignment vertical="center"/>
    </dxf>
    <dxf>
      <font>
        <name val="等线"/>
        <scheme val="none"/>
        <charset val="134"/>
        <strike val="0"/>
        <u val="none"/>
        <sz val="10"/>
        <color theme="1"/>
      </font>
      <alignment vertical="center"/>
    </dxf>
    <dxf>
      <font>
        <name val="等线"/>
        <scheme val="none"/>
        <charset val="134"/>
        <strike val="0"/>
        <u val="none"/>
        <sz val="10"/>
        <color theme="1"/>
      </font>
      <alignment vertical="center"/>
    </dxf>
    <dxf>
      <font>
        <name val="等线"/>
        <scheme val="none"/>
        <charset val="134"/>
        <strike val="0"/>
        <u val="none"/>
        <sz val="10"/>
        <color theme="1"/>
      </font>
      <alignment vertical="center"/>
    </dxf>
    <dxf>
      <font>
        <name val="等线"/>
        <scheme val="none"/>
        <charset val="134"/>
        <b val="1"/>
        <i val="0"/>
        <strike val="0"/>
        <u val="none"/>
        <sz val="10"/>
        <color auto="1"/>
      </font>
      <fill>
        <patternFill patternType="none"/>
      </fill>
      <alignment horizontal="center" vertical="center"/>
    </dxf>
    <dxf>
      <font>
        <name val="等线"/>
        <scheme val="none"/>
        <charset val="134"/>
        <b val="0"/>
        <i val="0"/>
        <strike val="0"/>
        <u val="none"/>
        <sz val="10"/>
        <color theme="1"/>
      </font>
      <fill>
        <patternFill patternType="none"/>
      </fill>
      <alignment horizontal="left" vertical="center" wrapText="1"/>
      <border>
        <left style="thin">
          <color theme="0"/>
        </left>
      </border>
    </dxf>
    <dxf>
      <font>
        <name val="微软雅黑"/>
        <scheme val="none"/>
        <charset val="134"/>
        <strike val="0"/>
        <u val="none"/>
        <sz val="10"/>
      </font>
      <fill>
        <patternFill patternType="none"/>
      </fill>
      <alignment horizontal="center" vertical="center"/>
      <border>
        <left/>
        <right style="thin">
          <color theme="0"/>
        </right>
        <top style="thin">
          <color theme="0"/>
        </top>
        <bottom style="thin">
          <color theme="0"/>
        </bottom>
      </border>
    </dxf>
    <dxf>
      <font>
        <name val="微软雅黑"/>
        <scheme val="none"/>
        <charset val="134"/>
        <strike val="0"/>
        <u val="none"/>
        <sz val="10"/>
      </font>
      <fill>
        <patternFill patternType="none"/>
      </fill>
      <alignment horizontal="center" vertical="center"/>
      <border>
        <left style="thin">
          <color theme="0"/>
        </left>
        <right style="thin">
          <color theme="0"/>
        </right>
        <top style="thin">
          <color theme="0"/>
        </top>
        <bottom style="thin">
          <color theme="0"/>
        </bottom>
      </border>
    </dxf>
    <dxf>
      <font>
        <name val="微软雅黑"/>
        <scheme val="none"/>
        <charset val="134"/>
        <strike val="0"/>
        <u val="none"/>
        <sz val="10"/>
      </font>
      <fill>
        <patternFill patternType="none"/>
      </fill>
      <alignment horizontal="center" vertical="center"/>
      <border>
        <left style="thin">
          <color theme="0"/>
        </left>
        <right style="thin">
          <color theme="0"/>
        </right>
        <top style="thin">
          <color theme="0"/>
        </top>
        <bottom style="thin">
          <color theme="0"/>
        </bottom>
      </border>
    </dxf>
    <dxf>
      <font>
        <name val="等线"/>
        <scheme val="none"/>
        <charset val="134"/>
        <strike val="0"/>
        <u val="none"/>
        <sz val="10"/>
        <color theme="1"/>
      </font>
      <alignment horizontal="left" vertical="center"/>
      <border>
        <left style="thin">
          <color theme="0"/>
        </left>
        <right/>
        <top style="thin">
          <color theme="0"/>
        </top>
        <bottom style="thin">
          <color theme="0"/>
        </bottom>
      </border>
    </dxf>
    <dxf>
      <font>
        <name val="等线"/>
        <scheme val="none"/>
        <charset val="134"/>
        <b val="0"/>
        <i val="0"/>
        <strike val="0"/>
        <u val="none"/>
        <sz val="10"/>
        <color theme="1"/>
      </font>
      <alignment horizontal="center" vertical="center"/>
      <border>
        <left style="thin">
          <color theme="0"/>
        </left>
        <right/>
        <top style="thin">
          <color theme="0"/>
        </top>
        <bottom style="thin">
          <color theme="0"/>
        </bottom>
      </border>
    </dxf>
    <dxf>
      <font>
        <name val="等线"/>
        <scheme val="none"/>
        <charset val="134"/>
        <strike val="0"/>
        <u val="none"/>
        <sz val="10"/>
        <color theme="1"/>
      </font>
      <alignment horizontal="center" vertical="center"/>
      <border>
        <left/>
        <right style="thin">
          <color theme="0"/>
        </right>
        <top style="thin">
          <color theme="0"/>
        </top>
        <bottom style="thin">
          <color theme="0"/>
        </bottom>
      </border>
    </dxf>
    <dxf>
      <font>
        <name val="等线"/>
        <scheme val="none"/>
        <charset val="134"/>
        <strike val="0"/>
        <u val="none"/>
        <sz val="10"/>
        <color theme="1"/>
      </font>
      <alignment horizontal="center" vertical="center"/>
      <border>
        <left style="thin">
          <color theme="0"/>
        </left>
        <right/>
        <top style="thin">
          <color theme="0"/>
        </top>
        <bottom style="thin">
          <color theme="0"/>
        </bottom>
      </border>
    </dxf>
    <dxf>
      <font>
        <name val="等线"/>
        <scheme val="none"/>
        <charset val="134"/>
        <b val="0"/>
        <i val="0"/>
        <strike val="0"/>
        <u val="none"/>
        <sz val="10"/>
        <color theme="1"/>
      </font>
      <numFmt numFmtId="10" formatCode="0.00%"/>
      <fill>
        <patternFill patternType="none"/>
      </fill>
      <alignment horizontal="center" vertical="center"/>
      <border>
        <left style="thin">
          <color theme="0"/>
        </left>
        <right style="thin">
          <color theme="0"/>
        </right>
        <top style="thin">
          <color theme="0"/>
        </top>
        <bottom style="thin">
          <color theme="0"/>
        </bottom>
      </border>
    </dxf>
    <dxf>
      <font>
        <name val="等线"/>
        <scheme val="none"/>
        <charset val="134"/>
        <strike val="0"/>
        <u val="none"/>
        <sz val="10"/>
        <color theme="1"/>
      </font>
      <numFmt numFmtId="9" formatCode="0%"/>
      <alignment horizontal="center" vertical="center"/>
      <border>
        <left style="thin">
          <color theme="0"/>
        </left>
        <right style="thin">
          <color theme="0"/>
        </right>
        <top style="thin">
          <color theme="0"/>
        </top>
        <bottom style="thin">
          <color theme="0"/>
        </bottom>
      </border>
    </dxf>
    <dxf>
      <font>
        <name val="等线"/>
        <scheme val="none"/>
        <charset val="134"/>
        <family val="3"/>
        <strike val="0"/>
        <u val="none"/>
        <sz val="10"/>
      </font>
      <alignment vertical="center"/>
    </dxf>
    <dxf>
      <font>
        <name val="等线"/>
        <scheme val="none"/>
        <charset val="134"/>
        <family val="3"/>
        <b val="0"/>
        <i val="0"/>
        <strike val="0"/>
        <u val="none"/>
        <sz val="10"/>
        <color theme="1"/>
      </font>
      <fill>
        <patternFill patternType="none"/>
      </fill>
      <alignment horizontal="center" vertical="center"/>
      <border>
        <left/>
        <right/>
        <top style="thin">
          <color theme="0"/>
        </top>
        <bottom/>
      </border>
    </dxf>
    <dxf>
      <font>
        <name val="等线"/>
        <scheme val="none"/>
        <charset val="134"/>
        <family val="3"/>
        <b val="0"/>
        <i val="0"/>
        <strike val="0"/>
        <u val="none"/>
        <sz val="10"/>
        <color theme="1"/>
      </font>
      <fill>
        <patternFill patternType="none"/>
      </fill>
      <alignment horizontal="center" vertical="center"/>
      <border>
        <left style="thin">
          <color theme="0"/>
        </left>
        <right style="thin">
          <color theme="0"/>
        </right>
        <top style="thin">
          <color theme="0"/>
        </top>
        <bottom/>
      </border>
    </dxf>
    <dxf>
      <font>
        <name val="等线"/>
        <scheme val="none"/>
        <charset val="134"/>
        <family val="3"/>
        <b val="0"/>
        <i val="0"/>
        <strike val="0"/>
        <u val="none"/>
        <sz val="10"/>
        <color theme="1"/>
      </font>
      <fill>
        <patternFill patternType="none"/>
      </fill>
      <alignment horizontal="center" vertical="center"/>
      <border>
        <left style="thin">
          <color theme="0"/>
        </left>
        <right style="thin">
          <color theme="0"/>
        </right>
        <top style="thin">
          <color theme="0"/>
        </top>
        <bottom/>
      </border>
    </dxf>
    <dxf>
      <font>
        <name val="等线"/>
        <scheme val="none"/>
        <charset val="134"/>
        <family val="3"/>
        <strike val="0"/>
        <u val="none"/>
        <sz val="10"/>
        <color theme="1"/>
      </font>
      <fill>
        <patternFill patternType="none"/>
      </fill>
      <border>
        <right style="thin">
          <color theme="0"/>
        </right>
      </border>
    </dxf>
    <dxf>
      <font>
        <name val="等线"/>
        <scheme val="none"/>
        <charset val="134"/>
        <family val="3"/>
        <strike val="0"/>
        <u val="none"/>
        <sz val="10"/>
        <color theme="1"/>
      </font>
      <fill>
        <patternFill patternType="none"/>
      </fill>
    </dxf>
    <dxf>
      <font>
        <name val="等线"/>
        <scheme val="none"/>
        <charset val="134"/>
        <family val="3"/>
        <b val="0"/>
        <i val="0"/>
        <strike val="0"/>
        <u val="none"/>
        <sz val="10"/>
        <color theme="1"/>
      </font>
      <fill>
        <patternFill patternType="solid">
          <bgColor theme="2" tint="-0.0998565630054628"/>
        </patternFill>
      </fill>
      <alignment horizontal="center" vertical="center"/>
      <border>
        <left/>
        <right/>
        <top style="thin">
          <color theme="0"/>
        </top>
        <bottom/>
      </border>
    </dxf>
    <dxf>
      <font>
        <name val="等线"/>
        <scheme val="none"/>
        <charset val="134"/>
        <family val="3"/>
        <b val="0"/>
        <i val="0"/>
        <strike val="0"/>
        <u val="none"/>
        <sz val="10"/>
        <color theme="1"/>
      </font>
      <fill>
        <patternFill patternType="solid">
          <bgColor theme="2" tint="-0.0998565630054628"/>
        </patternFill>
      </fill>
      <alignment horizontal="center" vertical="center"/>
      <border>
        <left style="thin">
          <color theme="0"/>
        </left>
        <right/>
        <top style="thin">
          <color theme="0"/>
        </top>
        <bottom/>
      </border>
    </dxf>
    <dxf>
      <font>
        <name val="等线"/>
        <scheme val="none"/>
        <charset val="134"/>
        <family val="3"/>
        <b val="0"/>
        <i val="0"/>
        <strike val="0"/>
        <u val="none"/>
        <sz val="10"/>
        <color theme="1"/>
      </font>
      <fill>
        <patternFill patternType="solid">
          <bgColor theme="2" tint="-0.0998565630054628"/>
        </patternFill>
      </fill>
      <alignment horizontal="center" vertical="center"/>
      <border>
        <left style="thin">
          <color theme="0"/>
        </left>
        <right/>
        <top style="thin">
          <color theme="0"/>
        </top>
        <bottom/>
      </border>
    </dxf>
    <dxf>
      <font>
        <name val="等线"/>
        <scheme val="none"/>
        <charset val="134"/>
        <b val="0"/>
        <i val="0"/>
        <strike val="0"/>
        <u val="none"/>
        <sz val="10"/>
        <color theme="1"/>
      </font>
      <fill>
        <patternFill patternType="none"/>
      </fill>
      <alignment horizontal="justify" vertical="center" wrapText="1"/>
    </dxf>
    <dxf>
      <font>
        <name val="等线"/>
        <scheme val="none"/>
        <charset val="134"/>
        <b val="0"/>
        <i val="0"/>
        <strike val="0"/>
        <u val="none"/>
        <sz val="10"/>
        <color theme="1"/>
      </font>
      <fill>
        <patternFill patternType="none"/>
      </fill>
      <alignment horizontal="justify" vertical="center" wrapText="1"/>
    </dxf>
    <dxf>
      <font>
        <name val="等线"/>
        <scheme val="none"/>
        <charset val="134"/>
        <family val="3"/>
        <b val="0"/>
        <i val="0"/>
        <strike val="0"/>
        <u val="none"/>
        <sz val="10"/>
        <color theme="1"/>
      </font>
      <fill>
        <patternFill patternType="solid">
          <bgColor theme="2" tint="-0.0998565630054628"/>
        </patternFill>
      </fill>
      <alignment horizontal="center" vertical="center"/>
      <border>
        <left style="thin">
          <color theme="0"/>
        </left>
        <right/>
        <top style="thin">
          <color theme="0"/>
        </top>
        <bottom/>
      </border>
    </dxf>
    <dxf>
      <font>
        <color rgb="FF006100"/>
      </font>
      <fill>
        <patternFill patternType="solid">
          <bgColor rgb="FFC6EFCE"/>
        </patternFill>
      </fill>
    </dxf>
    <dxf>
      <font>
        <color rgb="FF9C0006"/>
      </font>
      <fill>
        <patternFill patternType="solid">
          <bgColor rgb="FFFFC7CE"/>
        </patternFill>
      </fill>
    </dxf>
    <dxf>
      <font>
        <name val="等线"/>
        <scheme val="none"/>
        <charset val="134"/>
        <strike val="0"/>
        <u val="none"/>
        <sz val="10"/>
        <color theme="1"/>
      </font>
      <fill>
        <patternFill patternType="none"/>
      </fill>
      <alignment horizontal="center" vertical="center"/>
    </dxf>
    <dxf>
      <font>
        <name val="等线"/>
        <scheme val="none"/>
        <charset val="134"/>
        <strike val="0"/>
        <u val="none"/>
        <sz val="10"/>
        <color theme="1"/>
      </font>
      <fill>
        <patternFill patternType="none"/>
      </fill>
      <alignment horizontal="left" vertical="center" readingOrder="1"/>
      <border>
        <left/>
        <right/>
        <top style="thin">
          <color theme="0"/>
        </top>
        <bottom style="thin">
          <color theme="0"/>
        </bottom>
      </border>
    </dxf>
    <dxf>
      <font>
        <name val="等线"/>
        <scheme val="none"/>
        <charset val="134"/>
        <strike val="0"/>
        <u val="none"/>
        <sz val="10"/>
        <color theme="1"/>
      </font>
      <fill>
        <patternFill patternType="none"/>
      </fill>
      <alignment horizontal="center" vertical="center"/>
    </dxf>
    <dxf>
      <font>
        <name val="等线"/>
        <scheme val="none"/>
        <charset val="134"/>
        <b val="0"/>
        <i val="0"/>
        <strike val="0"/>
        <u val="none"/>
        <sz val="10"/>
        <color theme="1"/>
      </font>
      <fill>
        <patternFill patternType="none"/>
      </fill>
      <alignment vertical="center"/>
    </dxf>
    <dxf>
      <font>
        <name val="等线"/>
        <scheme val="none"/>
        <charset val="134"/>
        <strike val="0"/>
        <u val="none"/>
        <sz val="10"/>
        <color theme="1"/>
      </font>
      <fill>
        <patternFill patternType="none"/>
      </fill>
      <alignment horizontal="center" vertical="center"/>
    </dxf>
    <dxf>
      <font>
        <name val="等线"/>
        <scheme val="none"/>
        <charset val="134"/>
        <strike val="0"/>
        <u val="none"/>
        <sz val="10"/>
        <color theme="1"/>
      </font>
      <fill>
        <patternFill patternType="none"/>
      </fill>
      <alignment horizontal="center" vertical="center"/>
    </dxf>
    <dxf>
      <font>
        <name val="等线"/>
        <scheme val="none"/>
        <charset val="134"/>
        <strike val="0"/>
        <u val="none"/>
        <sz val="10"/>
        <color theme="1"/>
      </font>
      <fill>
        <patternFill patternType="none"/>
      </fill>
      <alignment vertical="center"/>
    </dxf>
    <dxf>
      <font>
        <name val="等线"/>
        <scheme val="none"/>
        <charset val="134"/>
        <b val="0"/>
        <i val="0"/>
        <strike val="0"/>
        <u val="none"/>
        <sz val="10"/>
        <color theme="1"/>
      </font>
      <fill>
        <patternFill patternType="none"/>
      </fill>
      <alignment vertical="center"/>
    </dxf>
    <dxf>
      <font>
        <name val="等线"/>
        <scheme val="none"/>
        <charset val="134"/>
        <b val="0"/>
        <i val="0"/>
        <strike val="0"/>
        <u val="none"/>
        <sz val="10"/>
        <color theme="1"/>
      </font>
      <fill>
        <patternFill patternType="none"/>
      </fill>
      <alignment vertical="center"/>
    </dxf>
    <dxf>
      <font>
        <name val="等线"/>
        <scheme val="none"/>
        <charset val="134"/>
        <b val="0"/>
        <i val="0"/>
        <strike val="0"/>
        <u val="none"/>
        <sz val="10"/>
        <color theme="1"/>
      </font>
      <fill>
        <patternFill patternType="none"/>
      </fill>
      <alignment vertical="center"/>
    </dxf>
    <dxf>
      <font>
        <name val="等线"/>
        <scheme val="none"/>
        <charset val="134"/>
        <b val="0"/>
        <i val="0"/>
        <strike val="0"/>
        <u val="none"/>
        <sz val="10"/>
        <color theme="1"/>
      </font>
      <fill>
        <patternFill patternType="none"/>
      </fill>
      <alignment vertical="center"/>
    </dxf>
    <dxf>
      <font>
        <name val="等线"/>
        <scheme val="none"/>
        <charset val="134"/>
        <b val="0"/>
        <i val="0"/>
        <strike val="0"/>
        <u val="none"/>
        <sz val="10"/>
        <color theme="1"/>
      </font>
      <fill>
        <patternFill patternType="none"/>
      </fill>
      <alignment vertical="center"/>
    </dxf>
    <dxf>
      <font>
        <name val="等线"/>
        <scheme val="none"/>
        <charset val="134"/>
        <b val="0"/>
        <i val="0"/>
        <strike val="0"/>
        <u val="none"/>
        <sz val="10"/>
        <color theme="1"/>
      </font>
      <fill>
        <patternFill patternType="none"/>
      </fill>
      <alignment vertical="center"/>
    </dxf>
    <dxf>
      <font>
        <name val="等线"/>
        <scheme val="none"/>
        <charset val="134"/>
        <b val="0"/>
        <i val="0"/>
        <strike val="0"/>
        <u val="none"/>
        <sz val="10"/>
        <color theme="1"/>
      </font>
      <fill>
        <patternFill patternType="none"/>
      </fill>
      <alignment horizontal="left" vertical="center"/>
    </dxf>
    <dxf>
      <font>
        <name val="等线"/>
        <scheme val="none"/>
        <charset val="134"/>
        <strike val="0"/>
        <u val="none"/>
        <sz val="10"/>
        <color theme="1"/>
      </font>
      <fill>
        <patternFill patternType="none"/>
      </fill>
      <alignment horizontal="left" vertical="center"/>
    </dxf>
    <dxf>
      <font>
        <name val="等线"/>
        <scheme val="none"/>
        <charset val="134"/>
        <family val="2"/>
        <strike val="0"/>
        <u val="none"/>
        <sz val="10"/>
        <color theme="1"/>
      </font>
      <fill>
        <patternFill patternType="none"/>
      </fill>
      <alignment horizontal="center" vertical="center"/>
      <border>
        <left style="thin">
          <color auto="1"/>
        </left>
        <right style="thin">
          <color auto="1"/>
        </right>
        <top style="thin">
          <color auto="1"/>
        </top>
        <bottom style="thin">
          <color auto="1"/>
        </bottom>
      </border>
    </dxf>
    <dxf>
      <font>
        <name val="等线"/>
        <scheme val="none"/>
        <charset val="134"/>
        <family val="2"/>
        <strike val="0"/>
        <u val="none"/>
        <sz val="10"/>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2"/>
        <strike val="0"/>
        <u val="none"/>
        <sz val="10"/>
        <color theme="1"/>
      </font>
      <fill>
        <patternFill patternType="none"/>
      </fill>
      <alignment horizontal="center" vertical="center"/>
      <border>
        <left style="thin">
          <color auto="1"/>
        </left>
        <right style="thin">
          <color auto="1"/>
        </right>
        <top style="thin">
          <color auto="1"/>
        </top>
        <bottom style="thin">
          <color auto="1"/>
        </bottom>
      </border>
    </dxf>
    <dxf>
      <font>
        <name val="等线"/>
        <scheme val="none"/>
        <charset val="134"/>
        <family val="2"/>
        <b val="0"/>
        <i val="0"/>
        <strike val="0"/>
        <u val="none"/>
        <sz val="10"/>
        <color theme="1"/>
      </font>
      <fill>
        <patternFill patternType="none"/>
      </fill>
      <alignment horizontal="center" vertical="center"/>
      <border>
        <left style="thin">
          <color auto="1"/>
        </left>
        <right style="thin">
          <color auto="1"/>
        </right>
        <top style="thin">
          <color auto="1"/>
        </top>
        <bottom style="thin">
          <color auto="1"/>
        </bottom>
      </border>
    </dxf>
    <dxf>
      <font>
        <name val="等线"/>
        <scheme val="none"/>
        <charset val="134"/>
        <family val="2"/>
        <strike val="0"/>
        <u val="none"/>
        <sz val="10"/>
        <color theme="1"/>
      </font>
      <fill>
        <patternFill patternType="none"/>
      </fill>
      <alignment horizontal="center" vertical="center"/>
      <border>
        <left style="thin">
          <color auto="1"/>
        </left>
        <right style="thin">
          <color auto="1"/>
        </right>
        <top style="thin">
          <color auto="1"/>
        </top>
        <bottom style="thin">
          <color auto="1"/>
        </bottom>
      </border>
    </dxf>
    <dxf>
      <font>
        <name val="等线"/>
        <scheme val="none"/>
        <charset val="134"/>
        <family val="2"/>
        <strike val="0"/>
        <u val="none"/>
        <sz val="10"/>
        <color theme="1"/>
      </font>
      <fill>
        <patternFill patternType="none"/>
      </fill>
      <alignment horizontal="center" vertical="center"/>
      <border>
        <left style="thin">
          <color auto="1"/>
        </left>
        <right style="thin">
          <color auto="1"/>
        </right>
        <top style="thin">
          <color auto="1"/>
        </top>
        <bottom style="thin">
          <color auto="1"/>
        </bottom>
      </border>
    </dxf>
    <dxf>
      <font>
        <name val="等线"/>
        <scheme val="none"/>
        <charset val="134"/>
        <family val="2"/>
        <strike val="0"/>
        <u val="none"/>
        <sz val="10"/>
        <color theme="1"/>
      </font>
      <fill>
        <patternFill patternType="none"/>
      </fill>
      <alignment horizontal="center" vertical="center"/>
      <border>
        <left style="thin">
          <color auto="1"/>
        </left>
        <right style="thin">
          <color auto="1"/>
        </right>
        <top style="thin">
          <color auto="1"/>
        </top>
        <bottom style="thin">
          <color auto="1"/>
        </bottom>
      </border>
    </dxf>
    <dxf>
      <font>
        <name val="等线"/>
        <scheme val="none"/>
        <charset val="134"/>
        <family val="2"/>
        <strike val="0"/>
        <u val="none"/>
        <sz val="10"/>
        <color theme="1"/>
      </font>
      <fill>
        <patternFill patternType="none"/>
      </fill>
      <alignment horizontal="center" vertical="center"/>
      <border>
        <left style="thin">
          <color auto="1"/>
        </left>
        <right style="thin">
          <color auto="1"/>
        </right>
        <top style="thin">
          <color auto="1"/>
        </top>
        <bottom style="thin">
          <color auto="1"/>
        </bottom>
      </border>
    </dxf>
    <dxf>
      <font>
        <name val="等线"/>
        <scheme val="none"/>
        <charset val="134"/>
        <family val="2"/>
        <b val="0"/>
        <i val="0"/>
        <strike val="0"/>
        <u val="none"/>
        <sz val="10"/>
        <color theme="1"/>
      </font>
      <fill>
        <patternFill patternType="none"/>
      </fill>
      <alignment horizontal="left" vertical="center"/>
      <border>
        <left style="thin">
          <color auto="1"/>
        </left>
        <right style="thin">
          <color auto="1"/>
        </right>
        <top style="thin">
          <color auto="1"/>
        </top>
        <bottom style="thin">
          <color auto="1"/>
        </bottom>
      </border>
    </dxf>
    <dxf>
      <font>
        <name val="等线"/>
        <scheme val="none"/>
        <charset val="134"/>
        <family val="2"/>
        <strike val="0"/>
        <u val="none"/>
        <sz val="10"/>
        <color theme="1"/>
      </font>
      <fill>
        <patternFill patternType="none"/>
      </fill>
      <alignment horizontal="left" vertical="center"/>
      <border>
        <left style="thin">
          <color auto="1"/>
        </left>
        <right style="thin">
          <color auto="1"/>
        </right>
        <top style="thin">
          <color auto="1"/>
        </top>
        <bottom style="thin">
          <color auto="1"/>
        </bottom>
      </border>
    </dxf>
    <dxf>
      <font>
        <name val="微软雅黑"/>
        <scheme val="none"/>
        <charset val="134"/>
        <family val="2"/>
        <strike val="0"/>
        <u val="none"/>
        <sz val="10"/>
        <color theme="1"/>
      </font>
      <fill>
        <patternFill patternType="none"/>
      </fill>
      <alignment horizontal="left" vertical="center"/>
      <border>
        <left style="thin">
          <color auto="1"/>
        </left>
        <right style="thin">
          <color auto="1"/>
        </right>
        <top style="thin">
          <color auto="1"/>
        </top>
        <bottom style="thin">
          <color auto="1"/>
        </bottom>
      </border>
    </dxf>
    <dxf>
      <font>
        <name val="微软雅黑"/>
        <scheme val="none"/>
        <charset val="134"/>
        <family val="2"/>
        <b val="0"/>
        <i val="0"/>
        <strike val="0"/>
        <u val="none"/>
        <sz val="10"/>
        <color theme="1"/>
      </font>
      <fill>
        <patternFill patternType="none"/>
      </fill>
      <alignment horizontal="left" vertical="center"/>
      <border>
        <left style="thin">
          <color auto="1"/>
        </left>
        <right style="thin">
          <color auto="1"/>
        </right>
        <top style="thin">
          <color auto="1"/>
        </top>
        <bottom style="thin">
          <color auto="1"/>
        </bottom>
      </border>
    </dxf>
    <dxf>
      <font>
        <name val="等线"/>
        <scheme val="none"/>
        <charset val="134"/>
        <strike val="0"/>
        <u val="none"/>
        <sz val="10"/>
        <color theme="1"/>
      </font>
      <alignment vertical="center"/>
    </dxf>
    <dxf>
      <font>
        <name val="等线"/>
        <scheme val="none"/>
        <charset val="134"/>
        <strike val="0"/>
        <u val="none"/>
        <sz val="10"/>
        <color theme="1"/>
      </font>
      <alignment vertical="center"/>
    </dxf>
    <dxf>
      <font>
        <name val="等线"/>
        <scheme val="none"/>
        <charset val="134"/>
        <b val="0"/>
        <i val="0"/>
        <strike val="0"/>
        <u val="none"/>
        <sz val="10"/>
        <color theme="1"/>
      </font>
      <alignment vertical="center"/>
    </dxf>
    <dxf>
      <font>
        <name val="等线"/>
        <scheme val="none"/>
        <charset val="134"/>
        <strike val="0"/>
        <u val="none"/>
        <sz val="10"/>
        <color theme="1"/>
      </font>
      <alignment vertical="center"/>
    </dxf>
    <dxf>
      <font>
        <name val="等线"/>
        <scheme val="none"/>
        <charset val="134"/>
        <strike val="0"/>
        <u val="none"/>
        <sz val="10"/>
        <color theme="1"/>
      </font>
      <alignment vertical="center"/>
    </dxf>
    <dxf>
      <font>
        <name val="等线"/>
        <scheme val="none"/>
        <charset val="134"/>
        <strike val="0"/>
        <u val="none"/>
        <color theme="1"/>
      </font>
      <alignment vertical="center"/>
    </dxf>
    <dxf>
      <font>
        <name val="等线"/>
        <scheme val="none"/>
        <charset val="134"/>
        <b val="0"/>
        <i val="0"/>
        <strike val="0"/>
        <u val="none"/>
        <sz val="10"/>
        <color theme="1"/>
      </font>
      <fill>
        <patternFill patternType="none"/>
      </fill>
      <alignment vertical="center"/>
      <border>
        <left/>
        <right/>
        <top style="thin">
          <color theme="0"/>
        </top>
        <bottom style="thin">
          <color theme="0"/>
        </bottom>
      </border>
    </dxf>
    <dxf>
      <font>
        <name val="等线"/>
        <scheme val="none"/>
        <charset val="134"/>
        <b val="0"/>
        <i val="0"/>
        <strike val="0"/>
        <u val="none"/>
        <sz val="10"/>
        <color theme="1"/>
      </font>
      <fill>
        <patternFill patternType="none"/>
      </fill>
      <alignment vertical="center" wrapText="1"/>
    </dxf>
    <dxf>
      <font>
        <name val="等线"/>
        <scheme val="none"/>
        <charset val="134"/>
        <strike val="0"/>
        <u val="none"/>
        <sz val="10"/>
        <color theme="1"/>
      </font>
      <alignment vertical="center"/>
    </dxf>
    <dxf>
      <font>
        <name val="等线"/>
        <scheme val="none"/>
        <charset val="134"/>
        <strike val="0"/>
        <u val="none"/>
        <sz val="10"/>
        <color theme="1"/>
      </font>
      <fill>
        <patternFill patternType="none"/>
      </fill>
      <alignment horizontal="center" vertical="center"/>
      <border>
        <left/>
        <right style="thin">
          <color theme="0"/>
        </right>
        <top style="thin">
          <color theme="0"/>
        </top>
        <bottom style="thin">
          <color theme="0"/>
        </bottom>
      </border>
    </dxf>
    <dxf>
      <font>
        <name val="等线"/>
        <scheme val="none"/>
        <charset val="134"/>
        <strike val="0"/>
        <u val="none"/>
        <sz val="10"/>
        <color theme="1"/>
      </font>
      <fill>
        <patternFill patternType="none"/>
      </fill>
      <alignment horizontal="center" vertical="center"/>
      <border>
        <left/>
        <right/>
        <top style="thin">
          <color theme="0"/>
        </top>
        <bottom style="thin">
          <color theme="0"/>
        </bottom>
      </border>
    </dxf>
    <dxf>
      <font>
        <name val="等线"/>
        <scheme val="none"/>
        <charset val="134"/>
        <strike val="0"/>
        <u val="none"/>
        <sz val="10"/>
        <color theme="1"/>
      </font>
      <fill>
        <patternFill patternType="none"/>
      </fill>
      <alignment horizontal="left" vertical="center"/>
      <border>
        <left/>
        <right style="thin">
          <color theme="0"/>
        </right>
        <top style="thin">
          <color theme="0"/>
        </top>
        <bottom style="thin">
          <color theme="0"/>
        </bottom>
      </border>
    </dxf>
    <dxf>
      <font>
        <name val="等线"/>
        <scheme val="none"/>
        <charset val="134"/>
        <strike val="0"/>
        <u val="none"/>
        <sz val="10"/>
        <color theme="1"/>
      </font>
      <fill>
        <patternFill patternType="none"/>
      </fill>
      <alignment horizontal="center" vertical="center"/>
      <border>
        <left style="thin">
          <color theme="0"/>
        </left>
        <right style="thin">
          <color theme="0"/>
        </right>
        <top style="thin">
          <color theme="0"/>
        </top>
        <bottom style="thin">
          <color theme="0"/>
        </bottom>
      </border>
    </dxf>
    <dxf>
      <font>
        <name val="等线"/>
        <scheme val="none"/>
        <charset val="134"/>
        <strike val="0"/>
        <u val="none"/>
        <sz val="10"/>
        <color theme="1"/>
      </font>
      <fill>
        <patternFill patternType="none"/>
      </fill>
      <alignment horizontal="center" vertical="center"/>
      <border>
        <left/>
        <right/>
        <top style="thin">
          <color theme="0"/>
        </top>
        <bottom style="thin">
          <color theme="0"/>
        </bottom>
      </border>
    </dxf>
    <dxf>
      <font>
        <name val="等线"/>
        <scheme val="none"/>
        <charset val="134"/>
        <strike val="0"/>
        <u val="none"/>
        <sz val="10"/>
        <color theme="1"/>
      </font>
      <fill>
        <patternFill patternType="none"/>
      </fill>
      <alignment horizontal="left" vertical="center" wrapText="1"/>
      <border>
        <left/>
        <right/>
        <top style="thin">
          <color theme="0"/>
        </top>
        <bottom style="thin">
          <color theme="0"/>
        </bottom>
      </border>
    </dxf>
    <dxf>
      <font>
        <name val="等线"/>
        <scheme val="none"/>
        <charset val="134"/>
        <b val="0"/>
        <i val="0"/>
        <strike val="0"/>
        <u val="none"/>
        <sz val="10"/>
        <color theme="1"/>
      </font>
      <fill>
        <patternFill patternType="none"/>
      </fill>
      <alignment horizontal="center" vertical="center" wrapText="1"/>
      <border>
        <left/>
        <right/>
        <top style="thin">
          <color theme="0"/>
        </top>
        <bottom/>
      </border>
    </dxf>
    <dxf>
      <font>
        <name val="等线"/>
        <scheme val="none"/>
        <charset val="134"/>
        <strike val="0"/>
        <u val="none"/>
        <sz val="10"/>
        <color theme="1"/>
      </font>
      <fill>
        <patternFill patternType="none"/>
      </fill>
      <alignment horizontal="left" vertical="center" wrapText="1"/>
      <border>
        <left style="thin">
          <color theme="0"/>
        </left>
        <right style="thin">
          <color theme="0"/>
        </right>
        <top style="thin">
          <color theme="0"/>
        </top>
        <bottom style="thin">
          <color theme="0"/>
        </bottom>
      </border>
    </dxf>
    <dxf>
      <font>
        <name val="等线"/>
        <scheme val="none"/>
        <charset val="134"/>
        <strike val="0"/>
        <u val="none"/>
        <sz val="10"/>
        <color theme="1"/>
      </font>
      <fill>
        <patternFill patternType="none"/>
      </fill>
      <alignment vertical="center"/>
    </dxf>
    <dxf>
      <font>
        <name val="等线"/>
        <scheme val="none"/>
        <charset val="134"/>
        <strike val="0"/>
        <u val="none"/>
        <sz val="10"/>
        <color theme="1"/>
      </font>
      <fill>
        <patternFill patternType="none"/>
      </fill>
      <alignment vertical="center"/>
    </dxf>
    <dxf>
      <font>
        <name val="等线"/>
        <scheme val="none"/>
        <charset val="134"/>
        <strike val="0"/>
        <u val="none"/>
        <sz val="10"/>
        <color theme="1"/>
      </font>
      <fill>
        <patternFill patternType="none"/>
      </fill>
      <alignment vertical="center"/>
    </dxf>
    <dxf>
      <font>
        <name val="等线"/>
        <scheme val="none"/>
        <charset val="134"/>
        <strike val="0"/>
        <u val="none"/>
        <sz val="10"/>
        <color theme="1"/>
      </font>
      <fill>
        <patternFill patternType="none"/>
      </fill>
      <alignment vertical="center"/>
    </dxf>
    <dxf>
      <font>
        <name val="等线"/>
        <scheme val="none"/>
        <charset val="134"/>
        <strike val="0"/>
        <u val="none"/>
      </font>
      <fill>
        <patternFill patternType="none"/>
      </fill>
      <alignment vertical="center" wrapText="1"/>
    </dxf>
    <dxf>
      <font>
        <name val="等线"/>
        <scheme val="none"/>
        <charset val="134"/>
        <b val="0"/>
        <i val="0"/>
        <strike val="0"/>
        <u val="none"/>
        <sz val="10"/>
        <color theme="1"/>
      </font>
      <fill>
        <patternFill patternType="none"/>
      </fill>
      <alignment horizontal="justify" vertical="center" wrapText="1"/>
    </dxf>
    <dxf>
      <font>
        <name val="等线"/>
        <scheme val="none"/>
        <charset val="134"/>
        <b val="0"/>
        <i val="0"/>
        <strike val="0"/>
        <u val="none"/>
        <sz val="10"/>
        <color theme="1"/>
      </font>
      <fill>
        <patternFill patternType="none"/>
      </fill>
      <alignment horizontal="justify" vertical="center" wrapText="1"/>
    </dxf>
    <dxf>
      <font>
        <name val="等线"/>
        <scheme val="none"/>
        <charset val="134"/>
        <b val="0"/>
        <i val="0"/>
        <strike val="0"/>
        <u val="none"/>
        <sz val="10"/>
        <color theme="1"/>
      </font>
      <fill>
        <patternFill patternType="none"/>
      </fill>
      <alignment horizontal="justify" vertical="center" wrapText="1"/>
    </dxf>
    <dxf>
      <font>
        <name val="等线"/>
        <scheme val="none"/>
        <charset val="134"/>
        <strike val="0"/>
        <u val="none"/>
        <sz val="10"/>
        <color theme="1"/>
      </font>
      <fill>
        <patternFill patternType="none"/>
      </fill>
      <alignment wrapText="1"/>
    </dxf>
    <dxf>
      <font>
        <name val="等线"/>
        <scheme val="none"/>
        <charset val="134"/>
        <b val="0"/>
        <i val="0"/>
        <strike val="0"/>
        <u val="none"/>
        <sz val="10"/>
        <color theme="1"/>
      </font>
      <fill>
        <patternFill patternType="none"/>
      </fill>
      <alignment horizontal="left" vertical="center" wrapText="1"/>
    </dxf>
    <dxf>
      <font>
        <name val="等线"/>
        <scheme val="none"/>
        <charset val="134"/>
        <b val="0"/>
        <i val="0"/>
        <strike val="0"/>
        <u val="none"/>
        <sz val="10"/>
        <color theme="1"/>
      </font>
      <fill>
        <patternFill patternType="none"/>
      </fill>
      <alignment horizontal="left" vertical="center" wrapText="1"/>
    </dxf>
    <dxf>
      <font>
        <name val="等线"/>
        <scheme val="none"/>
        <charset val="134"/>
        <b val="1"/>
        <i val="0"/>
        <strike val="0"/>
        <u val="none"/>
        <sz val="10"/>
        <color theme="1"/>
      </font>
      <fill>
        <patternFill patternType="none"/>
      </fill>
      <alignment horizontal="justify" vertical="center" wrapText="1"/>
    </dxf>
    <dxf>
      <font>
        <name val="等线"/>
        <scheme val="none"/>
        <charset val="134"/>
        <b val="0"/>
        <i val="0"/>
        <strike val="0"/>
        <u val="none"/>
        <sz val="10"/>
        <color theme="1"/>
      </font>
      <fill>
        <patternFill patternType="none"/>
      </fill>
      <alignment horizontal="justify" vertical="center" wrapText="1"/>
    </dxf>
    <dxf>
      <font>
        <name val="等线"/>
        <scheme val="none"/>
        <charset val="134"/>
        <b val="0"/>
        <i val="0"/>
        <strike val="0"/>
        <u val="none"/>
        <sz val="10"/>
        <color theme="1"/>
      </font>
      <fill>
        <patternFill patternType="none"/>
      </fill>
      <alignment horizontal="justify" vertical="center" wrapText="1"/>
    </dxf>
    <dxf>
      <font>
        <name val="等线"/>
        <scheme val="none"/>
        <charset val="134"/>
        <b val="0"/>
        <i val="0"/>
        <strike val="0"/>
        <u val="none"/>
        <sz val="10"/>
        <color theme="1"/>
      </font>
      <fill>
        <patternFill patternType="none"/>
      </fill>
      <alignment horizontal="justify" vertical="center" wrapText="1"/>
    </dxf>
    <dxf>
      <fill>
        <patternFill patternType="solid">
          <bgColor theme="2" tint="-0.0998565630054628"/>
        </patternFill>
      </fill>
    </dxf>
    <dxf>
      <border>
        <top style="medium">
          <color auto="1"/>
        </top>
      </border>
    </dxf>
    <dxf>
      <font>
        <b val="1"/>
        <i val="0"/>
        <color theme="0"/>
      </font>
      <fill>
        <patternFill patternType="solid">
          <bgColor rgb="FF702082"/>
        </patternFill>
      </fill>
    </dxf>
    <dxf>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2" defaultPivotStyle="PivotStyleLight16">
    <tableStyle name="模型方案表格" pivot="0" count="4">
      <tableStyleElement type="wholeTable" dxfId="92"/>
      <tableStyleElement type="headerRow" dxfId="91"/>
      <tableStyleElement type="totalRow" dxfId="90"/>
      <tableStyleElement type="firstRowStripe" dxfId="89"/>
    </tableStyle>
  </tableStyles>
  <colors>
    <mruColors>
      <color rgb="0048088E"/>
      <color rgb="00702082"/>
      <color rgb="00FFB81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209551</xdr:colOff>
      <xdr:row>41</xdr:row>
      <xdr:rowOff>66674</xdr:rowOff>
    </xdr:from>
    <xdr:to>
      <xdr:col>13</xdr:col>
      <xdr:colOff>438151</xdr:colOff>
      <xdr:row>45</xdr:row>
      <xdr:rowOff>142875</xdr:rowOff>
    </xdr:to>
    <xdr:sp>
      <xdr:nvSpPr>
        <xdr:cNvPr id="5" name="矩形 4"/>
        <xdr:cNvSpPr/>
      </xdr:nvSpPr>
      <xdr:spPr>
        <a:xfrm>
          <a:off x="8829675" y="6952615"/>
          <a:ext cx="3657600" cy="74358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000" b="1">
              <a:latin typeface="+mn-ea"/>
              <a:ea typeface="+mn-ea"/>
            </a:rPr>
            <a:t>备注</a:t>
          </a:r>
          <a:r>
            <a:rPr lang="zh-CN" altLang="en-US" sz="1000">
              <a:latin typeface="+mn-ea"/>
              <a:ea typeface="+mn-ea"/>
            </a:rPr>
            <a:t>：</a:t>
          </a:r>
          <a:endParaRPr lang="zh-CN" altLang="en-US" sz="1000">
            <a:latin typeface="+mn-ea"/>
            <a:ea typeface="+mn-ea"/>
          </a:endParaRPr>
        </a:p>
        <a:p>
          <a:pPr algn="l"/>
          <a:r>
            <a:rPr lang="en-US" altLang="zh-CN" sz="1000">
              <a:latin typeface="+mn-ea"/>
              <a:ea typeface="+mn-ea"/>
            </a:rPr>
            <a:t>1</a:t>
          </a:r>
          <a:r>
            <a:rPr lang="zh-CN" altLang="en-US" sz="1000">
              <a:latin typeface="+mn-ea"/>
              <a:ea typeface="+mn-ea"/>
            </a:rPr>
            <a:t>、</a:t>
          </a:r>
          <a:r>
            <a:rPr lang="en-US" altLang="zh-CN" sz="1000">
              <a:latin typeface="+mn-ea"/>
              <a:ea typeface="+mn-ea"/>
            </a:rPr>
            <a:t>【</a:t>
          </a:r>
          <a:r>
            <a:rPr lang="zh-CN" altLang="en-US" sz="1000">
              <a:latin typeface="+mn-ea"/>
              <a:ea typeface="+mn-ea"/>
            </a:rPr>
            <a:t>计算类型</a:t>
          </a:r>
          <a:r>
            <a:rPr lang="en-US" altLang="zh-CN" sz="1000">
              <a:latin typeface="+mn-ea"/>
              <a:ea typeface="+mn-ea"/>
            </a:rPr>
            <a:t>】</a:t>
          </a:r>
          <a:r>
            <a:rPr lang="zh-CN" altLang="en-US" sz="1000">
              <a:latin typeface="+mn-ea"/>
              <a:ea typeface="+mn-ea"/>
            </a:rPr>
            <a:t>：</a:t>
          </a:r>
          <a:r>
            <a:rPr lang="en-US" altLang="zh-CN" sz="1000">
              <a:latin typeface="+mn-ea"/>
              <a:ea typeface="+mn-ea"/>
            </a:rPr>
            <a:t>A</a:t>
          </a:r>
          <a:r>
            <a:rPr lang="zh-CN" altLang="en-US" sz="1000">
              <a:latin typeface="+mn-ea"/>
              <a:ea typeface="+mn-ea"/>
            </a:rPr>
            <a:t>为权重指标，</a:t>
          </a:r>
          <a:r>
            <a:rPr lang="en-US" altLang="zh-CN" sz="1000">
              <a:latin typeface="+mn-ea"/>
              <a:ea typeface="+mn-ea"/>
            </a:rPr>
            <a:t>C</a:t>
          </a:r>
          <a:r>
            <a:rPr lang="zh-CN" altLang="en-US" sz="1000">
              <a:latin typeface="+mn-ea"/>
              <a:ea typeface="+mn-ea"/>
            </a:rPr>
            <a:t>为规则指标（无权重）</a:t>
          </a:r>
          <a:endParaRPr lang="zh-CN" altLang="en-US" sz="1000">
            <a:latin typeface="+mn-ea"/>
            <a:ea typeface="+mn-ea"/>
          </a:endParaRPr>
        </a:p>
        <a:p>
          <a:pPr algn="l"/>
          <a:r>
            <a:rPr lang="en-US" altLang="zh-CN" sz="1000">
              <a:latin typeface="+mn-ea"/>
              <a:ea typeface="+mn-ea"/>
            </a:rPr>
            <a:t>2</a:t>
          </a:r>
          <a:r>
            <a:rPr lang="zh-CN" altLang="en-US" sz="1000">
              <a:latin typeface="+mn-ea"/>
              <a:ea typeface="+mn-ea"/>
            </a:rPr>
            <a:t>、</a:t>
          </a:r>
          <a:r>
            <a:rPr lang="en-US" altLang="zh-CN" sz="1000">
              <a:latin typeface="+mn-ea"/>
              <a:ea typeface="+mn-ea"/>
            </a:rPr>
            <a:t>【</a:t>
          </a:r>
          <a:r>
            <a:rPr lang="zh-CN" altLang="en-US" sz="1000">
              <a:latin typeface="+mn-ea"/>
              <a:ea typeface="+mn-ea"/>
            </a:rPr>
            <a:t>规则类型</a:t>
          </a:r>
          <a:r>
            <a:rPr lang="en-US" altLang="zh-CN" sz="1000">
              <a:latin typeface="+mn-ea"/>
              <a:ea typeface="+mn-ea"/>
            </a:rPr>
            <a:t>】</a:t>
          </a:r>
          <a:r>
            <a:rPr lang="zh-CN" altLang="en-US" sz="1000">
              <a:latin typeface="+mn-ea"/>
              <a:ea typeface="+mn-ea"/>
            </a:rPr>
            <a:t>：名义变量</a:t>
          </a:r>
          <a:r>
            <a:rPr lang="en-US" altLang="zh-CN" sz="1000">
              <a:latin typeface="+mn-ea"/>
              <a:ea typeface="+mn-ea"/>
            </a:rPr>
            <a:t>-Nominal, </a:t>
          </a:r>
          <a:r>
            <a:rPr lang="zh-CN" altLang="en-US" sz="1000">
              <a:latin typeface="+mn-ea"/>
              <a:ea typeface="+mn-ea"/>
            </a:rPr>
            <a:t>连续变量</a:t>
          </a:r>
          <a:r>
            <a:rPr lang="en-US" altLang="zh-CN" sz="1000">
              <a:latin typeface="+mn-ea"/>
              <a:ea typeface="+mn-ea"/>
            </a:rPr>
            <a:t>-Continuous</a:t>
          </a:r>
          <a:endParaRPr lang="zh-CN" altLang="en-US" sz="1000">
            <a:latin typeface="+mn-ea"/>
            <a:ea typeface="+mn-ea"/>
          </a:endParaRPr>
        </a:p>
      </xdr:txBody>
    </xdr:sp>
    <xdr:clientData/>
  </xdr:twoCellAnchor>
</xdr:wsDr>
</file>

<file path=xl/tables/table1.xml><?xml version="1.0" encoding="utf-8"?>
<table xmlns="http://schemas.openxmlformats.org/spreadsheetml/2006/main" id="8" name="表1_42" displayName="表1_42" ref="B4:F10" totalsRowShown="0">
  <tableColumns count="5">
    <tableColumn id="1" name="版本号" dataDxfId="0"/>
    <tableColumn id="2" name="修订内容" dataDxfId="1"/>
    <tableColumn id="3" name="修订日期" dataDxfId="2"/>
    <tableColumn id="4" name="修订人" dataDxfId="3"/>
    <tableColumn id="5" name="审阅人" dataDxfId="4"/>
  </tableColumns>
  <tableStyleInfo name="模型方案表格" showFirstColumn="0" showLastColumn="0" showRowStripes="1" showColumnStripes="0"/>
</table>
</file>

<file path=xl/tables/table10.xml><?xml version="1.0" encoding="utf-8"?>
<table xmlns="http://schemas.openxmlformats.org/spreadsheetml/2006/main" id="3" name="表13" displayName="表13" ref="B4:I11" totalsRowShown="0">
  <tableColumns count="8">
    <tableColumn id="1" name="序号" dataDxfId="66"/>
    <tableColumn id="2" name="数据来源" dataDxfId="67"/>
    <tableColumn id="3" name="指标名称" dataDxfId="68"/>
    <tableColumn id="4" name="计算类型" dataDxfId="69"/>
    <tableColumn id="5" name="指标编号" dataDxfId="70"/>
    <tableColumn id="6" name="数据来源表名" dataDxfId="71"/>
    <tableColumn id="7" name="指标构造" dataDxfId="72"/>
    <tableColumn id="8" name="修订记录" dataDxfId="73"/>
  </tableColumns>
  <tableStyleInfo name="模型方案表格" showFirstColumn="0" showLastColumn="0" showRowStripes="1" showColumnStripes="0"/>
</table>
</file>

<file path=xl/tables/table11.xml><?xml version="1.0" encoding="utf-8"?>
<table xmlns="http://schemas.openxmlformats.org/spreadsheetml/2006/main" id="5" name="表1_46" displayName="表1_46" ref="B19:E27" totalsRowShown="0">
  <tableColumns count="4">
    <tableColumn id="1" name="序号" dataDxfId="74"/>
    <tableColumn id="2" name="类别" dataDxfId="75"/>
    <tableColumn id="3" name="情况描述" dataDxfId="76"/>
    <tableColumn id="4" name="处理方式" dataDxfId="77"/>
  </tableColumns>
  <tableStyleInfo name="模型方案表格" showFirstColumn="0" showLastColumn="0" showRowStripes="1" showColumnStripes="0"/>
</table>
</file>

<file path=xl/tables/table12.xml><?xml version="1.0" encoding="utf-8"?>
<table xmlns="http://schemas.openxmlformats.org/spreadsheetml/2006/main" id="6" name="表_9" displayName="表_9" ref="B30:E48" totalsRowShown="0">
  <autoFilter ref="B30:E48"/>
  <tableColumns count="4">
    <tableColumn id="1" name="类型" dataDxfId="78"/>
    <tableColumn id="2" name="分子" dataDxfId="79"/>
    <tableColumn id="3" name="分母" dataDxfId="80"/>
    <tableColumn id="4" name="返回结果" dataDxfId="81"/>
  </tableColumns>
  <tableStyleInfo name="模型方案表格" showFirstColumn="0" showLastColumn="0" showRowStripes="1" showColumnStripes="0"/>
</table>
</file>

<file path=xl/tables/table13.xml><?xml version="1.0" encoding="utf-8"?>
<table xmlns="http://schemas.openxmlformats.org/spreadsheetml/2006/main" id="13" name="表2_14" displayName="表2_14" ref="B4:D12" totalsRowShown="0">
  <autoFilter ref="B4:D12"/>
  <tableColumns count="3">
    <tableColumn id="1" name="数据来源及排重规则" dataDxfId="82"/>
    <tableColumn id="2" name="说明" dataDxfId="83"/>
    <tableColumn id="3" name="修订记录" dataDxfId="84"/>
  </tableColumns>
  <tableStyleInfo name="模型方案表格" showFirstColumn="0" showLastColumn="0" showRowStripes="1" showColumnStripes="0"/>
</table>
</file>

<file path=xl/tables/table14.xml><?xml version="1.0" encoding="utf-8"?>
<table xmlns="http://schemas.openxmlformats.org/spreadsheetml/2006/main" id="12" name="表12" displayName="表12" ref="B51:E52" totalsRowShown="0">
  <autoFilter ref="B51:E52"/>
  <tableColumns count="4">
    <tableColumn id="1" name="类型" dataDxfId="85"/>
    <tableColumn id="2" name="分子有值" dataDxfId="86"/>
    <tableColumn id="3" name="分母为零" dataDxfId="87"/>
    <tableColumn id="4" name="返回结果" dataDxfId="88"/>
  </tableColumns>
  <tableStyleInfo name="模型方案表格" showFirstColumn="0" showLastColumn="0" showRowStripes="1" showColumnStripes="0"/>
</table>
</file>

<file path=xl/tables/table2.xml><?xml version="1.0" encoding="utf-8"?>
<table xmlns="http://schemas.openxmlformats.org/spreadsheetml/2006/main" id="7" name="表7" displayName="表7" ref="B4:C7" totalsRowShown="0">
  <tableColumns count="2">
    <tableColumn id="1" name="模型" dataDxfId="5"/>
    <tableColumn id="2" name="说明" dataDxfId="6"/>
  </tableColumns>
  <tableStyleInfo name="模型方案表格" showFirstColumn="0" showLastColumn="0" showRowStripes="1" showColumnStripes="0"/>
</table>
</file>

<file path=xl/tables/table3.xml><?xml version="1.0" encoding="utf-8"?>
<table xmlns="http://schemas.openxmlformats.org/spreadsheetml/2006/main" id="9" name="表1_3810" displayName="表1_3810" ref="B4:D7" totalsRowShown="0">
  <tableColumns count="3">
    <tableColumn id="1" name="得分下限  (&gt;)" dataDxfId="7"/>
    <tableColumn id="2" name="得分上限 (&lt;=)" dataDxfId="8"/>
    <tableColumn id="3" name="预警等级" dataDxfId="9"/>
  </tableColumns>
  <tableStyleInfo name="模型方案表格" showFirstColumn="0" showLastColumn="0" showRowStripes="1" showColumnStripes="0"/>
</table>
</file>

<file path=xl/tables/table4.xml><?xml version="1.0" encoding="utf-8"?>
<table xmlns="http://schemas.openxmlformats.org/spreadsheetml/2006/main" id="11" name="表9_1112" displayName="表9_1112" ref="B42:H117" totalsRowShown="0">
  <sortState ref="B42:H117">
    <sortCondition ref="E44"/>
  </sortState>
  <tableColumns count="7">
    <tableColumn id="1" name="指标名称" dataDxfId="10"/>
    <tableColumn id="2" name="风险维度" dataDxfId="11"/>
    <tableColumn id="3" name="数据模块" dataDxfId="12"/>
    <tableColumn id="4" name="指标代码" dataDxfId="13"/>
    <tableColumn id="5" name="指标类型" dataDxfId="14"/>
    <tableColumn id="6" name="规则类型" dataDxfId="15"/>
    <tableColumn id="7" name="备注" dataDxfId="16"/>
  </tableColumns>
  <tableStyleInfo name="模型方案表格" showFirstColumn="0" showLastColumn="0" showRowStripes="1" showColumnStripes="0"/>
</table>
</file>

<file path=xl/tables/table5.xml><?xml version="1.0" encoding="utf-8"?>
<table xmlns="http://schemas.openxmlformats.org/spreadsheetml/2006/main" id="1" name="表1" displayName="表1" ref="B12:F25" totalsRowShown="0">
  <tableColumns count="5">
    <tableColumn id="1" name="风险维度" dataDxfId="17"/>
    <tableColumn id="2" name="风险维度代码" dataDxfId="18"/>
    <tableColumn id="3" name="A类指标" dataDxfId="19"/>
    <tableColumn id="4" name="C类指标数量" dataDxfId="20"/>
    <tableColumn id="5" name="合计" dataDxfId="21"/>
  </tableColumns>
  <tableStyleInfo name="模型方案表格" showFirstColumn="0" showLastColumn="0" showRowStripes="1" showColumnStripes="0"/>
</table>
</file>

<file path=xl/tables/table6.xml><?xml version="1.0" encoding="utf-8"?>
<table xmlns="http://schemas.openxmlformats.org/spreadsheetml/2006/main" id="14" name="表1_15" displayName="表1_15" ref="B30:G37" totalsRowShown="0">
  <tableColumns count="6">
    <tableColumn id="1" name="数据模块" dataDxfId="22"/>
    <tableColumn id="2" name="数据模块代码" dataDxfId="23"/>
    <tableColumn id="3" name="A类指标" dataDxfId="24"/>
    <tableColumn id="4" name="C类指标数量" dataDxfId="25"/>
    <tableColumn id="5" name="合计" dataDxfId="26"/>
    <tableColumn id="6" name="是否必要模块" dataDxfId="27"/>
  </tableColumns>
  <tableStyleInfo name="模型方案表格" showFirstColumn="0" showLastColumn="0" showRowStripes="1" showColumnStripes="0"/>
</table>
</file>

<file path=xl/tables/table7.xml><?xml version="1.0" encoding="utf-8"?>
<table xmlns="http://schemas.openxmlformats.org/spreadsheetml/2006/main" id="4" name="表4" displayName="表4" ref="B5:P80" totalsRowShown="0">
  <sortState ref="B5:P80">
    <sortCondition ref="F5:F65"/>
  </sortState>
  <tableColumns count="15">
    <tableColumn id="1" name="索引" dataDxfId="30"/>
    <tableColumn id="2" name="指标名称" dataDxfId="31"/>
    <tableColumn id="3" name="风险维度" dataDxfId="32"/>
    <tableColumn id="4" name="数据模块" dataDxfId="33"/>
    <tableColumn id="5" name="指标代码" dataDxfId="34"/>
    <tableColumn id="6" name="计算类型" dataDxfId="35"/>
    <tableColumn id="7" name="数据来源表名" dataDxfId="36"/>
    <tableColumn id="8" name="取数类型" dataDxfId="37"/>
    <tableColumn id="9" name="数据处理规则" dataDxfId="38"/>
    <tableColumn id="10" name="指标构造" dataDxfId="39"/>
    <tableColumn id="11" name="数据来源表(二代征信)" dataDxfId="40"/>
    <tableColumn id="12" name="数据处理规则(二代征信)" dataDxfId="41"/>
    <tableColumn id="13" name="指标构造(二代征信)" dataDxfId="42"/>
    <tableColumn id="14" name="修订记录" dataDxfId="43"/>
    <tableColumn id="15" name="备注" dataDxfId="44"/>
  </tableColumns>
  <tableStyleInfo name="模型方案表格" showFirstColumn="0" showLastColumn="0" showRowStripes="1" showColumnStripes="0"/>
</table>
</file>

<file path=xl/tables/table8.xml><?xml version="1.0" encoding="utf-8"?>
<table xmlns="http://schemas.openxmlformats.org/spreadsheetml/2006/main" id="16" name="表4_62" displayName="表4_62" ref="B2:M12" totalsRowShown="0">
  <tableColumns count="12">
    <tableColumn id="1" name="索引" dataDxfId="45"/>
    <tableColumn id="2" name="指标名称" dataDxfId="46"/>
    <tableColumn id="3" name="指标代码" dataDxfId="47"/>
    <tableColumn id="4" name="计算类型" dataDxfId="48"/>
    <tableColumn id="5" name="数据模块" dataDxfId="49"/>
    <tableColumn id="6" name="风险维度" dataDxfId="50"/>
    <tableColumn id="7" name="指标类型" dataDxfId="51"/>
    <tableColumn id="8" name="数据来源表" dataDxfId="52"/>
    <tableColumn id="9" name="数据处理规则" dataDxfId="53"/>
    <tableColumn id="10" name="指标构造" dataDxfId="54"/>
    <tableColumn id="11" name="修订记录" dataDxfId="55"/>
    <tableColumn id="12" name="备注" dataDxfId="56"/>
  </tableColumns>
  <tableStyleInfo name="TableStyleMedium1" showFirstColumn="0" showLastColumn="0" showRowStripes="1" showColumnStripes="0"/>
</table>
</file>

<file path=xl/tables/table9.xml><?xml version="1.0" encoding="utf-8"?>
<table xmlns="http://schemas.openxmlformats.org/spreadsheetml/2006/main" id="10" name="表4_11" displayName="表4_11" ref="A11:I25" totalsRowShown="0">
  <autoFilter ref="A11:I25"/>
  <sortState ref="A11:I25">
    <sortCondition ref="D10:D25"/>
  </sortState>
  <tableColumns count="9">
    <tableColumn id="1" name="索引" dataDxfId="57"/>
    <tableColumn id="2" name="数据源大类" dataDxfId="58"/>
    <tableColumn id="3" name="操作" dataDxfId="59"/>
    <tableColumn id="4" name="关键字" dataDxfId="60"/>
    <tableColumn id="5" name="构造名称" dataDxfId="61"/>
    <tableColumn id="6" name="数据表来源" dataDxfId="62"/>
    <tableColumn id="7" name="构造逻辑" dataDxfId="63"/>
    <tableColumn id="8" name="修订记录" dataDxfId="64"/>
    <tableColumn id="9" name="备注" dataDxfId="65"/>
  </tableColumns>
  <tableStyleInfo name="模型方案表格"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5" Type="http://schemas.openxmlformats.org/officeDocument/2006/relationships/table" Target="../tables/table6.xml"/><Relationship Id="rId4" Type="http://schemas.openxmlformats.org/officeDocument/2006/relationships/table" Target="../tables/table5.xml"/><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4" Type="http://schemas.openxmlformats.org/officeDocument/2006/relationships/table" Target="../tables/table14.xml"/><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4"/>
  <sheetViews>
    <sheetView showGridLines="0" zoomScale="115" zoomScaleNormal="115" workbookViewId="0">
      <selection activeCell="C7" sqref="C7"/>
    </sheetView>
  </sheetViews>
  <sheetFormatPr defaultColWidth="9" defaultRowHeight="12.75" outlineLevelCol="5"/>
  <cols>
    <col min="1" max="1" width="3.125" style="202" customWidth="1"/>
    <col min="2" max="2" width="11.125" style="254" customWidth="1"/>
    <col min="3" max="3" width="67.75" style="203" customWidth="1"/>
    <col min="4" max="4" width="12.625" style="203" customWidth="1"/>
    <col min="5" max="5" width="11" style="203" customWidth="1"/>
    <col min="6" max="6" width="9" style="203"/>
    <col min="7" max="16384" width="9" style="202"/>
  </cols>
  <sheetData>
    <row r="2" s="311" customFormat="1" spans="2:6">
      <c r="B2" s="312" t="s">
        <v>0</v>
      </c>
      <c r="C2" s="313"/>
      <c r="D2" s="314"/>
      <c r="E2" s="314"/>
      <c r="F2" s="315"/>
    </row>
    <row r="3" s="311" customFormat="1" spans="2:5">
      <c r="B3" s="316"/>
      <c r="C3" s="317"/>
      <c r="D3" s="318"/>
      <c r="E3" s="318"/>
    </row>
    <row r="4" spans="2:6">
      <c r="B4" s="319" t="s">
        <v>1</v>
      </c>
      <c r="C4" s="319" t="s">
        <v>2</v>
      </c>
      <c r="D4" s="319" t="s">
        <v>3</v>
      </c>
      <c r="E4" s="319" t="s">
        <v>4</v>
      </c>
      <c r="F4" s="319" t="s">
        <v>5</v>
      </c>
    </row>
    <row r="5" s="201" customFormat="1" spans="2:6">
      <c r="B5" s="254" t="s">
        <v>6</v>
      </c>
      <c r="C5" s="320" t="s">
        <v>7</v>
      </c>
      <c r="D5" s="321">
        <v>44370</v>
      </c>
      <c r="E5" s="203" t="s">
        <v>8</v>
      </c>
      <c r="F5" s="203"/>
    </row>
    <row r="6" ht="38.25" spans="2:5">
      <c r="B6" s="254" t="s">
        <v>9</v>
      </c>
      <c r="C6" s="320" t="s">
        <v>10</v>
      </c>
      <c r="D6" s="321">
        <v>44411</v>
      </c>
      <c r="E6" s="203" t="s">
        <v>11</v>
      </c>
    </row>
    <row r="7" ht="25.5" spans="2:5">
      <c r="B7" s="254" t="s">
        <v>12</v>
      </c>
      <c r="C7" s="320" t="s">
        <v>13</v>
      </c>
      <c r="D7" s="321">
        <v>44413</v>
      </c>
      <c r="E7" s="203" t="s">
        <v>14</v>
      </c>
    </row>
    <row r="8" spans="3:4">
      <c r="C8" s="320"/>
      <c r="D8" s="321"/>
    </row>
    <row r="9" spans="3:4">
      <c r="C9" s="320"/>
      <c r="D9" s="321"/>
    </row>
    <row r="10" spans="3:4">
      <c r="C10" s="320"/>
      <c r="D10" s="321"/>
    </row>
    <row r="11" spans="3:4">
      <c r="C11" s="320"/>
      <c r="D11" s="321"/>
    </row>
    <row r="12" spans="3:4">
      <c r="C12" s="320"/>
      <c r="D12" s="321"/>
    </row>
    <row r="13" spans="3:4">
      <c r="C13" s="320"/>
      <c r="D13" s="321"/>
    </row>
    <row r="14" spans="4:4">
      <c r="D14" s="321"/>
    </row>
    <row r="15" spans="3:4">
      <c r="C15" s="320"/>
      <c r="D15" s="321"/>
    </row>
    <row r="16" spans="3:4">
      <c r="C16" s="320"/>
      <c r="D16" s="321"/>
    </row>
    <row r="17" spans="3:4">
      <c r="C17" s="320"/>
      <c r="D17" s="321"/>
    </row>
    <row r="18" spans="3:4">
      <c r="C18" s="320"/>
      <c r="D18" s="321"/>
    </row>
    <row r="19" spans="3:5">
      <c r="C19" s="320"/>
      <c r="D19" s="321"/>
      <c r="E19" s="95"/>
    </row>
    <row r="20" spans="3:5">
      <c r="C20" s="320"/>
      <c r="D20" s="321"/>
      <c r="E20" s="95"/>
    </row>
    <row r="21" spans="3:5">
      <c r="C21" s="320"/>
      <c r="D21" s="321"/>
      <c r="E21" s="95"/>
    </row>
    <row r="22" spans="3:5">
      <c r="C22" s="320"/>
      <c r="D22" s="321"/>
      <c r="E22" s="95"/>
    </row>
    <row r="23" spans="3:5">
      <c r="C23" s="320"/>
      <c r="D23" s="321"/>
      <c r="E23" s="95"/>
    </row>
    <row r="24" spans="4:4">
      <c r="D24" s="322"/>
    </row>
  </sheetData>
  <pageMargins left="0.7" right="0.7"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C5" sqref="C5:C7"/>
    </sheetView>
  </sheetViews>
  <sheetFormatPr defaultColWidth="9" defaultRowHeight="12.75" outlineLevelRow="6" outlineLevelCol="4"/>
  <cols>
    <col min="1" max="1" width="3.75" style="296" customWidth="1"/>
    <col min="2" max="2" width="20" style="297" customWidth="1"/>
    <col min="3" max="3" width="81.375" style="297" customWidth="1"/>
    <col min="4" max="5" width="12.625" style="296" customWidth="1"/>
    <col min="6" max="6" width="7.375" style="296" customWidth="1"/>
    <col min="7" max="16384" width="9" style="296"/>
  </cols>
  <sheetData>
    <row r="1" s="294" customFormat="1" spans="2:3">
      <c r="B1" s="298"/>
      <c r="C1" s="298"/>
    </row>
    <row r="2" s="200" customFormat="1" ht="14.25" spans="2:3">
      <c r="B2" s="204" t="s">
        <v>15</v>
      </c>
      <c r="C2" s="205"/>
    </row>
    <row r="3" s="295" customFormat="1" spans="2:3">
      <c r="B3" s="299"/>
      <c r="C3" s="299"/>
    </row>
    <row r="4" s="221" customFormat="1" spans="1:4">
      <c r="A4" s="300"/>
      <c r="B4" s="301" t="s">
        <v>16</v>
      </c>
      <c r="C4" s="302" t="s">
        <v>17</v>
      </c>
      <c r="D4" s="303"/>
    </row>
    <row r="5" ht="102" spans="1:5">
      <c r="A5" s="304"/>
      <c r="B5" s="305" t="s">
        <v>18</v>
      </c>
      <c r="C5" s="306" t="s">
        <v>19</v>
      </c>
      <c r="D5" s="307"/>
      <c r="E5" s="308"/>
    </row>
    <row r="6" ht="102" spans="1:5">
      <c r="A6" s="304"/>
      <c r="B6" s="309" t="s">
        <v>20</v>
      </c>
      <c r="C6" s="310" t="s">
        <v>21</v>
      </c>
      <c r="D6" s="307"/>
      <c r="E6" s="308"/>
    </row>
    <row r="7" ht="76.5" spans="1:5">
      <c r="A7" s="304"/>
      <c r="B7" s="305" t="s">
        <v>22</v>
      </c>
      <c r="C7" s="306" t="s">
        <v>23</v>
      </c>
      <c r="D7" s="307"/>
      <c r="E7" s="308"/>
    </row>
  </sheetData>
  <pageMargins left="0.7" right="0.7" top="0.75" bottom="0.75" header="0.3" footer="0.3"/>
  <pageSetup paperSize="9" orientation="portrait" horizontalDpi="300" verticalDpi="300"/>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163"/>
  <sheetViews>
    <sheetView showGridLines="0" tabSelected="1" topLeftCell="A22" workbookViewId="0">
      <selection activeCell="H34" sqref="H34"/>
    </sheetView>
  </sheetViews>
  <sheetFormatPr defaultColWidth="9" defaultRowHeight="12.75"/>
  <cols>
    <col min="1" max="1" width="4" style="202" customWidth="1"/>
    <col min="2" max="2" width="28.75" style="203" customWidth="1"/>
    <col min="3" max="3" width="20.625" style="203" customWidth="1"/>
    <col min="4" max="4" width="13.375" style="203" customWidth="1"/>
    <col min="5" max="5" width="13.125" style="203" customWidth="1"/>
    <col min="6" max="6" width="11.75" style="203" customWidth="1"/>
    <col min="7" max="7" width="12.5" style="203" customWidth="1"/>
    <col min="8" max="8" width="9" style="203"/>
    <col min="9" max="11" width="9" style="202"/>
    <col min="12" max="12" width="9" style="202" customWidth="1"/>
    <col min="13" max="16384" width="9" style="202"/>
  </cols>
  <sheetData>
    <row r="2" s="200" customFormat="1" ht="14.25" spans="2:8">
      <c r="B2" s="204" t="s">
        <v>24</v>
      </c>
      <c r="C2" s="205"/>
      <c r="D2" s="205"/>
      <c r="E2" s="205"/>
      <c r="F2" s="205"/>
      <c r="G2" s="205"/>
      <c r="H2" s="205"/>
    </row>
    <row r="4" s="201" customFormat="1" spans="2:8">
      <c r="B4" s="206" t="s">
        <v>25</v>
      </c>
      <c r="C4" s="207" t="s">
        <v>26</v>
      </c>
      <c r="D4" s="207" t="s">
        <v>27</v>
      </c>
      <c r="E4" s="208"/>
      <c r="F4" s="209" t="s">
        <v>28</v>
      </c>
      <c r="G4" s="210"/>
      <c r="H4" s="211"/>
    </row>
    <row r="5" spans="2:8">
      <c r="B5" s="212">
        <v>45.6</v>
      </c>
      <c r="C5" s="212">
        <v>100</v>
      </c>
      <c r="D5" s="212" t="s">
        <v>29</v>
      </c>
      <c r="E5" s="208"/>
      <c r="F5" s="213"/>
      <c r="G5" s="214"/>
      <c r="H5" s="215"/>
    </row>
    <row r="6" spans="2:8">
      <c r="B6" s="212">
        <v>0</v>
      </c>
      <c r="C6" s="216">
        <v>45.6</v>
      </c>
      <c r="D6" s="212" t="s">
        <v>30</v>
      </c>
      <c r="E6" s="208"/>
      <c r="F6" s="213"/>
      <c r="G6" s="214"/>
      <c r="H6" s="215"/>
    </row>
    <row r="7" ht="13.5" spans="2:8">
      <c r="B7" s="217"/>
      <c r="C7" s="217">
        <v>0</v>
      </c>
      <c r="D7" s="218" t="s">
        <v>31</v>
      </c>
      <c r="E7" s="208"/>
      <c r="F7" s="213"/>
      <c r="G7" s="214"/>
      <c r="H7" s="215"/>
    </row>
    <row r="8" ht="16.5" spans="2:8">
      <c r="B8" s="219"/>
      <c r="C8" s="220"/>
      <c r="D8" s="220"/>
      <c r="E8" s="221"/>
      <c r="F8" s="222"/>
      <c r="G8" s="223"/>
      <c r="H8" s="224"/>
    </row>
    <row r="10" s="200" customFormat="1" ht="14.25" spans="2:6">
      <c r="B10" s="204" t="s">
        <v>32</v>
      </c>
      <c r="C10" s="205"/>
      <c r="D10" s="205"/>
      <c r="E10" s="205"/>
      <c r="F10" s="205"/>
    </row>
    <row r="11" s="200" customFormat="1" spans="2:8">
      <c r="B11" s="225"/>
      <c r="C11" s="226"/>
      <c r="D11" s="226"/>
      <c r="E11" s="226"/>
      <c r="F11" s="226"/>
      <c r="G11" s="226"/>
      <c r="H11" s="226"/>
    </row>
    <row r="12" s="200" customFormat="1" spans="2:8">
      <c r="B12" s="227" t="s">
        <v>32</v>
      </c>
      <c r="C12" s="228" t="s">
        <v>33</v>
      </c>
      <c r="D12" s="228" t="s">
        <v>34</v>
      </c>
      <c r="E12" s="229" t="s">
        <v>35</v>
      </c>
      <c r="F12" s="229" t="s">
        <v>36</v>
      </c>
      <c r="G12" s="226"/>
      <c r="H12" s="226"/>
    </row>
    <row r="13" s="200" customFormat="1" spans="2:8">
      <c r="B13" s="101" t="s">
        <v>37</v>
      </c>
      <c r="C13" s="230" t="s">
        <v>38</v>
      </c>
      <c r="D13" s="230">
        <f>COUNTIFS(表9_1112[指标类型],"A",表9_1112[风险维度],表1[[#This Row],[风险维度]])</f>
        <v>4</v>
      </c>
      <c r="E13" s="231">
        <f>COUNTIFS(表9_1112[指标类型],"C",表9_1112[风险维度],表1[[#This Row],[风险维度]])</f>
        <v>0</v>
      </c>
      <c r="F13" s="231">
        <f>SUM(表1[[#This Row],[A类指标]:[C类指标数量]])</f>
        <v>4</v>
      </c>
      <c r="G13" s="226"/>
      <c r="H13" s="226"/>
    </row>
    <row r="14" s="200" customFormat="1" spans="2:8">
      <c r="B14" s="101" t="s">
        <v>39</v>
      </c>
      <c r="C14" s="230" t="s">
        <v>40</v>
      </c>
      <c r="D14" s="230">
        <f>COUNTIFS(表9_1112[指标类型],"A",表9_1112[风险维度],表1[[#This Row],[风险维度]])</f>
        <v>6</v>
      </c>
      <c r="E14" s="231">
        <f>COUNTIFS(表9_1112[指标类型],"C",表9_1112[风险维度],表1[[#This Row],[风险维度]])</f>
        <v>0</v>
      </c>
      <c r="F14" s="231">
        <f>SUM(表1[[#This Row],[A类指标]:[C类指标数量]])</f>
        <v>6</v>
      </c>
      <c r="G14" s="226"/>
      <c r="H14" s="226"/>
    </row>
    <row r="15" s="200" customFormat="1" spans="2:8">
      <c r="B15" s="100" t="s">
        <v>41</v>
      </c>
      <c r="C15" s="231" t="s">
        <v>42</v>
      </c>
      <c r="D15" s="231">
        <f>COUNTIFS(表9_1112[指标类型],"A",表9_1112[风险维度],表1[[#This Row],[风险维度]])</f>
        <v>8</v>
      </c>
      <c r="E15" s="231">
        <f>COUNTIFS(表9_1112[指标类型],"C",表9_1112[风险维度],表1[[#This Row],[风险维度]])</f>
        <v>0</v>
      </c>
      <c r="F15" s="231">
        <f>SUM(表1[[#This Row],[A类指标]:[C类指标数量]])</f>
        <v>8</v>
      </c>
      <c r="G15" s="226"/>
      <c r="H15" s="226"/>
    </row>
    <row r="16" s="200" customFormat="1" spans="2:8">
      <c r="B16" s="101" t="s">
        <v>43</v>
      </c>
      <c r="C16" s="230" t="s">
        <v>44</v>
      </c>
      <c r="D16" s="230">
        <f>COUNTIFS(表9_1112[指标类型],"A",表9_1112[风险维度],表1[[#This Row],[风险维度]])</f>
        <v>5</v>
      </c>
      <c r="E16" s="230">
        <f>COUNTIFS(表9_1112[指标类型],"C",表9_1112[风险维度],表1[[#This Row],[风险维度]])</f>
        <v>0</v>
      </c>
      <c r="F16" s="230">
        <f>SUM(表1[[#This Row],[A类指标]:[C类指标数量]])</f>
        <v>5</v>
      </c>
      <c r="G16" s="226"/>
      <c r="H16" s="226"/>
    </row>
    <row r="17" s="200" customFormat="1" spans="2:8">
      <c r="B17" s="232" t="s">
        <v>45</v>
      </c>
      <c r="C17" s="233" t="s">
        <v>46</v>
      </c>
      <c r="D17" s="233">
        <f>COUNTIFS(表9_1112[指标类型],"A",表9_1112[风险维度],表1[[#This Row],[风险维度]])</f>
        <v>1</v>
      </c>
      <c r="E17" s="231">
        <f>COUNTIFS(表9_1112[指标类型],"C",表9_1112[风险维度],表1[[#This Row],[风险维度]])</f>
        <v>0</v>
      </c>
      <c r="F17" s="231">
        <f>SUM(表1[[#This Row],[A类指标]:[C类指标数量]])</f>
        <v>1</v>
      </c>
      <c r="G17" s="226"/>
      <c r="H17" s="226"/>
    </row>
    <row r="18" s="200" customFormat="1" spans="2:8">
      <c r="B18" s="101" t="s">
        <v>47</v>
      </c>
      <c r="C18" s="230" t="s">
        <v>48</v>
      </c>
      <c r="D18" s="230">
        <f>COUNTIFS(表9_1112[指标类型],"A",表9_1112[风险维度],表1[[#This Row],[风险维度]])</f>
        <v>0</v>
      </c>
      <c r="E18" s="230">
        <f>COUNTIFS(表9_1112[指标类型],"C",表9_1112[风险维度],表1[[#This Row],[风险维度]])</f>
        <v>13</v>
      </c>
      <c r="F18" s="230">
        <f>SUM(表1[[#This Row],[A类指标]:[C类指标数量]])</f>
        <v>13</v>
      </c>
      <c r="G18" s="226"/>
      <c r="H18" s="226"/>
    </row>
    <row r="19" s="200" customFormat="1" spans="2:8">
      <c r="B19" s="101" t="s">
        <v>49</v>
      </c>
      <c r="C19" s="230" t="s">
        <v>50</v>
      </c>
      <c r="D19" s="230">
        <f>COUNTIFS(表9_1112[指标类型],"A",表9_1112[风险维度],表1[[#This Row],[风险维度]])</f>
        <v>0</v>
      </c>
      <c r="E19" s="230">
        <f>COUNTIFS(表9_1112[指标类型],"C",表9_1112[风险维度],表1[[#This Row],[风险维度]])</f>
        <v>8</v>
      </c>
      <c r="F19" s="230">
        <f>SUM(表1[[#This Row],[A类指标]:[C类指标数量]])</f>
        <v>8</v>
      </c>
      <c r="G19" s="226"/>
      <c r="H19" s="226"/>
    </row>
    <row r="20" s="200" customFormat="1" spans="2:8">
      <c r="B20" s="101" t="s">
        <v>51</v>
      </c>
      <c r="C20" s="230" t="s">
        <v>52</v>
      </c>
      <c r="D20" s="230">
        <f>COUNTIFS(表9_1112[指标类型],"A",表9_1112[风险维度],表1[[#This Row],[风险维度]])</f>
        <v>0</v>
      </c>
      <c r="E20" s="230">
        <f>COUNTIFS(表9_1112[指标类型],"C",表9_1112[风险维度],表1[[#This Row],[风险维度]])</f>
        <v>4</v>
      </c>
      <c r="F20" s="230">
        <f>SUM(表1[[#This Row],[A类指标]:[C类指标数量]])</f>
        <v>4</v>
      </c>
      <c r="G20" s="226"/>
      <c r="H20" s="226"/>
    </row>
    <row r="21" s="200" customFormat="1" spans="2:8">
      <c r="B21" s="101" t="s">
        <v>53</v>
      </c>
      <c r="C21" s="230" t="s">
        <v>54</v>
      </c>
      <c r="D21" s="230">
        <f>COUNTIFS(表9_1112[指标类型],"A",表9_1112[风险维度],表1[[#This Row],[风险维度]])</f>
        <v>0</v>
      </c>
      <c r="E21" s="230">
        <f>COUNTIFS(表9_1112[指标类型],"C",表9_1112[风险维度],表1[[#This Row],[风险维度]])</f>
        <v>0</v>
      </c>
      <c r="F21" s="230">
        <f>SUM(表1[[#This Row],[A类指标]:[C类指标数量]])</f>
        <v>0</v>
      </c>
      <c r="G21" s="226"/>
      <c r="H21" s="226"/>
    </row>
    <row r="22" s="200" customFormat="1" spans="2:8">
      <c r="B22" s="101" t="s">
        <v>55</v>
      </c>
      <c r="C22" s="234" t="s">
        <v>56</v>
      </c>
      <c r="D22" s="230">
        <f>COUNTIFS(表9_1112[指标类型],"A",表9_1112[风险维度],表1[[#This Row],[风险维度]])</f>
        <v>0</v>
      </c>
      <c r="E22" s="230">
        <f>COUNTIFS(表9_1112[指标类型],"C",表9_1112[风险维度],表1[[#This Row],[风险维度]])</f>
        <v>2</v>
      </c>
      <c r="F22" s="230">
        <f>SUM(表1[[#This Row],[A类指标]:[C类指标数量]])</f>
        <v>2</v>
      </c>
      <c r="G22" s="226"/>
      <c r="H22" s="226"/>
    </row>
    <row r="23" s="200" customFormat="1" spans="2:8">
      <c r="B23" s="101" t="s">
        <v>57</v>
      </c>
      <c r="C23" s="230" t="s">
        <v>58</v>
      </c>
      <c r="D23" s="230">
        <f>COUNTIFS(表9_1112[指标类型],"A",表9_1112[风险维度],表1[[#This Row],[风险维度]])</f>
        <v>0</v>
      </c>
      <c r="E23" s="230">
        <f>COUNTIFS(表9_1112[指标类型],"C",表9_1112[风险维度],表1[[#This Row],[风险维度]])</f>
        <v>10</v>
      </c>
      <c r="F23" s="230">
        <f>SUM(表1[[#This Row],[A类指标]:[C类指标数量]])</f>
        <v>10</v>
      </c>
      <c r="G23" s="226"/>
      <c r="H23" s="226"/>
    </row>
    <row r="24" s="200" customFormat="1" spans="2:8">
      <c r="B24" s="101" t="s">
        <v>59</v>
      </c>
      <c r="C24" s="230" t="s">
        <v>60</v>
      </c>
      <c r="D24" s="230">
        <f>COUNTIFS(表9_1112[指标类型],"A",表9_1112[风险维度],表1[[#This Row],[风险维度]])</f>
        <v>0</v>
      </c>
      <c r="E24" s="230">
        <f>COUNTIFS(表9_1112[指标类型],"C",表9_1112[风险维度],表1[[#This Row],[风险维度]])</f>
        <v>9</v>
      </c>
      <c r="F24" s="230">
        <f>SUM(表1[[#This Row],[A类指标]:[C类指标数量]])</f>
        <v>9</v>
      </c>
      <c r="G24" s="226"/>
      <c r="H24" s="226"/>
    </row>
    <row r="25" s="200" customFormat="1" ht="13.5" spans="2:8">
      <c r="B25" s="101" t="s">
        <v>61</v>
      </c>
      <c r="C25" s="230" t="s">
        <v>62</v>
      </c>
      <c r="D25" s="230">
        <f>COUNTIFS(表9_1112[指标类型],"A",表9_1112[风险维度],表1[[#This Row],[风险维度]])</f>
        <v>0</v>
      </c>
      <c r="E25" s="230">
        <f>COUNTIFS(表9_1112[指标类型],"C",表9_1112[风险维度],表1[[#This Row],[风险维度]])</f>
        <v>5</v>
      </c>
      <c r="F25" s="230">
        <f>SUM(表1[[#This Row],[A类指标]:[C类指标数量]])</f>
        <v>5</v>
      </c>
      <c r="G25" s="226"/>
      <c r="H25" s="226"/>
    </row>
    <row r="26" s="200" customFormat="1" ht="16.5" spans="2:8">
      <c r="B26" s="235"/>
      <c r="C26" s="235"/>
      <c r="D26" s="236">
        <f>SUBTOTAL(109,'模型&amp;指标体系'!$D$13:$D$25)</f>
        <v>24</v>
      </c>
      <c r="E26" s="236">
        <f>SUM(E13:E25)</f>
        <v>51</v>
      </c>
      <c r="F26" s="236">
        <f>SUM(F13:F25)</f>
        <v>75</v>
      </c>
      <c r="G26" s="226"/>
      <c r="H26" s="226"/>
    </row>
    <row r="28" s="200" customFormat="1" ht="14.25" spans="2:7">
      <c r="B28" s="204" t="s">
        <v>63</v>
      </c>
      <c r="C28" s="205"/>
      <c r="D28" s="205"/>
      <c r="E28" s="205"/>
      <c r="F28" s="205"/>
      <c r="G28" s="205"/>
    </row>
    <row r="29" s="200" customFormat="1" spans="2:8">
      <c r="B29" s="225"/>
      <c r="C29" s="226"/>
      <c r="D29" s="226"/>
      <c r="E29" s="226"/>
      <c r="F29" s="226"/>
      <c r="G29" s="226"/>
      <c r="H29" s="226"/>
    </row>
    <row r="30" s="200" customFormat="1" spans="2:8">
      <c r="B30" s="237" t="s">
        <v>64</v>
      </c>
      <c r="C30" s="238" t="s">
        <v>65</v>
      </c>
      <c r="D30" s="238" t="s">
        <v>34</v>
      </c>
      <c r="E30" s="239" t="s">
        <v>35</v>
      </c>
      <c r="F30" s="239" t="s">
        <v>36</v>
      </c>
      <c r="G30" s="239" t="s">
        <v>66</v>
      </c>
      <c r="H30" s="226"/>
    </row>
    <row r="31" s="200" customFormat="1" spans="2:8">
      <c r="B31" s="240" t="s">
        <v>67</v>
      </c>
      <c r="C31" s="241" t="s">
        <v>68</v>
      </c>
      <c r="D31" s="241">
        <f>COUNTIFS(表9_1112[指标类型],"A",表9_1112[数据模块],表1_15[[#This Row],[数据模块]])</f>
        <v>7</v>
      </c>
      <c r="E31" s="242">
        <f>COUNTIFS(表9_1112[指标类型],"C",表9_1112[数据模块],表1_15[[#This Row],[数据模块]])</f>
        <v>14</v>
      </c>
      <c r="F31" s="242">
        <f>SUM(表1_15[[#This Row],[A类指标]:[C类指标数量]])</f>
        <v>21</v>
      </c>
      <c r="G31" s="243" t="s">
        <v>69</v>
      </c>
      <c r="H31" s="226"/>
    </row>
    <row r="32" s="200" customFormat="1" spans="2:8">
      <c r="B32" s="244" t="s">
        <v>70</v>
      </c>
      <c r="C32" s="245" t="s">
        <v>71</v>
      </c>
      <c r="D32" s="245">
        <f>COUNTIFS(表9_1112[指标类型],"A",表9_1112[数据模块],表1_15[[#This Row],[数据模块]])</f>
        <v>1</v>
      </c>
      <c r="E32" s="243">
        <f>COUNTIFS(表9_1112[指标类型],"C",表9_1112[数据模块],表1_15[[#This Row],[数据模块]])</f>
        <v>5</v>
      </c>
      <c r="F32" s="243">
        <f>SUM(表1_15[[#This Row],[A类指标]:[C类指标数量]])</f>
        <v>6</v>
      </c>
      <c r="G32" s="243" t="s">
        <v>72</v>
      </c>
      <c r="H32" s="226"/>
    </row>
    <row r="33" s="200" customFormat="1" spans="2:8">
      <c r="B33" s="240" t="s">
        <v>73</v>
      </c>
      <c r="C33" s="241" t="s">
        <v>74</v>
      </c>
      <c r="D33" s="241">
        <f>COUNTIFS(表9_1112[指标类型],"A",表9_1112[数据模块],表1_15[[#This Row],[数据模块]])</f>
        <v>13</v>
      </c>
      <c r="E33" s="242">
        <f>COUNTIFS(表9_1112[指标类型],"C",表9_1112[数据模块],表1_15[[#This Row],[数据模块]])</f>
        <v>5</v>
      </c>
      <c r="F33" s="242">
        <f>SUM(表1_15[[#This Row],[A类指标]:[C类指标数量]])</f>
        <v>18</v>
      </c>
      <c r="G33" s="243" t="s">
        <v>69</v>
      </c>
      <c r="H33" s="226"/>
    </row>
    <row r="34" s="200" customFormat="1" spans="2:8">
      <c r="B34" s="246" t="s">
        <v>75</v>
      </c>
      <c r="C34" s="243" t="s">
        <v>76</v>
      </c>
      <c r="D34" s="243">
        <f>COUNTIFS(表9_1112[指标类型],"A",表9_1112[数据模块],表1_15[[#This Row],[数据模块]])</f>
        <v>0</v>
      </c>
      <c r="E34" s="243">
        <f>COUNTIFS(表9_1112[指标类型],"C",表9_1112[数据模块],表1_15[[#This Row],[数据模块]])</f>
        <v>7</v>
      </c>
      <c r="F34" s="243">
        <f>SUM(表1_15[[#This Row],[A类指标]:[C类指标数量]])</f>
        <v>7</v>
      </c>
      <c r="G34" s="243" t="s">
        <v>72</v>
      </c>
      <c r="H34" s="226"/>
    </row>
    <row r="35" s="200" customFormat="1" spans="2:8">
      <c r="B35" s="240" t="s">
        <v>77</v>
      </c>
      <c r="C35" s="241" t="s">
        <v>78</v>
      </c>
      <c r="D35" s="241">
        <f>COUNTIFS(表9_1112[指标类型],"A",表9_1112[数据模块],表1_15[[#This Row],[数据模块]])</f>
        <v>0</v>
      </c>
      <c r="E35" s="241">
        <f>COUNTIFS(表9_1112[指标类型],"C",表9_1112[数据模块],表1_15[[#This Row],[数据模块]])</f>
        <v>8</v>
      </c>
      <c r="F35" s="241">
        <f>SUM(表1_15[[#This Row],[A类指标]:[C类指标数量]])</f>
        <v>8</v>
      </c>
      <c r="G35" s="243" t="s">
        <v>72</v>
      </c>
      <c r="H35" s="226"/>
    </row>
    <row r="36" s="200" customFormat="1" spans="2:8">
      <c r="B36" s="247" t="s">
        <v>79</v>
      </c>
      <c r="C36" s="248" t="s">
        <v>80</v>
      </c>
      <c r="D36" s="248">
        <f>COUNTIFS(表9_1112[指标类型],"A",表9_1112[数据模块],表1_15[[#This Row],[数据模块]])</f>
        <v>0</v>
      </c>
      <c r="E36" s="243">
        <f>COUNTIFS(表9_1112[指标类型],"C",表9_1112[数据模块],表1_15[[#This Row],[数据模块]])</f>
        <v>8</v>
      </c>
      <c r="F36" s="243">
        <f>SUM(表1_15[[#This Row],[A类指标]:[C类指标数量]])</f>
        <v>8</v>
      </c>
      <c r="G36" s="243" t="s">
        <v>72</v>
      </c>
      <c r="H36" s="226"/>
    </row>
    <row r="37" s="200" customFormat="1" ht="13.5" spans="2:8">
      <c r="B37" s="101" t="s">
        <v>81</v>
      </c>
      <c r="C37" s="230" t="s">
        <v>82</v>
      </c>
      <c r="D37" s="248">
        <f>COUNTIFS(表9_1112[指标类型],"A",表9_1112[数据模块],表1_15[[#This Row],[数据模块]])</f>
        <v>3</v>
      </c>
      <c r="E37" s="243">
        <f>COUNTIFS(表9_1112[指标类型],"C",表9_1112[数据模块],表1_15[[#This Row],[数据模块]])</f>
        <v>4</v>
      </c>
      <c r="F37" s="243">
        <f>SUM(表1_15[[#This Row],[A类指标]:[C类指标数量]])</f>
        <v>7</v>
      </c>
      <c r="G37" s="249" t="s">
        <v>72</v>
      </c>
      <c r="H37" s="226"/>
    </row>
    <row r="38" s="200" customFormat="1" ht="16.5" spans="2:8">
      <c r="B38" s="235"/>
      <c r="C38" s="235"/>
      <c r="D38" s="236">
        <f>SUBTOTAL(109,'模型&amp;指标体系'!$D$13:$D$25)</f>
        <v>24</v>
      </c>
      <c r="E38" s="236">
        <f>SUM(E31:E37)</f>
        <v>51</v>
      </c>
      <c r="F38" s="236">
        <f>SUM(F31:F37)</f>
        <v>75</v>
      </c>
      <c r="G38" s="226"/>
      <c r="H38" s="226"/>
    </row>
    <row r="40" s="200" customFormat="1" ht="14.25" spans="2:8">
      <c r="B40" s="204" t="s">
        <v>83</v>
      </c>
      <c r="C40" s="205"/>
      <c r="D40" s="205"/>
      <c r="E40" s="205"/>
      <c r="F40" s="205"/>
      <c r="G40" s="205"/>
      <c r="H40" s="205"/>
    </row>
    <row r="42" s="201" customFormat="1" ht="14.25" customHeight="1" spans="2:11">
      <c r="B42" s="250" t="s">
        <v>84</v>
      </c>
      <c r="C42" s="250" t="s">
        <v>32</v>
      </c>
      <c r="D42" s="250" t="s">
        <v>64</v>
      </c>
      <c r="E42" s="250" t="s">
        <v>85</v>
      </c>
      <c r="F42" s="251" t="s">
        <v>86</v>
      </c>
      <c r="G42" s="251" t="s">
        <v>87</v>
      </c>
      <c r="H42" s="252" t="s">
        <v>88</v>
      </c>
      <c r="I42" s="261"/>
      <c r="J42" s="261"/>
      <c r="K42" s="262"/>
    </row>
    <row r="43" spans="2:11">
      <c r="B43" s="203" t="s">
        <v>89</v>
      </c>
      <c r="C43" s="253" t="s">
        <v>43</v>
      </c>
      <c r="D43" s="254" t="s">
        <v>70</v>
      </c>
      <c r="E43" s="253" t="s">
        <v>90</v>
      </c>
      <c r="F43" s="255" t="s">
        <v>91</v>
      </c>
      <c r="G43" s="256" t="s">
        <v>92</v>
      </c>
      <c r="H43" s="257"/>
      <c r="I43" s="263"/>
      <c r="J43" s="263"/>
      <c r="K43" s="264"/>
    </row>
    <row r="44" spans="2:11">
      <c r="B44" s="203" t="s">
        <v>93</v>
      </c>
      <c r="C44" s="253" t="s">
        <v>43</v>
      </c>
      <c r="D44" s="254" t="s">
        <v>67</v>
      </c>
      <c r="E44" s="253" t="s">
        <v>94</v>
      </c>
      <c r="F44" s="258" t="s">
        <v>91</v>
      </c>
      <c r="G44" s="259" t="s">
        <v>92</v>
      </c>
      <c r="H44" s="257"/>
      <c r="I44" s="263"/>
      <c r="J44" s="263"/>
      <c r="K44" s="264"/>
    </row>
    <row r="45" spans="2:11">
      <c r="B45" s="203" t="s">
        <v>95</v>
      </c>
      <c r="C45" s="253" t="s">
        <v>43</v>
      </c>
      <c r="D45" s="254" t="s">
        <v>81</v>
      </c>
      <c r="E45" s="253" t="s">
        <v>96</v>
      </c>
      <c r="F45" s="258" t="s">
        <v>91</v>
      </c>
      <c r="G45" s="259" t="s">
        <v>92</v>
      </c>
      <c r="H45" s="257"/>
      <c r="I45" s="263"/>
      <c r="J45" s="263"/>
      <c r="K45" s="264"/>
    </row>
    <row r="46" spans="2:11">
      <c r="B46" s="203" t="s">
        <v>97</v>
      </c>
      <c r="C46" s="253" t="s">
        <v>43</v>
      </c>
      <c r="D46" s="254" t="s">
        <v>81</v>
      </c>
      <c r="E46" s="253" t="s">
        <v>98</v>
      </c>
      <c r="F46" s="258" t="s">
        <v>91</v>
      </c>
      <c r="G46" s="259" t="s">
        <v>92</v>
      </c>
      <c r="H46" s="257"/>
      <c r="I46" s="263"/>
      <c r="J46" s="263"/>
      <c r="K46" s="264"/>
    </row>
    <row r="47" spans="2:11">
      <c r="B47" s="203" t="s">
        <v>99</v>
      </c>
      <c r="C47" s="253" t="s">
        <v>43</v>
      </c>
      <c r="D47" s="254" t="s">
        <v>81</v>
      </c>
      <c r="E47" s="253" t="s">
        <v>100</v>
      </c>
      <c r="F47" s="258" t="s">
        <v>91</v>
      </c>
      <c r="G47" s="259" t="s">
        <v>92</v>
      </c>
      <c r="H47" s="257"/>
      <c r="I47" s="263"/>
      <c r="J47" s="263"/>
      <c r="K47" s="264"/>
    </row>
    <row r="48" spans="2:11">
      <c r="B48" s="203" t="s">
        <v>101</v>
      </c>
      <c r="C48" s="253" t="s">
        <v>45</v>
      </c>
      <c r="D48" s="254" t="s">
        <v>73</v>
      </c>
      <c r="E48" s="253" t="s">
        <v>102</v>
      </c>
      <c r="F48" s="258" t="s">
        <v>91</v>
      </c>
      <c r="G48" s="259" t="s">
        <v>103</v>
      </c>
      <c r="H48" s="257"/>
      <c r="I48" s="263"/>
      <c r="J48" s="263"/>
      <c r="K48" s="264"/>
    </row>
    <row r="49" spans="2:11">
      <c r="B49" s="203" t="s">
        <v>104</v>
      </c>
      <c r="C49" s="253" t="s">
        <v>41</v>
      </c>
      <c r="D49" s="254" t="s">
        <v>73</v>
      </c>
      <c r="E49" s="253" t="s">
        <v>105</v>
      </c>
      <c r="F49" s="258" t="s">
        <v>91</v>
      </c>
      <c r="G49" s="259" t="s">
        <v>92</v>
      </c>
      <c r="H49" s="257"/>
      <c r="I49" s="263"/>
      <c r="J49" s="263"/>
      <c r="K49" s="264"/>
    </row>
    <row r="50" spans="2:10">
      <c r="B50" s="203" t="s">
        <v>106</v>
      </c>
      <c r="C50" s="253" t="s">
        <v>41</v>
      </c>
      <c r="D50" s="254" t="s">
        <v>73</v>
      </c>
      <c r="E50" s="253" t="s">
        <v>107</v>
      </c>
      <c r="F50" s="258" t="s">
        <v>91</v>
      </c>
      <c r="G50" s="259" t="s">
        <v>92</v>
      </c>
      <c r="H50" s="260"/>
      <c r="I50" s="265"/>
      <c r="J50" s="266"/>
    </row>
    <row r="51" spans="2:7">
      <c r="B51" s="203" t="s">
        <v>108</v>
      </c>
      <c r="C51" s="253" t="s">
        <v>41</v>
      </c>
      <c r="D51" s="254" t="s">
        <v>73</v>
      </c>
      <c r="E51" s="253" t="s">
        <v>109</v>
      </c>
      <c r="F51" s="258" t="s">
        <v>91</v>
      </c>
      <c r="G51" s="259" t="s">
        <v>92</v>
      </c>
    </row>
    <row r="52" spans="2:7">
      <c r="B52" s="203" t="s">
        <v>110</v>
      </c>
      <c r="C52" s="253" t="s">
        <v>41</v>
      </c>
      <c r="D52" s="254" t="s">
        <v>73</v>
      </c>
      <c r="E52" s="253" t="s">
        <v>111</v>
      </c>
      <c r="F52" s="258" t="s">
        <v>91</v>
      </c>
      <c r="G52" s="259" t="s">
        <v>92</v>
      </c>
    </row>
    <row r="53" spans="2:7">
      <c r="B53" s="203" t="s">
        <v>112</v>
      </c>
      <c r="C53" s="253" t="s">
        <v>41</v>
      </c>
      <c r="D53" s="254" t="s">
        <v>73</v>
      </c>
      <c r="E53" s="253" t="s">
        <v>113</v>
      </c>
      <c r="F53" s="258" t="s">
        <v>91</v>
      </c>
      <c r="G53" s="259" t="s">
        <v>92</v>
      </c>
    </row>
    <row r="54" spans="2:7">
      <c r="B54" s="203" t="s">
        <v>114</v>
      </c>
      <c r="C54" s="253" t="s">
        <v>41</v>
      </c>
      <c r="D54" s="254" t="s">
        <v>73</v>
      </c>
      <c r="E54" s="253" t="s">
        <v>115</v>
      </c>
      <c r="F54" s="258" t="s">
        <v>91</v>
      </c>
      <c r="G54" s="259" t="s">
        <v>92</v>
      </c>
    </row>
    <row r="55" spans="2:7">
      <c r="B55" s="203" t="s">
        <v>116</v>
      </c>
      <c r="C55" s="253" t="s">
        <v>41</v>
      </c>
      <c r="D55" s="254" t="s">
        <v>73</v>
      </c>
      <c r="E55" s="253" t="s">
        <v>117</v>
      </c>
      <c r="F55" s="258" t="s">
        <v>91</v>
      </c>
      <c r="G55" s="259" t="s">
        <v>92</v>
      </c>
    </row>
    <row r="56" spans="2:7">
      <c r="B56" s="203" t="s">
        <v>118</v>
      </c>
      <c r="C56" s="253" t="s">
        <v>41</v>
      </c>
      <c r="D56" s="254" t="s">
        <v>73</v>
      </c>
      <c r="E56" s="253" t="s">
        <v>119</v>
      </c>
      <c r="F56" s="258" t="s">
        <v>91</v>
      </c>
      <c r="G56" s="259" t="s">
        <v>92</v>
      </c>
    </row>
    <row r="57" spans="2:7">
      <c r="B57" s="203" t="s">
        <v>120</v>
      </c>
      <c r="C57" s="253" t="s">
        <v>39</v>
      </c>
      <c r="D57" s="254" t="s">
        <v>67</v>
      </c>
      <c r="E57" s="253" t="s">
        <v>121</v>
      </c>
      <c r="F57" s="258" t="s">
        <v>91</v>
      </c>
      <c r="G57" s="259" t="s">
        <v>92</v>
      </c>
    </row>
    <row r="58" spans="2:7">
      <c r="B58" s="203" t="s">
        <v>122</v>
      </c>
      <c r="C58" s="253" t="s">
        <v>39</v>
      </c>
      <c r="D58" s="254" t="s">
        <v>67</v>
      </c>
      <c r="E58" s="253" t="s">
        <v>123</v>
      </c>
      <c r="F58" s="258" t="s">
        <v>91</v>
      </c>
      <c r="G58" s="259" t="s">
        <v>92</v>
      </c>
    </row>
    <row r="59" spans="2:7">
      <c r="B59" s="203" t="s">
        <v>124</v>
      </c>
      <c r="C59" s="253" t="s">
        <v>39</v>
      </c>
      <c r="D59" s="254" t="s">
        <v>67</v>
      </c>
      <c r="E59" s="253" t="s">
        <v>125</v>
      </c>
      <c r="F59" s="258" t="s">
        <v>91</v>
      </c>
      <c r="G59" s="259" t="s">
        <v>92</v>
      </c>
    </row>
    <row r="60" spans="2:7">
      <c r="B60" s="203" t="s">
        <v>126</v>
      </c>
      <c r="C60" s="253" t="s">
        <v>39</v>
      </c>
      <c r="D60" s="254" t="s">
        <v>67</v>
      </c>
      <c r="E60" s="253" t="s">
        <v>127</v>
      </c>
      <c r="F60" s="258" t="s">
        <v>91</v>
      </c>
      <c r="G60" s="259" t="s">
        <v>92</v>
      </c>
    </row>
    <row r="61" spans="2:7">
      <c r="B61" s="203" t="s">
        <v>128</v>
      </c>
      <c r="C61" s="253" t="s">
        <v>39</v>
      </c>
      <c r="D61" s="254" t="s">
        <v>67</v>
      </c>
      <c r="E61" s="253" t="s">
        <v>129</v>
      </c>
      <c r="F61" s="258" t="s">
        <v>91</v>
      </c>
      <c r="G61" s="259" t="s">
        <v>92</v>
      </c>
    </row>
    <row r="62" spans="2:7">
      <c r="B62" s="203" t="s">
        <v>130</v>
      </c>
      <c r="C62" s="253" t="s">
        <v>39</v>
      </c>
      <c r="D62" s="254" t="s">
        <v>67</v>
      </c>
      <c r="E62" s="253" t="s">
        <v>131</v>
      </c>
      <c r="F62" s="258" t="s">
        <v>91</v>
      </c>
      <c r="G62" s="259" t="s">
        <v>92</v>
      </c>
    </row>
    <row r="63" spans="2:7">
      <c r="B63" s="203" t="s">
        <v>132</v>
      </c>
      <c r="C63" s="253" t="s">
        <v>37</v>
      </c>
      <c r="D63" s="254" t="s">
        <v>73</v>
      </c>
      <c r="E63" s="253" t="s">
        <v>133</v>
      </c>
      <c r="F63" s="258" t="s">
        <v>91</v>
      </c>
      <c r="G63" s="259" t="s">
        <v>92</v>
      </c>
    </row>
    <row r="64" spans="2:7">
      <c r="B64" s="203" t="s">
        <v>134</v>
      </c>
      <c r="C64" s="253" t="s">
        <v>37</v>
      </c>
      <c r="D64" s="254" t="s">
        <v>73</v>
      </c>
      <c r="E64" s="253" t="s">
        <v>135</v>
      </c>
      <c r="F64" s="258" t="s">
        <v>91</v>
      </c>
      <c r="G64" s="259" t="s">
        <v>92</v>
      </c>
    </row>
    <row r="65" spans="2:7">
      <c r="B65" s="203" t="s">
        <v>136</v>
      </c>
      <c r="C65" s="253" t="s">
        <v>37</v>
      </c>
      <c r="D65" s="254" t="s">
        <v>73</v>
      </c>
      <c r="E65" s="253" t="s">
        <v>137</v>
      </c>
      <c r="F65" s="258" t="s">
        <v>91</v>
      </c>
      <c r="G65" s="259" t="s">
        <v>92</v>
      </c>
    </row>
    <row r="66" spans="2:7">
      <c r="B66" s="203" t="s">
        <v>138</v>
      </c>
      <c r="C66" s="253" t="s">
        <v>37</v>
      </c>
      <c r="D66" s="254" t="s">
        <v>73</v>
      </c>
      <c r="E66" s="253" t="s">
        <v>139</v>
      </c>
      <c r="F66" s="258" t="s">
        <v>91</v>
      </c>
      <c r="G66" s="259" t="s">
        <v>92</v>
      </c>
    </row>
    <row r="67" spans="2:7">
      <c r="B67" s="203" t="s">
        <v>140</v>
      </c>
      <c r="C67" s="253" t="s">
        <v>55</v>
      </c>
      <c r="D67" s="254" t="s">
        <v>70</v>
      </c>
      <c r="E67" s="253" t="s">
        <v>141</v>
      </c>
      <c r="F67" s="258" t="s">
        <v>142</v>
      </c>
      <c r="G67" s="259" t="s">
        <v>92</v>
      </c>
    </row>
    <row r="68" spans="2:7">
      <c r="B68" s="203" t="s">
        <v>143</v>
      </c>
      <c r="C68" s="253" t="s">
        <v>55</v>
      </c>
      <c r="D68" s="254" t="s">
        <v>70</v>
      </c>
      <c r="E68" s="253" t="s">
        <v>144</v>
      </c>
      <c r="F68" s="258" t="s">
        <v>142</v>
      </c>
      <c r="G68" s="259" t="s">
        <v>92</v>
      </c>
    </row>
    <row r="69" spans="2:7">
      <c r="B69" s="203" t="s">
        <v>145</v>
      </c>
      <c r="C69" s="253" t="s">
        <v>57</v>
      </c>
      <c r="D69" s="254" t="s">
        <v>79</v>
      </c>
      <c r="E69" s="253" t="s">
        <v>146</v>
      </c>
      <c r="F69" s="258" t="s">
        <v>142</v>
      </c>
      <c r="G69" s="259" t="s">
        <v>92</v>
      </c>
    </row>
    <row r="70" spans="2:7">
      <c r="B70" s="203" t="s">
        <v>147</v>
      </c>
      <c r="C70" s="253" t="s">
        <v>57</v>
      </c>
      <c r="D70" s="254" t="s">
        <v>70</v>
      </c>
      <c r="E70" s="253" t="s">
        <v>148</v>
      </c>
      <c r="F70" s="258" t="s">
        <v>142</v>
      </c>
      <c r="G70" s="259" t="s">
        <v>92</v>
      </c>
    </row>
    <row r="71" spans="2:7">
      <c r="B71" s="203" t="s">
        <v>149</v>
      </c>
      <c r="C71" s="253" t="s">
        <v>57</v>
      </c>
      <c r="D71" s="254" t="s">
        <v>77</v>
      </c>
      <c r="E71" s="253" t="s">
        <v>150</v>
      </c>
      <c r="F71" s="258" t="s">
        <v>142</v>
      </c>
      <c r="G71" s="259" t="s">
        <v>92</v>
      </c>
    </row>
    <row r="72" spans="2:7">
      <c r="B72" s="203" t="s">
        <v>151</v>
      </c>
      <c r="C72" s="253" t="s">
        <v>57</v>
      </c>
      <c r="D72" s="254" t="s">
        <v>77</v>
      </c>
      <c r="E72" s="253" t="s">
        <v>152</v>
      </c>
      <c r="F72" s="258" t="s">
        <v>142</v>
      </c>
      <c r="G72" s="259" t="s">
        <v>92</v>
      </c>
    </row>
    <row r="73" spans="2:7">
      <c r="B73" s="203" t="s">
        <v>153</v>
      </c>
      <c r="C73" s="253" t="s">
        <v>57</v>
      </c>
      <c r="D73" s="254" t="s">
        <v>77</v>
      </c>
      <c r="E73" s="253" t="s">
        <v>154</v>
      </c>
      <c r="F73" s="258" t="s">
        <v>142</v>
      </c>
      <c r="G73" s="259" t="s">
        <v>92</v>
      </c>
    </row>
    <row r="74" spans="2:7">
      <c r="B74" s="203" t="s">
        <v>155</v>
      </c>
      <c r="C74" s="253" t="s">
        <v>57</v>
      </c>
      <c r="D74" s="254" t="s">
        <v>81</v>
      </c>
      <c r="E74" s="253" t="s">
        <v>156</v>
      </c>
      <c r="F74" s="258" t="s">
        <v>142</v>
      </c>
      <c r="G74" s="259" t="s">
        <v>92</v>
      </c>
    </row>
    <row r="75" spans="2:7">
      <c r="B75" s="203" t="s">
        <v>157</v>
      </c>
      <c r="C75" s="253" t="s">
        <v>57</v>
      </c>
      <c r="D75" s="254" t="s">
        <v>81</v>
      </c>
      <c r="E75" s="253" t="s">
        <v>158</v>
      </c>
      <c r="F75" s="258" t="s">
        <v>142</v>
      </c>
      <c r="G75" s="259" t="s">
        <v>92</v>
      </c>
    </row>
    <row r="76" spans="2:7">
      <c r="B76" s="203" t="s">
        <v>159</v>
      </c>
      <c r="C76" s="253" t="s">
        <v>59</v>
      </c>
      <c r="D76" s="254" t="s">
        <v>75</v>
      </c>
      <c r="E76" s="253" t="s">
        <v>160</v>
      </c>
      <c r="F76" s="258" t="s">
        <v>142</v>
      </c>
      <c r="G76" s="259" t="s">
        <v>92</v>
      </c>
    </row>
    <row r="77" spans="2:7">
      <c r="B77" s="203" t="s">
        <v>161</v>
      </c>
      <c r="C77" s="253" t="s">
        <v>59</v>
      </c>
      <c r="D77" s="254" t="s">
        <v>75</v>
      </c>
      <c r="E77" s="254" t="s">
        <v>162</v>
      </c>
      <c r="F77" s="258" t="s">
        <v>142</v>
      </c>
      <c r="G77" s="259" t="s">
        <v>92</v>
      </c>
    </row>
    <row r="78" spans="2:7">
      <c r="B78" s="203" t="s">
        <v>163</v>
      </c>
      <c r="C78" s="253" t="s">
        <v>59</v>
      </c>
      <c r="D78" s="254" t="s">
        <v>75</v>
      </c>
      <c r="E78" s="254" t="s">
        <v>164</v>
      </c>
      <c r="F78" s="258" t="s">
        <v>142</v>
      </c>
      <c r="G78" s="259" t="s">
        <v>92</v>
      </c>
    </row>
    <row r="79" spans="2:7">
      <c r="B79" s="203" t="s">
        <v>165</v>
      </c>
      <c r="C79" s="253" t="s">
        <v>59</v>
      </c>
      <c r="D79" s="254" t="s">
        <v>75</v>
      </c>
      <c r="E79" s="254" t="s">
        <v>166</v>
      </c>
      <c r="F79" s="258" t="s">
        <v>142</v>
      </c>
      <c r="G79" s="259" t="s">
        <v>92</v>
      </c>
    </row>
    <row r="80" spans="2:7">
      <c r="B80" s="203" t="s">
        <v>167</v>
      </c>
      <c r="C80" s="253" t="s">
        <v>59</v>
      </c>
      <c r="D80" s="254" t="s">
        <v>75</v>
      </c>
      <c r="E80" s="254" t="s">
        <v>168</v>
      </c>
      <c r="F80" s="258" t="s">
        <v>142</v>
      </c>
      <c r="G80" s="259" t="s">
        <v>92</v>
      </c>
    </row>
    <row r="81" spans="2:7">
      <c r="B81" s="203" t="s">
        <v>169</v>
      </c>
      <c r="C81" s="253" t="s">
        <v>59</v>
      </c>
      <c r="D81" s="254" t="s">
        <v>75</v>
      </c>
      <c r="E81" s="254" t="s">
        <v>170</v>
      </c>
      <c r="F81" s="258" t="s">
        <v>142</v>
      </c>
      <c r="G81" s="259" t="s">
        <v>92</v>
      </c>
    </row>
    <row r="82" spans="2:7">
      <c r="B82" s="203" t="s">
        <v>171</v>
      </c>
      <c r="C82" s="253" t="s">
        <v>59</v>
      </c>
      <c r="D82" s="254" t="s">
        <v>75</v>
      </c>
      <c r="E82" s="254" t="s">
        <v>172</v>
      </c>
      <c r="F82" s="258" t="s">
        <v>142</v>
      </c>
      <c r="G82" s="259" t="s">
        <v>92</v>
      </c>
    </row>
    <row r="83" spans="2:7">
      <c r="B83" s="267" t="s">
        <v>173</v>
      </c>
      <c r="C83" s="253" t="s">
        <v>59</v>
      </c>
      <c r="D83" s="254" t="s">
        <v>73</v>
      </c>
      <c r="E83" s="254" t="s">
        <v>174</v>
      </c>
      <c r="F83" s="258" t="s">
        <v>142</v>
      </c>
      <c r="G83" s="259" t="s">
        <v>92</v>
      </c>
    </row>
    <row r="84" spans="2:7">
      <c r="B84" s="203" t="s">
        <v>175</v>
      </c>
      <c r="C84" s="253" t="s">
        <v>61</v>
      </c>
      <c r="D84" s="254" t="s">
        <v>77</v>
      </c>
      <c r="E84" s="254" t="s">
        <v>176</v>
      </c>
      <c r="F84" s="258" t="s">
        <v>142</v>
      </c>
      <c r="G84" s="259" t="s">
        <v>92</v>
      </c>
    </row>
    <row r="85" spans="2:7">
      <c r="B85" s="203" t="s">
        <v>177</v>
      </c>
      <c r="C85" s="253" t="s">
        <v>61</v>
      </c>
      <c r="D85" s="254" t="s">
        <v>77</v>
      </c>
      <c r="E85" s="254" t="s">
        <v>178</v>
      </c>
      <c r="F85" s="258" t="s">
        <v>142</v>
      </c>
      <c r="G85" s="259" t="s">
        <v>92</v>
      </c>
    </row>
    <row r="86" spans="2:7">
      <c r="B86" s="203" t="s">
        <v>179</v>
      </c>
      <c r="C86" s="253" t="s">
        <v>61</v>
      </c>
      <c r="D86" s="254" t="s">
        <v>77</v>
      </c>
      <c r="E86" s="254" t="s">
        <v>180</v>
      </c>
      <c r="F86" s="258" t="s">
        <v>142</v>
      </c>
      <c r="G86" s="259" t="s">
        <v>92</v>
      </c>
    </row>
    <row r="87" spans="2:7">
      <c r="B87" s="203" t="s">
        <v>181</v>
      </c>
      <c r="C87" s="253" t="s">
        <v>61</v>
      </c>
      <c r="D87" s="254" t="s">
        <v>77</v>
      </c>
      <c r="E87" s="254" t="s">
        <v>182</v>
      </c>
      <c r="F87" s="258" t="s">
        <v>142</v>
      </c>
      <c r="G87" s="259" t="s">
        <v>92</v>
      </c>
    </row>
    <row r="88" spans="2:7">
      <c r="B88" s="203" t="s">
        <v>183</v>
      </c>
      <c r="C88" s="253" t="s">
        <v>47</v>
      </c>
      <c r="D88" s="254" t="s">
        <v>79</v>
      </c>
      <c r="E88" s="254" t="s">
        <v>184</v>
      </c>
      <c r="F88" s="258" t="s">
        <v>142</v>
      </c>
      <c r="G88" s="259" t="s">
        <v>92</v>
      </c>
    </row>
    <row r="89" spans="2:7">
      <c r="B89" s="203" t="s">
        <v>185</v>
      </c>
      <c r="C89" s="253" t="s">
        <v>47</v>
      </c>
      <c r="D89" s="254" t="s">
        <v>70</v>
      </c>
      <c r="E89" s="254" t="s">
        <v>186</v>
      </c>
      <c r="F89" s="258" t="s">
        <v>142</v>
      </c>
      <c r="G89" s="259" t="s">
        <v>92</v>
      </c>
    </row>
    <row r="90" spans="2:7">
      <c r="B90" s="203" t="s">
        <v>187</v>
      </c>
      <c r="C90" s="253" t="s">
        <v>47</v>
      </c>
      <c r="D90" s="254" t="s">
        <v>67</v>
      </c>
      <c r="E90" s="254" t="s">
        <v>188</v>
      </c>
      <c r="F90" s="258" t="s">
        <v>142</v>
      </c>
      <c r="G90" s="259" t="s">
        <v>92</v>
      </c>
    </row>
    <row r="91" spans="2:7">
      <c r="B91" s="203" t="s">
        <v>189</v>
      </c>
      <c r="C91" s="253" t="s">
        <v>47</v>
      </c>
      <c r="D91" s="254" t="s">
        <v>67</v>
      </c>
      <c r="E91" s="254" t="s">
        <v>190</v>
      </c>
      <c r="F91" s="258" t="s">
        <v>142</v>
      </c>
      <c r="G91" s="259" t="s">
        <v>92</v>
      </c>
    </row>
    <row r="92" spans="2:7">
      <c r="B92" s="203" t="s">
        <v>191</v>
      </c>
      <c r="C92" s="253" t="s">
        <v>47</v>
      </c>
      <c r="D92" s="254" t="s">
        <v>67</v>
      </c>
      <c r="E92" s="254" t="s">
        <v>192</v>
      </c>
      <c r="F92" s="258" t="s">
        <v>142</v>
      </c>
      <c r="G92" s="259" t="s">
        <v>92</v>
      </c>
    </row>
    <row r="93" spans="2:7">
      <c r="B93" s="203" t="s">
        <v>193</v>
      </c>
      <c r="C93" s="253" t="s">
        <v>47</v>
      </c>
      <c r="D93" s="254" t="s">
        <v>67</v>
      </c>
      <c r="E93" s="254" t="s">
        <v>194</v>
      </c>
      <c r="F93" s="258" t="s">
        <v>142</v>
      </c>
      <c r="G93" s="259" t="s">
        <v>92</v>
      </c>
    </row>
    <row r="94" spans="2:7">
      <c r="B94" s="203" t="s">
        <v>195</v>
      </c>
      <c r="C94" s="253" t="s">
        <v>51</v>
      </c>
      <c r="D94" s="254" t="s">
        <v>70</v>
      </c>
      <c r="E94" s="254" t="s">
        <v>196</v>
      </c>
      <c r="F94" s="258" t="s">
        <v>142</v>
      </c>
      <c r="G94" s="259" t="s">
        <v>92</v>
      </c>
    </row>
    <row r="95" spans="2:7">
      <c r="B95" s="203" t="s">
        <v>197</v>
      </c>
      <c r="C95" s="253" t="s">
        <v>51</v>
      </c>
      <c r="D95" s="254" t="s">
        <v>81</v>
      </c>
      <c r="E95" s="254" t="s">
        <v>198</v>
      </c>
      <c r="F95" s="258" t="s">
        <v>142</v>
      </c>
      <c r="G95" s="259" t="s">
        <v>92</v>
      </c>
    </row>
    <row r="96" spans="2:7">
      <c r="B96" s="203" t="s">
        <v>199</v>
      </c>
      <c r="C96" s="253" t="s">
        <v>51</v>
      </c>
      <c r="D96" s="254" t="s">
        <v>81</v>
      </c>
      <c r="E96" s="254" t="s">
        <v>200</v>
      </c>
      <c r="F96" s="258" t="s">
        <v>142</v>
      </c>
      <c r="G96" s="259" t="s">
        <v>92</v>
      </c>
    </row>
    <row r="97" spans="2:7">
      <c r="B97" s="203" t="s">
        <v>201</v>
      </c>
      <c r="C97" s="253" t="s">
        <v>51</v>
      </c>
      <c r="D97" s="254" t="s">
        <v>73</v>
      </c>
      <c r="E97" s="254" t="s">
        <v>202</v>
      </c>
      <c r="F97" s="258" t="s">
        <v>142</v>
      </c>
      <c r="G97" s="259" t="s">
        <v>92</v>
      </c>
    </row>
    <row r="98" spans="2:7">
      <c r="B98" s="95" t="s">
        <v>203</v>
      </c>
      <c r="C98" s="253" t="s">
        <v>49</v>
      </c>
      <c r="D98" s="254" t="s">
        <v>79</v>
      </c>
      <c r="E98" s="254" t="s">
        <v>204</v>
      </c>
      <c r="F98" s="268" t="s">
        <v>142</v>
      </c>
      <c r="G98" s="269" t="s">
        <v>92</v>
      </c>
    </row>
    <row r="99" ht="25.5" spans="2:7">
      <c r="B99" s="270" t="s">
        <v>205</v>
      </c>
      <c r="C99" s="271" t="s">
        <v>49</v>
      </c>
      <c r="D99" s="272" t="s">
        <v>79</v>
      </c>
      <c r="E99" s="254" t="s">
        <v>206</v>
      </c>
      <c r="F99" s="268" t="s">
        <v>142</v>
      </c>
      <c r="G99" s="269" t="s">
        <v>92</v>
      </c>
    </row>
    <row r="100" ht="25.5" spans="2:7">
      <c r="B100" s="270" t="s">
        <v>207</v>
      </c>
      <c r="C100" s="271" t="s">
        <v>49</v>
      </c>
      <c r="D100" s="272" t="s">
        <v>79</v>
      </c>
      <c r="E100" s="254" t="s">
        <v>208</v>
      </c>
      <c r="F100" s="268" t="s">
        <v>142</v>
      </c>
      <c r="G100" s="269" t="s">
        <v>92</v>
      </c>
    </row>
    <row r="101" ht="25.5" spans="2:7">
      <c r="B101" s="270" t="s">
        <v>209</v>
      </c>
      <c r="C101" s="271" t="s">
        <v>49</v>
      </c>
      <c r="D101" s="272" t="s">
        <v>67</v>
      </c>
      <c r="E101" s="254" t="s">
        <v>210</v>
      </c>
      <c r="F101" s="268" t="s">
        <v>142</v>
      </c>
      <c r="G101" s="269" t="s">
        <v>92</v>
      </c>
    </row>
    <row r="102" spans="2:7">
      <c r="B102" s="270" t="s">
        <v>211</v>
      </c>
      <c r="C102" s="271" t="s">
        <v>49</v>
      </c>
      <c r="D102" s="272" t="s">
        <v>73</v>
      </c>
      <c r="E102" s="254" t="s">
        <v>212</v>
      </c>
      <c r="F102" s="268" t="s">
        <v>142</v>
      </c>
      <c r="G102" s="269" t="s">
        <v>92</v>
      </c>
    </row>
    <row r="103" spans="2:7">
      <c r="B103" s="273" t="s">
        <v>213</v>
      </c>
      <c r="C103" s="271" t="s">
        <v>49</v>
      </c>
      <c r="D103" s="272" t="s">
        <v>73</v>
      </c>
      <c r="E103" s="254" t="s">
        <v>214</v>
      </c>
      <c r="F103" s="268" t="s">
        <v>142</v>
      </c>
      <c r="G103" s="269" t="s">
        <v>103</v>
      </c>
    </row>
    <row r="104" spans="2:7">
      <c r="B104" s="273" t="s">
        <v>215</v>
      </c>
      <c r="C104" s="271" t="s">
        <v>49</v>
      </c>
      <c r="D104" s="272" t="s">
        <v>67</v>
      </c>
      <c r="E104" s="254" t="s">
        <v>216</v>
      </c>
      <c r="F104" s="268" t="s">
        <v>142</v>
      </c>
      <c r="G104" s="256" t="s">
        <v>103</v>
      </c>
    </row>
    <row r="105" spans="2:7">
      <c r="B105" s="273" t="s">
        <v>217</v>
      </c>
      <c r="C105" s="271" t="s">
        <v>47</v>
      </c>
      <c r="D105" s="272" t="s">
        <v>67</v>
      </c>
      <c r="E105" s="254" t="s">
        <v>218</v>
      </c>
      <c r="F105" s="268" t="s">
        <v>142</v>
      </c>
      <c r="G105" s="256" t="s">
        <v>92</v>
      </c>
    </row>
    <row r="106" spans="2:7">
      <c r="B106" s="273" t="s">
        <v>219</v>
      </c>
      <c r="C106" s="271" t="s">
        <v>47</v>
      </c>
      <c r="D106" s="272" t="s">
        <v>67</v>
      </c>
      <c r="E106" s="254" t="s">
        <v>220</v>
      </c>
      <c r="F106" s="268" t="s">
        <v>142</v>
      </c>
      <c r="G106" s="256" t="s">
        <v>92</v>
      </c>
    </row>
    <row r="107" spans="2:7">
      <c r="B107" s="273" t="s">
        <v>221</v>
      </c>
      <c r="C107" s="271" t="s">
        <v>47</v>
      </c>
      <c r="D107" s="272" t="s">
        <v>67</v>
      </c>
      <c r="E107" s="254" t="s">
        <v>222</v>
      </c>
      <c r="F107" s="268" t="s">
        <v>142</v>
      </c>
      <c r="G107" s="269" t="s">
        <v>92</v>
      </c>
    </row>
    <row r="108" spans="2:7">
      <c r="B108" s="273" t="s">
        <v>223</v>
      </c>
      <c r="C108" s="271" t="s">
        <v>61</v>
      </c>
      <c r="D108" s="272" t="s">
        <v>77</v>
      </c>
      <c r="E108" s="254" t="s">
        <v>224</v>
      </c>
      <c r="F108" s="268" t="s">
        <v>142</v>
      </c>
      <c r="G108" s="256" t="s">
        <v>92</v>
      </c>
    </row>
    <row r="109" spans="2:7">
      <c r="B109" s="273" t="s">
        <v>225</v>
      </c>
      <c r="C109" s="271" t="s">
        <v>59</v>
      </c>
      <c r="D109" s="272" t="s">
        <v>73</v>
      </c>
      <c r="E109" s="254" t="s">
        <v>226</v>
      </c>
      <c r="F109" s="268" t="s">
        <v>142</v>
      </c>
      <c r="G109" s="269" t="s">
        <v>92</v>
      </c>
    </row>
    <row r="110" spans="2:7">
      <c r="B110" s="273" t="s">
        <v>227</v>
      </c>
      <c r="C110" s="271" t="s">
        <v>47</v>
      </c>
      <c r="D110" s="272" t="s">
        <v>79</v>
      </c>
      <c r="E110" s="254" t="s">
        <v>228</v>
      </c>
      <c r="F110" s="268" t="s">
        <v>142</v>
      </c>
      <c r="G110" s="256" t="s">
        <v>92</v>
      </c>
    </row>
    <row r="111" spans="2:7">
      <c r="B111" s="273" t="s">
        <v>229</v>
      </c>
      <c r="C111" s="271" t="s">
        <v>57</v>
      </c>
      <c r="D111" s="272" t="s">
        <v>67</v>
      </c>
      <c r="E111" s="254" t="s">
        <v>230</v>
      </c>
      <c r="F111" s="268" t="s">
        <v>142</v>
      </c>
      <c r="G111" s="256" t="s">
        <v>92</v>
      </c>
    </row>
    <row r="112" spans="2:7">
      <c r="B112" s="273" t="s">
        <v>231</v>
      </c>
      <c r="C112" s="271" t="s">
        <v>47</v>
      </c>
      <c r="D112" s="272" t="s">
        <v>67</v>
      </c>
      <c r="E112" s="254" t="s">
        <v>232</v>
      </c>
      <c r="F112" s="268" t="s">
        <v>142</v>
      </c>
      <c r="G112" s="256" t="s">
        <v>92</v>
      </c>
    </row>
    <row r="113" spans="2:7">
      <c r="B113" s="273" t="s">
        <v>233</v>
      </c>
      <c r="C113" s="271" t="s">
        <v>57</v>
      </c>
      <c r="D113" s="272" t="s">
        <v>67</v>
      </c>
      <c r="E113" s="254" t="s">
        <v>234</v>
      </c>
      <c r="F113" s="268" t="s">
        <v>142</v>
      </c>
      <c r="G113" s="269" t="s">
        <v>92</v>
      </c>
    </row>
    <row r="114" spans="2:7">
      <c r="B114" s="273" t="s">
        <v>235</v>
      </c>
      <c r="C114" s="271" t="s">
        <v>49</v>
      </c>
      <c r="D114" s="272" t="s">
        <v>67</v>
      </c>
      <c r="E114" s="254" t="s">
        <v>236</v>
      </c>
      <c r="F114" s="268" t="s">
        <v>142</v>
      </c>
      <c r="G114" s="256" t="s">
        <v>92</v>
      </c>
    </row>
    <row r="115" spans="2:7">
      <c r="B115" s="273" t="s">
        <v>237</v>
      </c>
      <c r="C115" s="271" t="s">
        <v>57</v>
      </c>
      <c r="D115" s="272" t="s">
        <v>67</v>
      </c>
      <c r="E115" s="254" t="s">
        <v>238</v>
      </c>
      <c r="F115" s="268" t="s">
        <v>142</v>
      </c>
      <c r="G115" s="269" t="s">
        <v>92</v>
      </c>
    </row>
    <row r="116" spans="2:7">
      <c r="B116" s="273" t="s">
        <v>239</v>
      </c>
      <c r="C116" s="271" t="s">
        <v>47</v>
      </c>
      <c r="D116" s="272" t="s">
        <v>79</v>
      </c>
      <c r="E116" s="254" t="s">
        <v>240</v>
      </c>
      <c r="F116" s="268" t="s">
        <v>142</v>
      </c>
      <c r="G116" s="269" t="s">
        <v>92</v>
      </c>
    </row>
    <row r="117" spans="2:7">
      <c r="B117" s="273" t="s">
        <v>241</v>
      </c>
      <c r="C117" s="271" t="s">
        <v>47</v>
      </c>
      <c r="D117" s="272" t="s">
        <v>79</v>
      </c>
      <c r="E117" s="254" t="s">
        <v>242</v>
      </c>
      <c r="F117" s="268" t="s">
        <v>142</v>
      </c>
      <c r="G117" s="269" t="s">
        <v>92</v>
      </c>
    </row>
    <row r="118" s="113" customFormat="1" ht="15" customHeight="1" spans="1:14">
      <c r="A118" s="274"/>
      <c r="B118" s="275"/>
      <c r="C118" s="276"/>
      <c r="D118" s="277"/>
      <c r="E118" s="254"/>
      <c r="F118" s="268"/>
      <c r="G118" s="269"/>
      <c r="H118" s="203"/>
      <c r="I118" s="287"/>
      <c r="J118" s="287"/>
      <c r="K118" s="287"/>
      <c r="L118" s="288"/>
      <c r="M118" s="289"/>
      <c r="N118" s="202"/>
    </row>
    <row r="119" spans="2:7">
      <c r="B119" s="278"/>
      <c r="C119" s="276"/>
      <c r="D119" s="277"/>
      <c r="E119" s="254"/>
      <c r="F119" s="268"/>
      <c r="G119" s="269"/>
    </row>
    <row r="120" spans="2:7">
      <c r="B120" s="279"/>
      <c r="C120" s="276"/>
      <c r="D120" s="280"/>
      <c r="E120" s="254"/>
      <c r="F120" s="258"/>
      <c r="G120" s="259"/>
    </row>
    <row r="121" spans="2:7">
      <c r="B121" s="279"/>
      <c r="C121" s="120"/>
      <c r="D121" s="280"/>
      <c r="E121" s="254"/>
      <c r="F121" s="258"/>
      <c r="G121" s="259"/>
    </row>
    <row r="122" spans="2:7">
      <c r="B122" s="279"/>
      <c r="C122" s="120"/>
      <c r="D122" s="280"/>
      <c r="E122" s="254"/>
      <c r="F122" s="258"/>
      <c r="G122" s="259"/>
    </row>
    <row r="123" spans="2:7">
      <c r="B123" s="279"/>
      <c r="C123" s="120"/>
      <c r="D123" s="280"/>
      <c r="E123" s="254"/>
      <c r="F123" s="258"/>
      <c r="G123" s="259"/>
    </row>
    <row r="124" spans="2:7">
      <c r="B124" s="279"/>
      <c r="C124" s="120"/>
      <c r="D124" s="280"/>
      <c r="E124" s="254"/>
      <c r="F124" s="258"/>
      <c r="G124" s="259"/>
    </row>
    <row r="125" spans="2:7">
      <c r="B125" s="279"/>
      <c r="C125" s="120"/>
      <c r="D125" s="280"/>
      <c r="E125" s="254"/>
      <c r="F125" s="258"/>
      <c r="G125" s="259"/>
    </row>
    <row r="126" spans="2:8">
      <c r="B126" s="279"/>
      <c r="C126" s="281"/>
      <c r="D126" s="282"/>
      <c r="E126" s="272"/>
      <c r="F126" s="258"/>
      <c r="G126" s="259"/>
      <c r="H126" s="283"/>
    </row>
    <row r="127" spans="2:8">
      <c r="B127" s="279"/>
      <c r="C127" s="281"/>
      <c r="D127" s="282"/>
      <c r="E127" s="272"/>
      <c r="F127" s="258"/>
      <c r="G127" s="259"/>
      <c r="H127" s="283"/>
    </row>
    <row r="128" spans="2:8">
      <c r="B128" s="284"/>
      <c r="C128" s="281"/>
      <c r="D128" s="285"/>
      <c r="E128" s="272"/>
      <c r="F128" s="268"/>
      <c r="G128" s="269"/>
      <c r="H128" s="286"/>
    </row>
    <row r="129" spans="2:8">
      <c r="B129" s="284"/>
      <c r="C129" s="281"/>
      <c r="D129" s="285"/>
      <c r="E129" s="272"/>
      <c r="F129" s="268"/>
      <c r="G129" s="269"/>
      <c r="H129" s="286"/>
    </row>
    <row r="130" spans="2:7">
      <c r="B130" s="279"/>
      <c r="C130" s="281"/>
      <c r="D130" s="282"/>
      <c r="E130" s="272"/>
      <c r="F130" s="258"/>
      <c r="G130" s="290"/>
    </row>
    <row r="131" spans="2:7">
      <c r="B131" s="279"/>
      <c r="C131" s="281"/>
      <c r="D131" s="282"/>
      <c r="E131" s="272"/>
      <c r="F131" s="258"/>
      <c r="G131" s="290"/>
    </row>
    <row r="132" spans="2:7">
      <c r="B132" s="279"/>
      <c r="C132" s="281"/>
      <c r="D132" s="282"/>
      <c r="E132" s="272"/>
      <c r="F132" s="258"/>
      <c r="G132" s="290"/>
    </row>
    <row r="133" spans="2:7">
      <c r="B133" s="279"/>
      <c r="C133" s="281"/>
      <c r="D133" s="282"/>
      <c r="E133" s="272"/>
      <c r="F133" s="258"/>
      <c r="G133" s="290"/>
    </row>
    <row r="134" spans="2:7">
      <c r="B134" s="279"/>
      <c r="C134" s="281"/>
      <c r="D134" s="282"/>
      <c r="E134" s="272"/>
      <c r="F134" s="258"/>
      <c r="G134" s="290"/>
    </row>
    <row r="135" spans="2:7">
      <c r="B135" s="279"/>
      <c r="C135" s="281"/>
      <c r="D135" s="282"/>
      <c r="E135" s="272"/>
      <c r="F135" s="258"/>
      <c r="G135" s="290"/>
    </row>
    <row r="136" spans="2:7">
      <c r="B136" s="279"/>
      <c r="C136" s="281"/>
      <c r="D136" s="282"/>
      <c r="E136" s="272"/>
      <c r="F136" s="258"/>
      <c r="G136" s="290"/>
    </row>
    <row r="137" spans="2:7">
      <c r="B137" s="279"/>
      <c r="C137" s="281"/>
      <c r="D137" s="282"/>
      <c r="E137" s="272"/>
      <c r="F137" s="258"/>
      <c r="G137" s="290"/>
    </row>
    <row r="138" spans="2:7">
      <c r="B138" s="279"/>
      <c r="C138" s="281"/>
      <c r="D138" s="282"/>
      <c r="E138" s="272"/>
      <c r="F138" s="258"/>
      <c r="G138" s="290"/>
    </row>
    <row r="139" spans="2:7">
      <c r="B139" s="279"/>
      <c r="C139" s="281"/>
      <c r="D139" s="282"/>
      <c r="E139" s="272"/>
      <c r="F139" s="258"/>
      <c r="G139" s="290"/>
    </row>
    <row r="140" spans="2:7">
      <c r="B140" s="279"/>
      <c r="C140" s="281"/>
      <c r="D140" s="282"/>
      <c r="E140" s="272"/>
      <c r="F140" s="258"/>
      <c r="G140" s="290"/>
    </row>
    <row r="141" spans="2:7">
      <c r="B141" s="279"/>
      <c r="C141" s="281"/>
      <c r="D141" s="282"/>
      <c r="E141" s="272"/>
      <c r="F141" s="258"/>
      <c r="G141" s="290"/>
    </row>
    <row r="142" spans="2:7">
      <c r="B142" s="279"/>
      <c r="C142" s="281"/>
      <c r="D142" s="282"/>
      <c r="E142" s="272"/>
      <c r="F142" s="258"/>
      <c r="G142" s="290"/>
    </row>
    <row r="143" spans="2:7">
      <c r="B143" s="279"/>
      <c r="C143" s="281"/>
      <c r="D143" s="282"/>
      <c r="E143" s="272"/>
      <c r="F143" s="258"/>
      <c r="G143" s="290"/>
    </row>
    <row r="144" spans="2:7">
      <c r="B144" s="279"/>
      <c r="C144" s="281"/>
      <c r="D144" s="282"/>
      <c r="E144" s="272"/>
      <c r="F144" s="258"/>
      <c r="G144" s="290"/>
    </row>
    <row r="145" spans="2:7">
      <c r="B145" s="279"/>
      <c r="C145" s="281"/>
      <c r="D145" s="282"/>
      <c r="E145" s="272"/>
      <c r="F145" s="258"/>
      <c r="G145" s="290"/>
    </row>
    <row r="146" spans="2:7">
      <c r="B146" s="279"/>
      <c r="C146" s="281"/>
      <c r="D146" s="282"/>
      <c r="E146" s="272"/>
      <c r="F146" s="258"/>
      <c r="G146" s="290"/>
    </row>
    <row r="147" spans="2:7">
      <c r="B147" s="279"/>
      <c r="C147" s="281"/>
      <c r="D147" s="282"/>
      <c r="E147" s="272"/>
      <c r="F147" s="258"/>
      <c r="G147" s="290"/>
    </row>
    <row r="148" spans="2:7">
      <c r="B148" s="279"/>
      <c r="C148" s="281"/>
      <c r="D148" s="282"/>
      <c r="E148" s="272"/>
      <c r="F148" s="258"/>
      <c r="G148" s="290"/>
    </row>
    <row r="149" spans="2:7">
      <c r="B149" s="279"/>
      <c r="C149" s="281"/>
      <c r="D149" s="282"/>
      <c r="E149" s="272"/>
      <c r="F149" s="258"/>
      <c r="G149" s="290"/>
    </row>
    <row r="150" spans="2:7">
      <c r="B150" s="279"/>
      <c r="C150" s="281"/>
      <c r="D150" s="282"/>
      <c r="E150" s="272"/>
      <c r="F150" s="258"/>
      <c r="G150" s="290"/>
    </row>
    <row r="151" spans="2:7">
      <c r="B151" s="279"/>
      <c r="C151" s="281"/>
      <c r="D151" s="282"/>
      <c r="E151" s="272"/>
      <c r="F151" s="258"/>
      <c r="G151" s="290"/>
    </row>
    <row r="152" spans="2:7">
      <c r="B152" s="279"/>
      <c r="C152" s="281"/>
      <c r="D152" s="282"/>
      <c r="E152" s="272"/>
      <c r="F152" s="258"/>
      <c r="G152" s="290"/>
    </row>
    <row r="153" spans="2:7">
      <c r="B153" s="279"/>
      <c r="C153" s="281"/>
      <c r="D153" s="282"/>
      <c r="E153" s="272"/>
      <c r="F153" s="258"/>
      <c r="G153" s="290"/>
    </row>
    <row r="154" spans="2:7">
      <c r="B154" s="279"/>
      <c r="C154" s="281"/>
      <c r="D154" s="282"/>
      <c r="E154" s="272"/>
      <c r="F154" s="258"/>
      <c r="G154" s="290"/>
    </row>
    <row r="155" spans="2:7">
      <c r="B155" s="279"/>
      <c r="C155" s="281"/>
      <c r="D155" s="282"/>
      <c r="E155" s="272"/>
      <c r="F155" s="258"/>
      <c r="G155" s="290"/>
    </row>
    <row r="156" spans="2:7">
      <c r="B156" s="279"/>
      <c r="C156" s="281"/>
      <c r="D156" s="282"/>
      <c r="E156" s="272"/>
      <c r="F156" s="258"/>
      <c r="G156" s="290"/>
    </row>
    <row r="157" spans="2:7">
      <c r="B157" s="279"/>
      <c r="C157" s="281"/>
      <c r="D157" s="282"/>
      <c r="E157" s="272"/>
      <c r="F157" s="258"/>
      <c r="G157" s="290"/>
    </row>
    <row r="158" spans="2:7">
      <c r="B158" s="279"/>
      <c r="C158" s="281"/>
      <c r="D158" s="282"/>
      <c r="E158" s="272"/>
      <c r="F158" s="258"/>
      <c r="G158" s="290"/>
    </row>
    <row r="159" spans="2:7">
      <c r="B159" s="279"/>
      <c r="C159" s="281"/>
      <c r="D159" s="282"/>
      <c r="E159" s="272"/>
      <c r="F159" s="258"/>
      <c r="G159" s="290"/>
    </row>
    <row r="160" spans="2:7">
      <c r="B160" s="279"/>
      <c r="C160" s="281"/>
      <c r="D160" s="282"/>
      <c r="E160" s="272"/>
      <c r="F160" s="258"/>
      <c r="G160" s="290"/>
    </row>
    <row r="161" spans="2:7">
      <c r="B161" s="279"/>
      <c r="C161" s="281"/>
      <c r="D161" s="282"/>
      <c r="E161" s="272"/>
      <c r="F161" s="258"/>
      <c r="G161" s="290"/>
    </row>
    <row r="162" spans="2:7">
      <c r="B162" s="279"/>
      <c r="C162" s="281"/>
      <c r="D162" s="282"/>
      <c r="E162" s="272"/>
      <c r="F162" s="258"/>
      <c r="G162" s="290"/>
    </row>
    <row r="163" spans="2:8">
      <c r="B163" s="284"/>
      <c r="C163" s="291"/>
      <c r="D163" s="285"/>
      <c r="E163" s="245"/>
      <c r="F163" s="268"/>
      <c r="G163" s="292"/>
      <c r="H163" s="293"/>
    </row>
  </sheetData>
  <mergeCells count="1">
    <mergeCell ref="F4:H8"/>
  </mergeCells>
  <conditionalFormatting sqref="D26">
    <cfRule type="cellIs" dxfId="28" priority="13" operator="equal">
      <formula>1</formula>
    </cfRule>
    <cfRule type="cellIs" dxfId="29" priority="14" operator="lessThan">
      <formula>1</formula>
    </cfRule>
  </conditionalFormatting>
  <conditionalFormatting sqref="E26">
    <cfRule type="cellIs" dxfId="28" priority="17" operator="equal">
      <formula>1</formula>
    </cfRule>
    <cfRule type="cellIs" dxfId="29" priority="18" operator="lessThan">
      <formula>1</formula>
    </cfRule>
  </conditionalFormatting>
  <conditionalFormatting sqref="F26">
    <cfRule type="cellIs" dxfId="28" priority="7" operator="equal">
      <formula>1</formula>
    </cfRule>
    <cfRule type="cellIs" dxfId="29" priority="8" operator="lessThan">
      <formula>1</formula>
    </cfRule>
  </conditionalFormatting>
  <conditionalFormatting sqref="D38">
    <cfRule type="cellIs" dxfId="28" priority="3" operator="equal">
      <formula>1</formula>
    </cfRule>
    <cfRule type="cellIs" dxfId="29" priority="4" operator="lessThan">
      <formula>1</formula>
    </cfRule>
  </conditionalFormatting>
  <conditionalFormatting sqref="E38">
    <cfRule type="cellIs" dxfId="28" priority="5" operator="equal">
      <formula>1</formula>
    </cfRule>
    <cfRule type="cellIs" dxfId="29" priority="6" operator="lessThan">
      <formula>1</formula>
    </cfRule>
  </conditionalFormatting>
  <conditionalFormatting sqref="F38">
    <cfRule type="cellIs" dxfId="28" priority="1" operator="equal">
      <formula>1</formula>
    </cfRule>
    <cfRule type="cellIs" dxfId="29" priority="2" operator="lessThan">
      <formula>1</formula>
    </cfRule>
  </conditionalFormatting>
  <pageMargins left="0.7" right="0.7" top="0.75" bottom="0.75" header="0.3" footer="0.3"/>
  <pageSetup paperSize="9" orientation="portrait"/>
  <headerFooter/>
  <drawing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88"/>
  <sheetViews>
    <sheetView showGridLines="0" workbookViewId="0">
      <selection activeCell="G11" sqref="G11"/>
    </sheetView>
  </sheetViews>
  <sheetFormatPr defaultColWidth="9" defaultRowHeight="14.25"/>
  <cols>
    <col min="1" max="1" width="3.125" style="113" customWidth="1"/>
    <col min="2" max="2" width="4.75" style="143" customWidth="1"/>
    <col min="3" max="3" width="34.75" style="143" customWidth="1"/>
    <col min="4" max="4" width="13.25" style="143" customWidth="1"/>
    <col min="5" max="5" width="8" style="144" customWidth="1"/>
    <col min="6" max="6" width="10.25" style="144" customWidth="1"/>
    <col min="7" max="7" width="8" style="145" customWidth="1"/>
    <col min="8" max="8" width="35.125" style="146" customWidth="1"/>
    <col min="9" max="9" width="12.25" style="94" customWidth="1"/>
    <col min="10" max="10" width="23.375" style="94" customWidth="1"/>
    <col min="11" max="11" width="66.375" style="147" customWidth="1"/>
    <col min="12" max="12" width="35.25" style="147" customWidth="1"/>
    <col min="13" max="13" width="31.125" style="147" customWidth="1"/>
    <col min="14" max="14" width="60.25" style="147" customWidth="1"/>
    <col min="15" max="15" width="34.625" style="143" customWidth="1"/>
    <col min="16" max="16" width="29.875" style="94" customWidth="1"/>
    <col min="17" max="16384" width="9" style="113"/>
  </cols>
  <sheetData>
    <row r="2" s="45" customFormat="1" spans="2:16">
      <c r="B2" s="54" t="s">
        <v>243</v>
      </c>
      <c r="C2" s="54"/>
      <c r="D2" s="54"/>
      <c r="E2" s="55"/>
      <c r="F2" s="55"/>
      <c r="G2" s="55"/>
      <c r="H2" s="111"/>
      <c r="I2" s="111"/>
      <c r="J2" s="111"/>
      <c r="K2" s="174"/>
      <c r="L2" s="174"/>
      <c r="M2" s="174"/>
      <c r="N2" s="174"/>
      <c r="O2" s="175"/>
      <c r="P2" s="111"/>
    </row>
    <row r="3" s="112" customFormat="1" spans="2:16">
      <c r="B3" s="117" t="s">
        <v>244</v>
      </c>
      <c r="C3" s="117"/>
      <c r="D3" s="116"/>
      <c r="E3" s="116"/>
      <c r="F3" s="116"/>
      <c r="G3" s="116"/>
      <c r="H3" s="148"/>
      <c r="I3" s="116"/>
      <c r="J3" s="116"/>
      <c r="K3" s="176"/>
      <c r="L3" s="176"/>
      <c r="M3" s="176"/>
      <c r="N3" s="176"/>
      <c r="O3" s="116"/>
      <c r="P3" s="116"/>
    </row>
    <row r="4" ht="13.5" customHeight="1" spans="3:16">
      <c r="C4" s="149"/>
      <c r="D4" s="149"/>
      <c r="E4" s="149"/>
      <c r="F4" s="149"/>
      <c r="G4" s="149"/>
      <c r="H4" s="149"/>
      <c r="I4" s="149"/>
      <c r="J4" s="149"/>
      <c r="K4" s="149"/>
      <c r="L4" s="149"/>
      <c r="M4" s="149"/>
      <c r="N4" s="149"/>
      <c r="O4" s="149"/>
      <c r="P4" s="149"/>
    </row>
    <row r="5" s="114" customFormat="1" ht="16.5" spans="2:16">
      <c r="B5" s="120" t="s">
        <v>245</v>
      </c>
      <c r="C5" s="120" t="s">
        <v>84</v>
      </c>
      <c r="D5" s="120" t="s">
        <v>32</v>
      </c>
      <c r="E5" s="120" t="s">
        <v>64</v>
      </c>
      <c r="F5" s="120" t="s">
        <v>85</v>
      </c>
      <c r="G5" s="120" t="s">
        <v>246</v>
      </c>
      <c r="H5" s="120" t="s">
        <v>247</v>
      </c>
      <c r="I5" s="120" t="s">
        <v>248</v>
      </c>
      <c r="J5" s="120" t="s">
        <v>249</v>
      </c>
      <c r="K5" s="120" t="s">
        <v>250</v>
      </c>
      <c r="L5" s="177" t="s">
        <v>251</v>
      </c>
      <c r="M5" s="177" t="s">
        <v>252</v>
      </c>
      <c r="N5" s="177" t="s">
        <v>253</v>
      </c>
      <c r="O5" s="178" t="s">
        <v>0</v>
      </c>
      <c r="P5" s="178" t="s">
        <v>88</v>
      </c>
    </row>
    <row r="6" s="142" customFormat="1" ht="12.75" spans="2:16">
      <c r="B6" s="150">
        <f t="shared" ref="B6:B47" si="0">ROW()-5</f>
        <v>1</v>
      </c>
      <c r="C6" s="151" t="s">
        <v>203</v>
      </c>
      <c r="D6" s="152" t="s">
        <v>49</v>
      </c>
      <c r="E6" s="153" t="s">
        <v>79</v>
      </c>
      <c r="F6" s="152" t="s">
        <v>204</v>
      </c>
      <c r="G6" s="154" t="s">
        <v>142</v>
      </c>
      <c r="H6" s="155" t="s">
        <v>254</v>
      </c>
      <c r="I6" s="179" t="s">
        <v>255</v>
      </c>
      <c r="J6" s="155" t="s">
        <v>256</v>
      </c>
      <c r="K6" s="155" t="s">
        <v>257</v>
      </c>
      <c r="L6" s="155" t="s">
        <v>258</v>
      </c>
      <c r="M6" s="155" t="s">
        <v>258</v>
      </c>
      <c r="N6" s="155" t="s">
        <v>258</v>
      </c>
      <c r="O6" s="180"/>
      <c r="P6" s="181" t="s">
        <v>259</v>
      </c>
    </row>
    <row r="7" s="142" customFormat="1" ht="12.75" spans="2:16">
      <c r="B7" s="150">
        <f t="shared" si="0"/>
        <v>2</v>
      </c>
      <c r="C7" s="151" t="s">
        <v>205</v>
      </c>
      <c r="D7" s="152" t="s">
        <v>49</v>
      </c>
      <c r="E7" s="153" t="s">
        <v>79</v>
      </c>
      <c r="F7" s="152" t="s">
        <v>206</v>
      </c>
      <c r="G7" s="154" t="s">
        <v>142</v>
      </c>
      <c r="H7" s="155" t="s">
        <v>260</v>
      </c>
      <c r="I7" s="179" t="s">
        <v>255</v>
      </c>
      <c r="J7" s="155" t="s">
        <v>261</v>
      </c>
      <c r="K7" s="155" t="s">
        <v>262</v>
      </c>
      <c r="L7" s="155" t="s">
        <v>258</v>
      </c>
      <c r="M7" s="155" t="s">
        <v>258</v>
      </c>
      <c r="N7" s="155" t="s">
        <v>258</v>
      </c>
      <c r="O7" s="180"/>
      <c r="P7" s="181" t="s">
        <v>259</v>
      </c>
    </row>
    <row r="8" s="142" customFormat="1" ht="12.75" spans="2:16">
      <c r="B8" s="150">
        <f t="shared" si="0"/>
        <v>3</v>
      </c>
      <c r="C8" s="151" t="s">
        <v>207</v>
      </c>
      <c r="D8" s="152" t="s">
        <v>49</v>
      </c>
      <c r="E8" s="153" t="s">
        <v>79</v>
      </c>
      <c r="F8" s="152" t="s">
        <v>208</v>
      </c>
      <c r="G8" s="154" t="s">
        <v>142</v>
      </c>
      <c r="H8" s="155" t="s">
        <v>263</v>
      </c>
      <c r="I8" s="179" t="s">
        <v>255</v>
      </c>
      <c r="J8" s="155" t="s">
        <v>264</v>
      </c>
      <c r="K8" s="155" t="s">
        <v>265</v>
      </c>
      <c r="L8" s="155" t="s">
        <v>258</v>
      </c>
      <c r="M8" s="155" t="s">
        <v>258</v>
      </c>
      <c r="N8" s="155" t="s">
        <v>258</v>
      </c>
      <c r="O8" s="180"/>
      <c r="P8" s="181" t="s">
        <v>259</v>
      </c>
    </row>
    <row r="9" s="142" customFormat="1" ht="12.75" spans="2:16">
      <c r="B9" s="150">
        <f t="shared" si="0"/>
        <v>4</v>
      </c>
      <c r="C9" s="151" t="s">
        <v>145</v>
      </c>
      <c r="D9" s="152" t="s">
        <v>57</v>
      </c>
      <c r="E9" s="153" t="s">
        <v>79</v>
      </c>
      <c r="F9" s="152" t="s">
        <v>146</v>
      </c>
      <c r="G9" s="154" t="s">
        <v>142</v>
      </c>
      <c r="H9" s="155" t="s">
        <v>266</v>
      </c>
      <c r="I9" s="179" t="s">
        <v>267</v>
      </c>
      <c r="J9" s="155" t="s">
        <v>268</v>
      </c>
      <c r="K9" s="155" t="s">
        <v>269</v>
      </c>
      <c r="L9" s="155" t="s">
        <v>258</v>
      </c>
      <c r="M9" s="155" t="s">
        <v>258</v>
      </c>
      <c r="N9" s="155" t="s">
        <v>258</v>
      </c>
      <c r="O9" s="180"/>
      <c r="P9" s="181" t="s">
        <v>259</v>
      </c>
    </row>
    <row r="10" s="142" customFormat="1" ht="12.75" spans="2:16">
      <c r="B10" s="150">
        <f t="shared" si="0"/>
        <v>5</v>
      </c>
      <c r="C10" s="151" t="s">
        <v>183</v>
      </c>
      <c r="D10" s="156" t="s">
        <v>47</v>
      </c>
      <c r="E10" s="157" t="s">
        <v>79</v>
      </c>
      <c r="F10" s="152" t="s">
        <v>184</v>
      </c>
      <c r="G10" s="154" t="s">
        <v>142</v>
      </c>
      <c r="H10" s="155" t="s">
        <v>270</v>
      </c>
      <c r="I10" s="179" t="s">
        <v>267</v>
      </c>
      <c r="J10" s="155" t="s">
        <v>268</v>
      </c>
      <c r="K10" s="155" t="s">
        <v>271</v>
      </c>
      <c r="L10" s="155" t="s">
        <v>258</v>
      </c>
      <c r="M10" s="155" t="s">
        <v>258</v>
      </c>
      <c r="N10" s="155" t="s">
        <v>258</v>
      </c>
      <c r="O10" s="182"/>
      <c r="P10" s="182" t="s">
        <v>259</v>
      </c>
    </row>
    <row r="11" s="142" customFormat="1" ht="12.75" spans="2:16">
      <c r="B11" s="150">
        <f t="shared" si="0"/>
        <v>6</v>
      </c>
      <c r="C11" s="158" t="s">
        <v>185</v>
      </c>
      <c r="D11" s="159" t="s">
        <v>47</v>
      </c>
      <c r="E11" s="160" t="s">
        <v>70</v>
      </c>
      <c r="F11" s="159" t="s">
        <v>186</v>
      </c>
      <c r="G11" s="161" t="s">
        <v>142</v>
      </c>
      <c r="H11" s="162" t="s">
        <v>272</v>
      </c>
      <c r="I11" s="165" t="s">
        <v>267</v>
      </c>
      <c r="J11" s="162" t="s">
        <v>268</v>
      </c>
      <c r="K11" s="162" t="s">
        <v>273</v>
      </c>
      <c r="L11" s="162" t="s">
        <v>274</v>
      </c>
      <c r="M11" s="162" t="s">
        <v>268</v>
      </c>
      <c r="N11" s="162" t="s">
        <v>275</v>
      </c>
      <c r="O11" s="183"/>
      <c r="P11" s="184"/>
    </row>
    <row r="12" s="142" customFormat="1" ht="12.75" spans="2:16">
      <c r="B12" s="150">
        <f t="shared" si="0"/>
        <v>7</v>
      </c>
      <c r="C12" s="158" t="s">
        <v>195</v>
      </c>
      <c r="D12" s="159" t="s">
        <v>51</v>
      </c>
      <c r="E12" s="160" t="s">
        <v>70</v>
      </c>
      <c r="F12" s="159" t="s">
        <v>196</v>
      </c>
      <c r="G12" s="161" t="s">
        <v>142</v>
      </c>
      <c r="H12" s="162" t="s">
        <v>276</v>
      </c>
      <c r="I12" s="165" t="s">
        <v>277</v>
      </c>
      <c r="J12" s="162" t="s">
        <v>278</v>
      </c>
      <c r="K12" s="162" t="s">
        <v>279</v>
      </c>
      <c r="L12" s="162" t="s">
        <v>280</v>
      </c>
      <c r="M12" s="162" t="s">
        <v>278</v>
      </c>
      <c r="N12" s="162" t="s">
        <v>281</v>
      </c>
      <c r="O12" s="183"/>
      <c r="P12" s="184"/>
    </row>
    <row r="13" s="142" customFormat="1" ht="12.75" spans="2:16">
      <c r="B13" s="150">
        <f t="shared" si="0"/>
        <v>8</v>
      </c>
      <c r="C13" s="158" t="s">
        <v>140</v>
      </c>
      <c r="D13" s="159" t="s">
        <v>55</v>
      </c>
      <c r="E13" s="160" t="s">
        <v>70</v>
      </c>
      <c r="F13" s="159" t="s">
        <v>141</v>
      </c>
      <c r="G13" s="161" t="s">
        <v>142</v>
      </c>
      <c r="H13" s="162" t="s">
        <v>282</v>
      </c>
      <c r="I13" s="165" t="s">
        <v>255</v>
      </c>
      <c r="J13" s="162" t="s">
        <v>283</v>
      </c>
      <c r="K13" s="162" t="s">
        <v>284</v>
      </c>
      <c r="L13" s="162" t="s">
        <v>285</v>
      </c>
      <c r="M13" s="162" t="s">
        <v>286</v>
      </c>
      <c r="N13" s="162" t="s">
        <v>287</v>
      </c>
      <c r="O13" s="183"/>
      <c r="P13" s="184"/>
    </row>
    <row r="14" s="142" customFormat="1" ht="12.75" spans="2:16">
      <c r="B14" s="150">
        <f t="shared" si="0"/>
        <v>9</v>
      </c>
      <c r="C14" s="158" t="s">
        <v>143</v>
      </c>
      <c r="D14" s="159" t="s">
        <v>55</v>
      </c>
      <c r="E14" s="160" t="s">
        <v>70</v>
      </c>
      <c r="F14" s="159" t="s">
        <v>144</v>
      </c>
      <c r="G14" s="161" t="s">
        <v>142</v>
      </c>
      <c r="H14" s="162" t="s">
        <v>288</v>
      </c>
      <c r="I14" s="165" t="s">
        <v>255</v>
      </c>
      <c r="J14" s="162" t="s">
        <v>289</v>
      </c>
      <c r="K14" s="162" t="s">
        <v>290</v>
      </c>
      <c r="L14" s="162" t="s">
        <v>291</v>
      </c>
      <c r="M14" s="162" t="s">
        <v>292</v>
      </c>
      <c r="N14" s="162" t="s">
        <v>293</v>
      </c>
      <c r="O14" s="183"/>
      <c r="P14" s="184"/>
    </row>
    <row r="15" s="142" customFormat="1" ht="12.75" spans="2:16">
      <c r="B15" s="150">
        <f t="shared" si="0"/>
        <v>10</v>
      </c>
      <c r="C15" s="163" t="s">
        <v>89</v>
      </c>
      <c r="D15" s="164" t="s">
        <v>43</v>
      </c>
      <c r="E15" s="163" t="s">
        <v>70</v>
      </c>
      <c r="F15" s="164" t="s">
        <v>90</v>
      </c>
      <c r="G15" s="164" t="s">
        <v>91</v>
      </c>
      <c r="H15" s="165" t="s">
        <v>276</v>
      </c>
      <c r="I15" s="165" t="s">
        <v>277</v>
      </c>
      <c r="J15" s="165" t="s">
        <v>278</v>
      </c>
      <c r="K15" s="165" t="s">
        <v>294</v>
      </c>
      <c r="L15" s="165" t="s">
        <v>295</v>
      </c>
      <c r="M15" s="165" t="s">
        <v>296</v>
      </c>
      <c r="N15" s="165" t="s">
        <v>297</v>
      </c>
      <c r="O15" s="185"/>
      <c r="P15" s="170"/>
    </row>
    <row r="16" s="142" customFormat="1" ht="12.75" spans="2:16">
      <c r="B16" s="150">
        <f t="shared" si="0"/>
        <v>11</v>
      </c>
      <c r="C16" s="158" t="s">
        <v>147</v>
      </c>
      <c r="D16" s="159" t="s">
        <v>57</v>
      </c>
      <c r="E16" s="160" t="s">
        <v>70</v>
      </c>
      <c r="F16" s="159" t="s">
        <v>148</v>
      </c>
      <c r="G16" s="161" t="s">
        <v>142</v>
      </c>
      <c r="H16" s="162" t="s">
        <v>298</v>
      </c>
      <c r="I16" s="165" t="s">
        <v>255</v>
      </c>
      <c r="J16" s="162" t="s">
        <v>299</v>
      </c>
      <c r="K16" s="162" t="s">
        <v>300</v>
      </c>
      <c r="L16" s="162" t="s">
        <v>301</v>
      </c>
      <c r="M16" s="162" t="s">
        <v>302</v>
      </c>
      <c r="N16" s="162" t="s">
        <v>303</v>
      </c>
      <c r="O16" s="183"/>
      <c r="P16" s="184"/>
    </row>
    <row r="17" s="142" customFormat="1" ht="12.75" spans="2:16">
      <c r="B17" s="150">
        <f t="shared" si="0"/>
        <v>12</v>
      </c>
      <c r="C17" s="158" t="s">
        <v>159</v>
      </c>
      <c r="D17" s="159" t="s">
        <v>59</v>
      </c>
      <c r="E17" s="160" t="s">
        <v>75</v>
      </c>
      <c r="F17" s="159" t="s">
        <v>160</v>
      </c>
      <c r="G17" s="161" t="s">
        <v>142</v>
      </c>
      <c r="H17" s="162" t="s">
        <v>304</v>
      </c>
      <c r="I17" s="165" t="s">
        <v>255</v>
      </c>
      <c r="J17" s="162" t="s">
        <v>305</v>
      </c>
      <c r="K17" s="162" t="s">
        <v>306</v>
      </c>
      <c r="L17" s="162" t="s">
        <v>258</v>
      </c>
      <c r="M17" s="162" t="s">
        <v>258</v>
      </c>
      <c r="N17" s="162" t="s">
        <v>258</v>
      </c>
      <c r="O17" s="183"/>
      <c r="P17" s="184"/>
    </row>
    <row r="18" s="142" customFormat="1" ht="12.75" spans="2:16">
      <c r="B18" s="150">
        <f t="shared" si="0"/>
        <v>13</v>
      </c>
      <c r="C18" s="158" t="s">
        <v>161</v>
      </c>
      <c r="D18" s="159" t="s">
        <v>59</v>
      </c>
      <c r="E18" s="160" t="s">
        <v>75</v>
      </c>
      <c r="F18" s="159" t="s">
        <v>162</v>
      </c>
      <c r="G18" s="161" t="s">
        <v>142</v>
      </c>
      <c r="H18" s="162" t="s">
        <v>304</v>
      </c>
      <c r="I18" s="165" t="s">
        <v>277</v>
      </c>
      <c r="J18" s="162" t="s">
        <v>307</v>
      </c>
      <c r="K18" s="162" t="s">
        <v>308</v>
      </c>
      <c r="L18" s="162" t="s">
        <v>258</v>
      </c>
      <c r="M18" s="162" t="s">
        <v>258</v>
      </c>
      <c r="N18" s="162" t="s">
        <v>258</v>
      </c>
      <c r="O18" s="183"/>
      <c r="P18" s="184"/>
    </row>
    <row r="19" s="142" customFormat="1" ht="12.75" spans="2:16">
      <c r="B19" s="150">
        <f t="shared" si="0"/>
        <v>14</v>
      </c>
      <c r="C19" s="158" t="s">
        <v>163</v>
      </c>
      <c r="D19" s="159" t="s">
        <v>59</v>
      </c>
      <c r="E19" s="160" t="s">
        <v>75</v>
      </c>
      <c r="F19" s="159" t="s">
        <v>164</v>
      </c>
      <c r="G19" s="161" t="s">
        <v>142</v>
      </c>
      <c r="H19" s="162" t="s">
        <v>309</v>
      </c>
      <c r="I19" s="165" t="s">
        <v>267</v>
      </c>
      <c r="J19" s="162" t="s">
        <v>268</v>
      </c>
      <c r="K19" s="162" t="s">
        <v>310</v>
      </c>
      <c r="L19" s="162" t="s">
        <v>258</v>
      </c>
      <c r="M19" s="162" t="s">
        <v>258</v>
      </c>
      <c r="N19" s="162" t="s">
        <v>258</v>
      </c>
      <c r="O19" s="183"/>
      <c r="P19" s="184"/>
    </row>
    <row r="20" s="142" customFormat="1" ht="12.75" spans="2:16">
      <c r="B20" s="150">
        <f t="shared" si="0"/>
        <v>15</v>
      </c>
      <c r="C20" s="158" t="s">
        <v>165</v>
      </c>
      <c r="D20" s="159" t="s">
        <v>59</v>
      </c>
      <c r="E20" s="160" t="s">
        <v>75</v>
      </c>
      <c r="F20" s="159" t="s">
        <v>166</v>
      </c>
      <c r="G20" s="161" t="s">
        <v>142</v>
      </c>
      <c r="H20" s="162" t="s">
        <v>311</v>
      </c>
      <c r="I20" s="165" t="s">
        <v>267</v>
      </c>
      <c r="J20" s="162" t="s">
        <v>268</v>
      </c>
      <c r="K20" s="162" t="s">
        <v>312</v>
      </c>
      <c r="L20" s="162" t="s">
        <v>258</v>
      </c>
      <c r="M20" s="162" t="s">
        <v>258</v>
      </c>
      <c r="N20" s="162" t="s">
        <v>258</v>
      </c>
      <c r="O20" s="183"/>
      <c r="P20" s="184"/>
    </row>
    <row r="21" s="142" customFormat="1" ht="12.75" spans="2:16">
      <c r="B21" s="150">
        <f t="shared" si="0"/>
        <v>16</v>
      </c>
      <c r="C21" s="158" t="s">
        <v>167</v>
      </c>
      <c r="D21" s="159" t="s">
        <v>59</v>
      </c>
      <c r="E21" s="160" t="s">
        <v>75</v>
      </c>
      <c r="F21" s="159" t="s">
        <v>168</v>
      </c>
      <c r="G21" s="161" t="s">
        <v>142</v>
      </c>
      <c r="H21" s="162" t="s">
        <v>309</v>
      </c>
      <c r="I21" s="165" t="s">
        <v>267</v>
      </c>
      <c r="J21" s="162" t="s">
        <v>268</v>
      </c>
      <c r="K21" s="162" t="s">
        <v>313</v>
      </c>
      <c r="L21" s="162" t="s">
        <v>258</v>
      </c>
      <c r="M21" s="162" t="s">
        <v>258</v>
      </c>
      <c r="N21" s="162" t="s">
        <v>258</v>
      </c>
      <c r="O21" s="183"/>
      <c r="P21" s="184"/>
    </row>
    <row r="22" s="142" customFormat="1" ht="12.75" spans="2:16">
      <c r="B22" s="150">
        <f t="shared" si="0"/>
        <v>17</v>
      </c>
      <c r="C22" s="158" t="s">
        <v>169</v>
      </c>
      <c r="D22" s="159" t="s">
        <v>59</v>
      </c>
      <c r="E22" s="160" t="s">
        <v>75</v>
      </c>
      <c r="F22" s="159" t="s">
        <v>170</v>
      </c>
      <c r="G22" s="161" t="s">
        <v>142</v>
      </c>
      <c r="H22" s="162" t="s">
        <v>314</v>
      </c>
      <c r="I22" s="165" t="s">
        <v>267</v>
      </c>
      <c r="J22" s="162" t="s">
        <v>268</v>
      </c>
      <c r="K22" s="162" t="s">
        <v>315</v>
      </c>
      <c r="L22" s="162" t="s">
        <v>258</v>
      </c>
      <c r="M22" s="162" t="s">
        <v>258</v>
      </c>
      <c r="N22" s="162" t="s">
        <v>258</v>
      </c>
      <c r="O22" s="183"/>
      <c r="P22" s="184"/>
    </row>
    <row r="23" s="142" customFormat="1" ht="12.75" spans="2:16">
      <c r="B23" s="150">
        <f t="shared" si="0"/>
        <v>18</v>
      </c>
      <c r="C23" s="166" t="s">
        <v>171</v>
      </c>
      <c r="D23" s="159" t="s">
        <v>59</v>
      </c>
      <c r="E23" s="160" t="s">
        <v>75</v>
      </c>
      <c r="F23" s="159" t="s">
        <v>172</v>
      </c>
      <c r="G23" s="161" t="s">
        <v>142</v>
      </c>
      <c r="H23" s="162" t="s">
        <v>316</v>
      </c>
      <c r="I23" s="165" t="s">
        <v>255</v>
      </c>
      <c r="J23" s="162" t="s">
        <v>317</v>
      </c>
      <c r="K23" s="162" t="s">
        <v>318</v>
      </c>
      <c r="L23" s="162" t="s">
        <v>258</v>
      </c>
      <c r="M23" s="162" t="s">
        <v>258</v>
      </c>
      <c r="N23" s="162" t="s">
        <v>258</v>
      </c>
      <c r="O23" s="183"/>
      <c r="P23" s="184"/>
    </row>
    <row r="24" s="142" customFormat="1" ht="12.75" spans="2:16">
      <c r="B24" s="150">
        <f t="shared" si="0"/>
        <v>19</v>
      </c>
      <c r="C24" s="167" t="s">
        <v>120</v>
      </c>
      <c r="D24" s="164" t="s">
        <v>39</v>
      </c>
      <c r="E24" s="163" t="s">
        <v>67</v>
      </c>
      <c r="F24" s="164" t="s">
        <v>121</v>
      </c>
      <c r="G24" s="164" t="s">
        <v>91</v>
      </c>
      <c r="H24" s="165" t="s">
        <v>319</v>
      </c>
      <c r="I24" s="165" t="s">
        <v>277</v>
      </c>
      <c r="J24" s="165" t="s">
        <v>278</v>
      </c>
      <c r="K24" s="165" t="s">
        <v>320</v>
      </c>
      <c r="L24" s="165" t="s">
        <v>321</v>
      </c>
      <c r="M24" s="165" t="s">
        <v>278</v>
      </c>
      <c r="N24" s="165" t="s">
        <v>322</v>
      </c>
      <c r="O24" s="185"/>
      <c r="P24" s="170"/>
    </row>
    <row r="25" s="142" customFormat="1" ht="12.75" spans="2:16">
      <c r="B25" s="150">
        <f t="shared" si="0"/>
        <v>20</v>
      </c>
      <c r="C25" s="167" t="s">
        <v>122</v>
      </c>
      <c r="D25" s="164" t="s">
        <v>39</v>
      </c>
      <c r="E25" s="163" t="s">
        <v>67</v>
      </c>
      <c r="F25" s="164" t="s">
        <v>123</v>
      </c>
      <c r="G25" s="164" t="s">
        <v>91</v>
      </c>
      <c r="H25" s="165" t="s">
        <v>319</v>
      </c>
      <c r="I25" s="165" t="s">
        <v>277</v>
      </c>
      <c r="J25" s="165" t="s">
        <v>278</v>
      </c>
      <c r="K25" s="165" t="s">
        <v>323</v>
      </c>
      <c r="L25" s="165" t="s">
        <v>321</v>
      </c>
      <c r="M25" s="165" t="s">
        <v>278</v>
      </c>
      <c r="N25" s="165" t="s">
        <v>324</v>
      </c>
      <c r="O25" s="185"/>
      <c r="P25" s="170"/>
    </row>
    <row r="26" s="142" customFormat="1" ht="12.75" spans="2:16">
      <c r="B26" s="150">
        <f t="shared" si="0"/>
        <v>21</v>
      </c>
      <c r="C26" s="166" t="s">
        <v>187</v>
      </c>
      <c r="D26" s="159" t="s">
        <v>47</v>
      </c>
      <c r="E26" s="160" t="s">
        <v>67</v>
      </c>
      <c r="F26" s="159" t="s">
        <v>188</v>
      </c>
      <c r="G26" s="161" t="s">
        <v>142</v>
      </c>
      <c r="H26" s="162" t="s">
        <v>325</v>
      </c>
      <c r="I26" s="165" t="s">
        <v>267</v>
      </c>
      <c r="J26" s="162" t="s">
        <v>268</v>
      </c>
      <c r="K26" s="162" t="s">
        <v>326</v>
      </c>
      <c r="L26" s="162" t="s">
        <v>327</v>
      </c>
      <c r="M26" s="162" t="s">
        <v>268</v>
      </c>
      <c r="N26" s="162" t="s">
        <v>328</v>
      </c>
      <c r="O26" s="183"/>
      <c r="P26" s="184"/>
    </row>
    <row r="27" s="142" customFormat="1" ht="12.75" spans="2:16">
      <c r="B27" s="150">
        <f t="shared" si="0"/>
        <v>22</v>
      </c>
      <c r="C27" s="166" t="s">
        <v>189</v>
      </c>
      <c r="D27" s="164" t="s">
        <v>47</v>
      </c>
      <c r="E27" s="163" t="s">
        <v>67</v>
      </c>
      <c r="F27" s="164" t="s">
        <v>190</v>
      </c>
      <c r="G27" s="161" t="s">
        <v>142</v>
      </c>
      <c r="H27" s="162" t="s">
        <v>329</v>
      </c>
      <c r="I27" s="165" t="s">
        <v>267</v>
      </c>
      <c r="J27" s="162" t="s">
        <v>268</v>
      </c>
      <c r="K27" s="162" t="s">
        <v>330</v>
      </c>
      <c r="L27" s="162" t="s">
        <v>331</v>
      </c>
      <c r="M27" s="162" t="s">
        <v>268</v>
      </c>
      <c r="N27" s="162" t="s">
        <v>332</v>
      </c>
      <c r="O27" s="186"/>
      <c r="P27" s="187"/>
    </row>
    <row r="28" s="142" customFormat="1" ht="12.75" spans="2:16">
      <c r="B28" s="150">
        <f t="shared" si="0"/>
        <v>23</v>
      </c>
      <c r="C28" s="166" t="s">
        <v>191</v>
      </c>
      <c r="D28" s="159" t="s">
        <v>47</v>
      </c>
      <c r="E28" s="160" t="s">
        <v>67</v>
      </c>
      <c r="F28" s="159" t="s">
        <v>192</v>
      </c>
      <c r="G28" s="161" t="s">
        <v>142</v>
      </c>
      <c r="H28" s="162" t="s">
        <v>325</v>
      </c>
      <c r="I28" s="165" t="s">
        <v>267</v>
      </c>
      <c r="J28" s="162" t="s">
        <v>268</v>
      </c>
      <c r="K28" s="162" t="s">
        <v>333</v>
      </c>
      <c r="L28" s="162" t="s">
        <v>334</v>
      </c>
      <c r="M28" s="162" t="s">
        <v>268</v>
      </c>
      <c r="N28" s="162" t="s">
        <v>335</v>
      </c>
      <c r="O28" s="183"/>
      <c r="P28" s="184"/>
    </row>
    <row r="29" s="142" customFormat="1" ht="12.75" spans="2:16">
      <c r="B29" s="150">
        <f t="shared" si="0"/>
        <v>24</v>
      </c>
      <c r="C29" s="166" t="s">
        <v>209</v>
      </c>
      <c r="D29" s="159" t="s">
        <v>49</v>
      </c>
      <c r="E29" s="160" t="s">
        <v>67</v>
      </c>
      <c r="F29" s="159" t="s">
        <v>210</v>
      </c>
      <c r="G29" s="161" t="s">
        <v>142</v>
      </c>
      <c r="H29" s="162" t="s">
        <v>329</v>
      </c>
      <c r="I29" s="165" t="s">
        <v>255</v>
      </c>
      <c r="J29" s="162" t="s">
        <v>336</v>
      </c>
      <c r="K29" s="162" t="s">
        <v>337</v>
      </c>
      <c r="L29" s="162" t="s">
        <v>338</v>
      </c>
      <c r="M29" s="162" t="s">
        <v>339</v>
      </c>
      <c r="N29" s="162" t="s">
        <v>340</v>
      </c>
      <c r="O29" s="183"/>
      <c r="P29" s="184"/>
    </row>
    <row r="30" s="142" customFormat="1" ht="12.75" spans="2:16">
      <c r="B30" s="150">
        <f t="shared" si="0"/>
        <v>25</v>
      </c>
      <c r="C30" s="168" t="s">
        <v>93</v>
      </c>
      <c r="D30" s="164" t="s">
        <v>43</v>
      </c>
      <c r="E30" s="163" t="s">
        <v>67</v>
      </c>
      <c r="F30" s="161" t="s">
        <v>94</v>
      </c>
      <c r="G30" s="164" t="s">
        <v>91</v>
      </c>
      <c r="H30" s="165" t="s">
        <v>325</v>
      </c>
      <c r="I30" s="165" t="s">
        <v>277</v>
      </c>
      <c r="J30" s="165" t="s">
        <v>341</v>
      </c>
      <c r="K30" s="165" t="s">
        <v>342</v>
      </c>
      <c r="L30" s="165" t="s">
        <v>327</v>
      </c>
      <c r="M30" s="165" t="s">
        <v>343</v>
      </c>
      <c r="N30" s="165" t="s">
        <v>344</v>
      </c>
      <c r="O30" s="185"/>
      <c r="P30" s="170"/>
    </row>
    <row r="31" s="142" customFormat="1" ht="12.75" spans="2:16">
      <c r="B31" s="150">
        <f t="shared" si="0"/>
        <v>26</v>
      </c>
      <c r="C31" s="167" t="s">
        <v>124</v>
      </c>
      <c r="D31" s="164" t="s">
        <v>39</v>
      </c>
      <c r="E31" s="163" t="s">
        <v>67</v>
      </c>
      <c r="F31" s="164" t="s">
        <v>125</v>
      </c>
      <c r="G31" s="164" t="s">
        <v>91</v>
      </c>
      <c r="H31" s="165" t="s">
        <v>345</v>
      </c>
      <c r="I31" s="165" t="s">
        <v>255</v>
      </c>
      <c r="J31" s="165" t="s">
        <v>346</v>
      </c>
      <c r="K31" s="165" t="s">
        <v>347</v>
      </c>
      <c r="L31" s="165" t="s">
        <v>348</v>
      </c>
      <c r="M31" s="165" t="s">
        <v>349</v>
      </c>
      <c r="N31" s="165" t="s">
        <v>350</v>
      </c>
      <c r="O31" s="185"/>
      <c r="P31" s="170"/>
    </row>
    <row r="32" s="142" customFormat="1" ht="12.75" spans="2:16">
      <c r="B32" s="150">
        <f t="shared" si="0"/>
        <v>27</v>
      </c>
      <c r="C32" s="163" t="s">
        <v>126</v>
      </c>
      <c r="D32" s="164" t="s">
        <v>39</v>
      </c>
      <c r="E32" s="163" t="s">
        <v>67</v>
      </c>
      <c r="F32" s="164" t="s">
        <v>127</v>
      </c>
      <c r="G32" s="164" t="s">
        <v>91</v>
      </c>
      <c r="H32" s="165" t="s">
        <v>345</v>
      </c>
      <c r="I32" s="165" t="s">
        <v>277</v>
      </c>
      <c r="J32" s="165" t="s">
        <v>351</v>
      </c>
      <c r="K32" s="165" t="s">
        <v>352</v>
      </c>
      <c r="L32" s="165" t="s">
        <v>348</v>
      </c>
      <c r="M32" s="165" t="s">
        <v>353</v>
      </c>
      <c r="N32" s="165" t="s">
        <v>354</v>
      </c>
      <c r="O32" s="185"/>
      <c r="P32" s="170"/>
    </row>
    <row r="33" s="142" customFormat="1" ht="12.75" spans="2:16">
      <c r="B33" s="150">
        <f t="shared" si="0"/>
        <v>28</v>
      </c>
      <c r="C33" s="169" t="s">
        <v>128</v>
      </c>
      <c r="D33" s="164" t="s">
        <v>39</v>
      </c>
      <c r="E33" s="163" t="s">
        <v>67</v>
      </c>
      <c r="F33" s="164" t="s">
        <v>129</v>
      </c>
      <c r="G33" s="164" t="s">
        <v>91</v>
      </c>
      <c r="H33" s="165" t="s">
        <v>345</v>
      </c>
      <c r="I33" s="165" t="s">
        <v>255</v>
      </c>
      <c r="J33" s="165" t="s">
        <v>346</v>
      </c>
      <c r="K33" s="165" t="s">
        <v>355</v>
      </c>
      <c r="L33" s="165" t="s">
        <v>348</v>
      </c>
      <c r="M33" s="165" t="s">
        <v>349</v>
      </c>
      <c r="N33" s="165" t="s">
        <v>356</v>
      </c>
      <c r="O33" s="185"/>
      <c r="P33" s="170"/>
    </row>
    <row r="34" s="142" customFormat="1" ht="12.75" spans="2:16">
      <c r="B34" s="150">
        <f t="shared" si="0"/>
        <v>29</v>
      </c>
      <c r="C34" s="167" t="s">
        <v>130</v>
      </c>
      <c r="D34" s="164" t="s">
        <v>39</v>
      </c>
      <c r="E34" s="163" t="s">
        <v>67</v>
      </c>
      <c r="F34" s="164" t="s">
        <v>131</v>
      </c>
      <c r="G34" s="164" t="s">
        <v>91</v>
      </c>
      <c r="H34" s="165" t="s">
        <v>345</v>
      </c>
      <c r="I34" s="165" t="s">
        <v>277</v>
      </c>
      <c r="J34" s="165" t="s">
        <v>351</v>
      </c>
      <c r="K34" s="165" t="s">
        <v>357</v>
      </c>
      <c r="L34" s="165" t="s">
        <v>348</v>
      </c>
      <c r="M34" s="165" t="s">
        <v>353</v>
      </c>
      <c r="N34" s="165" t="s">
        <v>358</v>
      </c>
      <c r="O34" s="185"/>
      <c r="P34" s="170"/>
    </row>
    <row r="35" s="142" customFormat="1" ht="12.75" spans="2:16">
      <c r="B35" s="150">
        <f t="shared" si="0"/>
        <v>30</v>
      </c>
      <c r="C35" s="166" t="s">
        <v>193</v>
      </c>
      <c r="D35" s="159" t="s">
        <v>47</v>
      </c>
      <c r="E35" s="160" t="s">
        <v>67</v>
      </c>
      <c r="F35" s="159" t="s">
        <v>194</v>
      </c>
      <c r="G35" s="161" t="s">
        <v>142</v>
      </c>
      <c r="H35" s="162" t="s">
        <v>329</v>
      </c>
      <c r="I35" s="165" t="s">
        <v>267</v>
      </c>
      <c r="J35" s="162" t="s">
        <v>268</v>
      </c>
      <c r="K35" s="162" t="s">
        <v>359</v>
      </c>
      <c r="L35" s="162" t="s">
        <v>360</v>
      </c>
      <c r="M35" s="162" t="s">
        <v>268</v>
      </c>
      <c r="N35" s="162" t="s">
        <v>361</v>
      </c>
      <c r="O35" s="183"/>
      <c r="P35" s="184"/>
    </row>
    <row r="36" s="142" customFormat="1" ht="12.75" spans="2:16">
      <c r="B36" s="150">
        <f t="shared" ref="B36:B42" si="1">ROW()-5</f>
        <v>31</v>
      </c>
      <c r="C36" s="166" t="s">
        <v>175</v>
      </c>
      <c r="D36" s="159" t="s">
        <v>61</v>
      </c>
      <c r="E36" s="160" t="s">
        <v>77</v>
      </c>
      <c r="F36" s="159" t="s">
        <v>176</v>
      </c>
      <c r="G36" s="161" t="s">
        <v>142</v>
      </c>
      <c r="H36" s="162" t="s">
        <v>362</v>
      </c>
      <c r="I36" s="165" t="s">
        <v>255</v>
      </c>
      <c r="J36" s="162" t="s">
        <v>264</v>
      </c>
      <c r="K36" s="162" t="s">
        <v>363</v>
      </c>
      <c r="L36" s="162" t="s">
        <v>258</v>
      </c>
      <c r="M36" s="162" t="s">
        <v>258</v>
      </c>
      <c r="N36" s="162" t="s">
        <v>258</v>
      </c>
      <c r="O36" s="183"/>
      <c r="P36" s="184"/>
    </row>
    <row r="37" s="142" customFormat="1" ht="12.75" spans="2:16">
      <c r="B37" s="150">
        <f t="shared" si="1"/>
        <v>32</v>
      </c>
      <c r="C37" s="166" t="s">
        <v>177</v>
      </c>
      <c r="D37" s="159" t="s">
        <v>61</v>
      </c>
      <c r="E37" s="160" t="s">
        <v>77</v>
      </c>
      <c r="F37" s="159" t="s">
        <v>178</v>
      </c>
      <c r="G37" s="161" t="s">
        <v>142</v>
      </c>
      <c r="H37" s="162" t="s">
        <v>364</v>
      </c>
      <c r="I37" s="165" t="s">
        <v>255</v>
      </c>
      <c r="J37" s="162" t="s">
        <v>365</v>
      </c>
      <c r="K37" s="323" t="s">
        <v>366</v>
      </c>
      <c r="L37" s="323" t="s">
        <v>258</v>
      </c>
      <c r="M37" s="323" t="s">
        <v>258</v>
      </c>
      <c r="N37" s="323" t="s">
        <v>258</v>
      </c>
      <c r="O37" s="183"/>
      <c r="P37" s="184"/>
    </row>
    <row r="38" s="142" customFormat="1" ht="12.75" spans="2:16">
      <c r="B38" s="150">
        <f t="shared" si="1"/>
        <v>33</v>
      </c>
      <c r="C38" s="166" t="s">
        <v>179</v>
      </c>
      <c r="D38" s="159" t="s">
        <v>61</v>
      </c>
      <c r="E38" s="160" t="s">
        <v>77</v>
      </c>
      <c r="F38" s="159" t="s">
        <v>180</v>
      </c>
      <c r="G38" s="161" t="s">
        <v>142</v>
      </c>
      <c r="H38" s="162" t="s">
        <v>367</v>
      </c>
      <c r="I38" s="165" t="s">
        <v>255</v>
      </c>
      <c r="J38" s="162" t="s">
        <v>368</v>
      </c>
      <c r="K38" s="162" t="s">
        <v>369</v>
      </c>
      <c r="L38" s="162" t="s">
        <v>258</v>
      </c>
      <c r="M38" s="162" t="s">
        <v>258</v>
      </c>
      <c r="N38" s="162" t="s">
        <v>258</v>
      </c>
      <c r="O38" s="183"/>
      <c r="P38" s="184"/>
    </row>
    <row r="39" s="142" customFormat="1" ht="12.75" spans="2:16">
      <c r="B39" s="150">
        <f t="shared" si="1"/>
        <v>34</v>
      </c>
      <c r="C39" s="166" t="s">
        <v>181</v>
      </c>
      <c r="D39" s="159" t="s">
        <v>61</v>
      </c>
      <c r="E39" s="160" t="s">
        <v>77</v>
      </c>
      <c r="F39" s="159" t="s">
        <v>182</v>
      </c>
      <c r="G39" s="161" t="s">
        <v>142</v>
      </c>
      <c r="H39" s="162" t="s">
        <v>370</v>
      </c>
      <c r="I39" s="165" t="s">
        <v>255</v>
      </c>
      <c r="J39" s="162" t="s">
        <v>368</v>
      </c>
      <c r="K39" s="162" t="s">
        <v>369</v>
      </c>
      <c r="L39" s="162" t="s">
        <v>258</v>
      </c>
      <c r="M39" s="162" t="s">
        <v>258</v>
      </c>
      <c r="N39" s="162" t="s">
        <v>258</v>
      </c>
      <c r="O39" s="183"/>
      <c r="P39" s="184"/>
    </row>
    <row r="40" s="142" customFormat="1" ht="12.75" spans="2:16">
      <c r="B40" s="150">
        <f t="shared" si="1"/>
        <v>35</v>
      </c>
      <c r="C40" s="166" t="s">
        <v>149</v>
      </c>
      <c r="D40" s="159" t="s">
        <v>57</v>
      </c>
      <c r="E40" s="160" t="s">
        <v>77</v>
      </c>
      <c r="F40" s="159" t="s">
        <v>150</v>
      </c>
      <c r="G40" s="161" t="s">
        <v>142</v>
      </c>
      <c r="H40" s="162" t="s">
        <v>371</v>
      </c>
      <c r="I40" s="165" t="s">
        <v>277</v>
      </c>
      <c r="J40" s="162" t="s">
        <v>372</v>
      </c>
      <c r="K40" s="162" t="s">
        <v>373</v>
      </c>
      <c r="L40" s="162" t="s">
        <v>258</v>
      </c>
      <c r="M40" s="162" t="s">
        <v>258</v>
      </c>
      <c r="N40" s="162" t="s">
        <v>258</v>
      </c>
      <c r="O40" s="183"/>
      <c r="P40" s="184"/>
    </row>
    <row r="41" s="142" customFormat="1" ht="12.75" spans="2:16">
      <c r="B41" s="150">
        <f t="shared" si="1"/>
        <v>36</v>
      </c>
      <c r="C41" s="166" t="s">
        <v>151</v>
      </c>
      <c r="D41" s="159" t="s">
        <v>57</v>
      </c>
      <c r="E41" s="160" t="s">
        <v>77</v>
      </c>
      <c r="F41" s="159" t="s">
        <v>152</v>
      </c>
      <c r="G41" s="161" t="s">
        <v>142</v>
      </c>
      <c r="H41" s="162" t="s">
        <v>374</v>
      </c>
      <c r="I41" s="165" t="s">
        <v>255</v>
      </c>
      <c r="J41" s="162" t="s">
        <v>368</v>
      </c>
      <c r="K41" s="162" t="s">
        <v>375</v>
      </c>
      <c r="L41" s="162" t="s">
        <v>258</v>
      </c>
      <c r="M41" s="162" t="s">
        <v>258</v>
      </c>
      <c r="N41" s="162" t="s">
        <v>258</v>
      </c>
      <c r="O41" s="183"/>
      <c r="P41" s="184"/>
    </row>
    <row r="42" s="142" customFormat="1" ht="12.75" spans="2:16">
      <c r="B42" s="150">
        <f t="shared" si="1"/>
        <v>37</v>
      </c>
      <c r="C42" s="166" t="s">
        <v>376</v>
      </c>
      <c r="D42" s="159" t="s">
        <v>57</v>
      </c>
      <c r="E42" s="160" t="s">
        <v>77</v>
      </c>
      <c r="F42" s="159" t="s">
        <v>154</v>
      </c>
      <c r="G42" s="161" t="s">
        <v>142</v>
      </c>
      <c r="H42" s="162" t="s">
        <v>364</v>
      </c>
      <c r="I42" s="165" t="s">
        <v>267</v>
      </c>
      <c r="J42" s="162" t="s">
        <v>268</v>
      </c>
      <c r="K42" s="162" t="s">
        <v>377</v>
      </c>
      <c r="L42" s="162" t="s">
        <v>258</v>
      </c>
      <c r="M42" s="162" t="s">
        <v>258</v>
      </c>
      <c r="N42" s="162" t="s">
        <v>258</v>
      </c>
      <c r="O42" s="183"/>
      <c r="P42" s="184"/>
    </row>
    <row r="43" s="142" customFormat="1" ht="12.75" spans="2:16">
      <c r="B43" s="150">
        <f t="shared" si="0"/>
        <v>38</v>
      </c>
      <c r="C43" s="167" t="s">
        <v>95</v>
      </c>
      <c r="D43" s="164" t="s">
        <v>43</v>
      </c>
      <c r="E43" s="170" t="s">
        <v>81</v>
      </c>
      <c r="F43" s="164" t="s">
        <v>96</v>
      </c>
      <c r="G43" s="164" t="s">
        <v>91</v>
      </c>
      <c r="H43" s="324" t="s">
        <v>378</v>
      </c>
      <c r="I43" s="165" t="s">
        <v>267</v>
      </c>
      <c r="J43" s="165" t="s">
        <v>268</v>
      </c>
      <c r="K43" s="165" t="s">
        <v>379</v>
      </c>
      <c r="L43" s="165" t="s">
        <v>380</v>
      </c>
      <c r="M43" s="165" t="s">
        <v>268</v>
      </c>
      <c r="N43" s="165" t="s">
        <v>381</v>
      </c>
      <c r="O43" s="185"/>
      <c r="P43" s="170"/>
    </row>
    <row r="44" s="142" customFormat="1" ht="12.75" spans="2:16">
      <c r="B44" s="150">
        <f t="shared" si="0"/>
        <v>39</v>
      </c>
      <c r="C44" s="167" t="s">
        <v>97</v>
      </c>
      <c r="D44" s="164" t="s">
        <v>43</v>
      </c>
      <c r="E44" s="170" t="s">
        <v>81</v>
      </c>
      <c r="F44" s="164" t="s">
        <v>98</v>
      </c>
      <c r="G44" s="164" t="s">
        <v>91</v>
      </c>
      <c r="H44" s="324" t="s">
        <v>378</v>
      </c>
      <c r="I44" s="165" t="s">
        <v>255</v>
      </c>
      <c r="J44" s="165" t="s">
        <v>264</v>
      </c>
      <c r="K44" s="165" t="s">
        <v>382</v>
      </c>
      <c r="L44" s="165" t="s">
        <v>380</v>
      </c>
      <c r="M44" s="165" t="s">
        <v>264</v>
      </c>
      <c r="N44" s="165" t="s">
        <v>383</v>
      </c>
      <c r="O44" s="185"/>
      <c r="P44" s="170"/>
    </row>
    <row r="45" s="142" customFormat="1" ht="12.75" spans="2:16">
      <c r="B45" s="150">
        <f t="shared" si="0"/>
        <v>40</v>
      </c>
      <c r="C45" s="167" t="s">
        <v>99</v>
      </c>
      <c r="D45" s="164" t="s">
        <v>43</v>
      </c>
      <c r="E45" s="170" t="s">
        <v>81</v>
      </c>
      <c r="F45" s="164" t="s">
        <v>100</v>
      </c>
      <c r="G45" s="164" t="s">
        <v>91</v>
      </c>
      <c r="H45" s="324" t="s">
        <v>384</v>
      </c>
      <c r="I45" s="165" t="s">
        <v>277</v>
      </c>
      <c r="J45" s="165" t="s">
        <v>278</v>
      </c>
      <c r="K45" s="165" t="s">
        <v>385</v>
      </c>
      <c r="L45" s="165" t="s">
        <v>386</v>
      </c>
      <c r="M45" s="165" t="s">
        <v>278</v>
      </c>
      <c r="N45" s="165" t="s">
        <v>387</v>
      </c>
      <c r="O45" s="185"/>
      <c r="P45" s="170"/>
    </row>
    <row r="46" s="142" customFormat="1" ht="12.75" spans="2:16">
      <c r="B46" s="150">
        <f t="shared" si="0"/>
        <v>41</v>
      </c>
      <c r="C46" s="166" t="s">
        <v>197</v>
      </c>
      <c r="D46" s="159" t="s">
        <v>51</v>
      </c>
      <c r="E46" s="170" t="s">
        <v>81</v>
      </c>
      <c r="F46" s="159" t="s">
        <v>198</v>
      </c>
      <c r="G46" s="161" t="s">
        <v>142</v>
      </c>
      <c r="H46" s="162" t="s">
        <v>388</v>
      </c>
      <c r="I46" s="165" t="s">
        <v>277</v>
      </c>
      <c r="J46" s="162" t="s">
        <v>389</v>
      </c>
      <c r="K46" s="162" t="s">
        <v>390</v>
      </c>
      <c r="L46" s="162" t="s">
        <v>391</v>
      </c>
      <c r="M46" s="162" t="s">
        <v>392</v>
      </c>
      <c r="N46" s="162" t="s">
        <v>393</v>
      </c>
      <c r="O46" s="183"/>
      <c r="P46" s="184"/>
    </row>
    <row r="47" s="142" customFormat="1" ht="12.75" spans="2:16">
      <c r="B47" s="150">
        <f t="shared" si="0"/>
        <v>42</v>
      </c>
      <c r="C47" s="166" t="s">
        <v>199</v>
      </c>
      <c r="D47" s="159" t="s">
        <v>51</v>
      </c>
      <c r="E47" s="170" t="s">
        <v>81</v>
      </c>
      <c r="F47" s="159" t="s">
        <v>200</v>
      </c>
      <c r="G47" s="161" t="s">
        <v>142</v>
      </c>
      <c r="H47" s="162" t="s">
        <v>394</v>
      </c>
      <c r="I47" s="165" t="s">
        <v>277</v>
      </c>
      <c r="J47" s="162" t="s">
        <v>278</v>
      </c>
      <c r="K47" s="162" t="s">
        <v>395</v>
      </c>
      <c r="L47" s="162" t="s">
        <v>396</v>
      </c>
      <c r="M47" s="162" t="s">
        <v>278</v>
      </c>
      <c r="N47" s="162" t="s">
        <v>397</v>
      </c>
      <c r="O47" s="183"/>
      <c r="P47" s="184"/>
    </row>
    <row r="48" s="142" customFormat="1" ht="12.75" spans="2:16">
      <c r="B48" s="150">
        <f t="shared" ref="B48:B65" si="2">ROW()-5</f>
        <v>43</v>
      </c>
      <c r="C48" s="171" t="s">
        <v>155</v>
      </c>
      <c r="D48" s="152" t="s">
        <v>57</v>
      </c>
      <c r="E48" s="172" t="s">
        <v>81</v>
      </c>
      <c r="F48" s="152" t="s">
        <v>156</v>
      </c>
      <c r="G48" s="154" t="s">
        <v>142</v>
      </c>
      <c r="H48" s="155" t="s">
        <v>398</v>
      </c>
      <c r="I48" s="179" t="s">
        <v>267</v>
      </c>
      <c r="J48" s="155" t="s">
        <v>268</v>
      </c>
      <c r="K48" s="155" t="s">
        <v>399</v>
      </c>
      <c r="L48" s="155" t="s">
        <v>258</v>
      </c>
      <c r="M48" s="155" t="s">
        <v>258</v>
      </c>
      <c r="N48" s="155" t="s">
        <v>258</v>
      </c>
      <c r="O48" s="180"/>
      <c r="P48" s="181" t="s">
        <v>259</v>
      </c>
    </row>
    <row r="49" s="142" customFormat="1" ht="12.75" spans="2:16">
      <c r="B49" s="150">
        <f t="shared" si="2"/>
        <v>44</v>
      </c>
      <c r="C49" s="171" t="s">
        <v>157</v>
      </c>
      <c r="D49" s="152" t="s">
        <v>57</v>
      </c>
      <c r="E49" s="172" t="s">
        <v>81</v>
      </c>
      <c r="F49" s="152" t="s">
        <v>158</v>
      </c>
      <c r="G49" s="154" t="s">
        <v>142</v>
      </c>
      <c r="H49" s="155" t="s">
        <v>400</v>
      </c>
      <c r="I49" s="179" t="s">
        <v>267</v>
      </c>
      <c r="J49" s="155" t="s">
        <v>268</v>
      </c>
      <c r="K49" s="155" t="s">
        <v>401</v>
      </c>
      <c r="L49" s="155" t="s">
        <v>258</v>
      </c>
      <c r="M49" s="155" t="s">
        <v>258</v>
      </c>
      <c r="N49" s="155" t="s">
        <v>258</v>
      </c>
      <c r="O49" s="180"/>
      <c r="P49" s="181" t="s">
        <v>259</v>
      </c>
    </row>
    <row r="50" s="142" customFormat="1" ht="12.75" spans="2:16">
      <c r="B50" s="150">
        <f t="shared" si="2"/>
        <v>45</v>
      </c>
      <c r="C50" s="167" t="s">
        <v>101</v>
      </c>
      <c r="D50" s="164" t="s">
        <v>45</v>
      </c>
      <c r="E50" s="163" t="s">
        <v>73</v>
      </c>
      <c r="F50" s="164" t="s">
        <v>102</v>
      </c>
      <c r="G50" s="164" t="s">
        <v>91</v>
      </c>
      <c r="H50" s="165" t="s">
        <v>402</v>
      </c>
      <c r="I50" s="165" t="s">
        <v>267</v>
      </c>
      <c r="J50" s="165" t="s">
        <v>268</v>
      </c>
      <c r="K50" s="165" t="s">
        <v>403</v>
      </c>
      <c r="L50" s="165"/>
      <c r="M50" s="165" t="s">
        <v>258</v>
      </c>
      <c r="N50" s="165" t="s">
        <v>258</v>
      </c>
      <c r="O50" s="185"/>
      <c r="P50" s="170"/>
    </row>
    <row r="51" s="142" customFormat="1" ht="12.75" spans="2:16">
      <c r="B51" s="150">
        <f t="shared" si="2"/>
        <v>46</v>
      </c>
      <c r="C51" s="167" t="s">
        <v>132</v>
      </c>
      <c r="D51" s="164" t="s">
        <v>37</v>
      </c>
      <c r="E51" s="163" t="s">
        <v>73</v>
      </c>
      <c r="F51" s="164" t="s">
        <v>133</v>
      </c>
      <c r="G51" s="164" t="s">
        <v>91</v>
      </c>
      <c r="H51" s="165" t="s">
        <v>404</v>
      </c>
      <c r="I51" s="165" t="s">
        <v>267</v>
      </c>
      <c r="J51" s="165" t="s">
        <v>268</v>
      </c>
      <c r="K51" s="165" t="s">
        <v>405</v>
      </c>
      <c r="L51" s="165" t="s">
        <v>258</v>
      </c>
      <c r="M51" s="165" t="s">
        <v>258</v>
      </c>
      <c r="N51" s="165" t="s">
        <v>258</v>
      </c>
      <c r="O51" s="188"/>
      <c r="P51" s="170"/>
    </row>
    <row r="52" s="142" customFormat="1" ht="12.75" spans="2:16">
      <c r="B52" s="150">
        <f t="shared" si="2"/>
        <v>47</v>
      </c>
      <c r="C52" s="167" t="s">
        <v>134</v>
      </c>
      <c r="D52" s="164" t="s">
        <v>37</v>
      </c>
      <c r="E52" s="163" t="s">
        <v>73</v>
      </c>
      <c r="F52" s="164" t="s">
        <v>135</v>
      </c>
      <c r="G52" s="164" t="s">
        <v>91</v>
      </c>
      <c r="H52" s="165" t="s">
        <v>404</v>
      </c>
      <c r="I52" s="165" t="s">
        <v>267</v>
      </c>
      <c r="J52" s="165" t="s">
        <v>268</v>
      </c>
      <c r="K52" s="165" t="s">
        <v>406</v>
      </c>
      <c r="L52" s="165" t="s">
        <v>258</v>
      </c>
      <c r="M52" s="165" t="s">
        <v>258</v>
      </c>
      <c r="N52" s="165" t="s">
        <v>258</v>
      </c>
      <c r="O52" s="185"/>
      <c r="P52" s="170"/>
    </row>
    <row r="53" s="142" customFormat="1" ht="12.75" spans="2:16">
      <c r="B53" s="150">
        <f t="shared" si="2"/>
        <v>48</v>
      </c>
      <c r="C53" s="167" t="s">
        <v>136</v>
      </c>
      <c r="D53" s="164" t="s">
        <v>37</v>
      </c>
      <c r="E53" s="163" t="s">
        <v>73</v>
      </c>
      <c r="F53" s="164" t="s">
        <v>137</v>
      </c>
      <c r="G53" s="164" t="s">
        <v>91</v>
      </c>
      <c r="H53" s="165" t="s">
        <v>404</v>
      </c>
      <c r="I53" s="165" t="s">
        <v>267</v>
      </c>
      <c r="J53" s="165" t="s">
        <v>268</v>
      </c>
      <c r="K53" s="165" t="s">
        <v>407</v>
      </c>
      <c r="L53" s="165" t="s">
        <v>258</v>
      </c>
      <c r="M53" s="165" t="s">
        <v>258</v>
      </c>
      <c r="N53" s="165" t="s">
        <v>258</v>
      </c>
      <c r="O53" s="185"/>
      <c r="P53" s="170"/>
    </row>
    <row r="54" s="142" customFormat="1" ht="12.75" spans="2:16">
      <c r="B54" s="150">
        <f t="shared" si="2"/>
        <v>49</v>
      </c>
      <c r="C54" s="167" t="s">
        <v>104</v>
      </c>
      <c r="D54" s="164" t="s">
        <v>41</v>
      </c>
      <c r="E54" s="163" t="s">
        <v>73</v>
      </c>
      <c r="F54" s="164" t="s">
        <v>105</v>
      </c>
      <c r="G54" s="164" t="s">
        <v>91</v>
      </c>
      <c r="H54" s="165" t="s">
        <v>408</v>
      </c>
      <c r="I54" s="165" t="s">
        <v>267</v>
      </c>
      <c r="J54" s="165" t="s">
        <v>268</v>
      </c>
      <c r="K54" s="165" t="s">
        <v>409</v>
      </c>
      <c r="L54" s="165" t="s">
        <v>258</v>
      </c>
      <c r="M54" s="165" t="s">
        <v>258</v>
      </c>
      <c r="N54" s="165" t="s">
        <v>258</v>
      </c>
      <c r="O54" s="185"/>
      <c r="P54" s="170"/>
    </row>
    <row r="55" s="142" customFormat="1" ht="12.75" spans="2:16">
      <c r="B55" s="150">
        <f t="shared" si="2"/>
        <v>50</v>
      </c>
      <c r="C55" s="167" t="s">
        <v>106</v>
      </c>
      <c r="D55" s="164" t="s">
        <v>41</v>
      </c>
      <c r="E55" s="163" t="s">
        <v>73</v>
      </c>
      <c r="F55" s="164" t="s">
        <v>107</v>
      </c>
      <c r="G55" s="164" t="s">
        <v>91</v>
      </c>
      <c r="H55" s="165" t="s">
        <v>408</v>
      </c>
      <c r="I55" s="165" t="s">
        <v>267</v>
      </c>
      <c r="J55" s="165" t="s">
        <v>268</v>
      </c>
      <c r="K55" s="165" t="s">
        <v>410</v>
      </c>
      <c r="L55" s="165" t="s">
        <v>258</v>
      </c>
      <c r="M55" s="165" t="s">
        <v>258</v>
      </c>
      <c r="N55" s="165" t="s">
        <v>258</v>
      </c>
      <c r="O55" s="185"/>
      <c r="P55" s="170"/>
    </row>
    <row r="56" s="142" customFormat="1" ht="12.75" spans="2:16">
      <c r="B56" s="150">
        <f t="shared" si="2"/>
        <v>51</v>
      </c>
      <c r="C56" s="167" t="s">
        <v>108</v>
      </c>
      <c r="D56" s="164" t="s">
        <v>41</v>
      </c>
      <c r="E56" s="163" t="s">
        <v>73</v>
      </c>
      <c r="F56" s="164" t="s">
        <v>109</v>
      </c>
      <c r="G56" s="164" t="s">
        <v>91</v>
      </c>
      <c r="H56" s="165" t="s">
        <v>408</v>
      </c>
      <c r="I56" s="165" t="s">
        <v>267</v>
      </c>
      <c r="J56" s="165" t="s">
        <v>268</v>
      </c>
      <c r="K56" s="165" t="s">
        <v>411</v>
      </c>
      <c r="L56" s="165" t="s">
        <v>258</v>
      </c>
      <c r="M56" s="165" t="s">
        <v>258</v>
      </c>
      <c r="N56" s="165" t="s">
        <v>258</v>
      </c>
      <c r="O56" s="185"/>
      <c r="P56" s="170"/>
    </row>
    <row r="57" s="142" customFormat="1" ht="12.75" spans="2:16">
      <c r="B57" s="150">
        <f t="shared" si="2"/>
        <v>52</v>
      </c>
      <c r="C57" s="167" t="s">
        <v>110</v>
      </c>
      <c r="D57" s="164" t="s">
        <v>41</v>
      </c>
      <c r="E57" s="163" t="s">
        <v>73</v>
      </c>
      <c r="F57" s="164" t="s">
        <v>111</v>
      </c>
      <c r="G57" s="164" t="s">
        <v>91</v>
      </c>
      <c r="H57" s="165" t="s">
        <v>408</v>
      </c>
      <c r="I57" s="165" t="s">
        <v>267</v>
      </c>
      <c r="J57" s="165" t="s">
        <v>268</v>
      </c>
      <c r="K57" s="165" t="s">
        <v>412</v>
      </c>
      <c r="L57" s="165" t="s">
        <v>258</v>
      </c>
      <c r="M57" s="165" t="s">
        <v>258</v>
      </c>
      <c r="N57" s="165" t="s">
        <v>258</v>
      </c>
      <c r="O57" s="185"/>
      <c r="P57" s="170"/>
    </row>
    <row r="58" s="142" customFormat="1" ht="12.75" spans="2:16">
      <c r="B58" s="150">
        <f t="shared" si="2"/>
        <v>53</v>
      </c>
      <c r="C58" s="167" t="s">
        <v>112</v>
      </c>
      <c r="D58" s="164" t="s">
        <v>41</v>
      </c>
      <c r="E58" s="163" t="s">
        <v>73</v>
      </c>
      <c r="F58" s="164" t="s">
        <v>113</v>
      </c>
      <c r="G58" s="164" t="s">
        <v>91</v>
      </c>
      <c r="H58" s="165" t="s">
        <v>413</v>
      </c>
      <c r="I58" s="165" t="s">
        <v>267</v>
      </c>
      <c r="J58" s="165" t="s">
        <v>268</v>
      </c>
      <c r="K58" s="165" t="s">
        <v>414</v>
      </c>
      <c r="L58" s="165" t="s">
        <v>258</v>
      </c>
      <c r="M58" s="165" t="s">
        <v>258</v>
      </c>
      <c r="N58" s="165" t="s">
        <v>258</v>
      </c>
      <c r="O58" s="185"/>
      <c r="P58" s="170"/>
    </row>
    <row r="59" s="142" customFormat="1" ht="12.75" spans="2:16">
      <c r="B59" s="150">
        <f t="shared" si="2"/>
        <v>54</v>
      </c>
      <c r="C59" s="167" t="s">
        <v>114</v>
      </c>
      <c r="D59" s="164" t="s">
        <v>41</v>
      </c>
      <c r="E59" s="163" t="s">
        <v>73</v>
      </c>
      <c r="F59" s="164" t="s">
        <v>115</v>
      </c>
      <c r="G59" s="164" t="s">
        <v>91</v>
      </c>
      <c r="H59" s="165" t="s">
        <v>413</v>
      </c>
      <c r="I59" s="165" t="s">
        <v>267</v>
      </c>
      <c r="J59" s="165" t="s">
        <v>268</v>
      </c>
      <c r="K59" s="165" t="s">
        <v>415</v>
      </c>
      <c r="L59" s="165" t="s">
        <v>258</v>
      </c>
      <c r="M59" s="165" t="s">
        <v>258</v>
      </c>
      <c r="N59" s="165" t="s">
        <v>258</v>
      </c>
      <c r="O59" s="185"/>
      <c r="P59" s="170"/>
    </row>
    <row r="60" s="142" customFormat="1" ht="12.75" spans="2:16">
      <c r="B60" s="150">
        <f t="shared" si="2"/>
        <v>55</v>
      </c>
      <c r="C60" s="167" t="s">
        <v>116</v>
      </c>
      <c r="D60" s="164" t="s">
        <v>41</v>
      </c>
      <c r="E60" s="163" t="s">
        <v>73</v>
      </c>
      <c r="F60" s="164" t="s">
        <v>117</v>
      </c>
      <c r="G60" s="164" t="s">
        <v>91</v>
      </c>
      <c r="H60" s="165" t="s">
        <v>413</v>
      </c>
      <c r="I60" s="165" t="s">
        <v>267</v>
      </c>
      <c r="J60" s="165" t="s">
        <v>268</v>
      </c>
      <c r="K60" s="165" t="s">
        <v>416</v>
      </c>
      <c r="L60" s="165" t="s">
        <v>258</v>
      </c>
      <c r="M60" s="165" t="s">
        <v>258</v>
      </c>
      <c r="N60" s="165" t="s">
        <v>258</v>
      </c>
      <c r="O60" s="185"/>
      <c r="P60" s="170"/>
    </row>
    <row r="61" s="142" customFormat="1" ht="12.75" spans="2:16">
      <c r="B61" s="150">
        <f t="shared" si="2"/>
        <v>56</v>
      </c>
      <c r="C61" s="167" t="s">
        <v>118</v>
      </c>
      <c r="D61" s="164" t="s">
        <v>41</v>
      </c>
      <c r="E61" s="163" t="s">
        <v>73</v>
      </c>
      <c r="F61" s="164" t="s">
        <v>119</v>
      </c>
      <c r="G61" s="164" t="s">
        <v>91</v>
      </c>
      <c r="H61" s="168" t="s">
        <v>413</v>
      </c>
      <c r="I61" s="168" t="s">
        <v>267</v>
      </c>
      <c r="J61" s="168" t="s">
        <v>268</v>
      </c>
      <c r="K61" s="168" t="s">
        <v>417</v>
      </c>
      <c r="L61" s="168" t="s">
        <v>258</v>
      </c>
      <c r="M61" s="168" t="s">
        <v>258</v>
      </c>
      <c r="N61" s="168" t="s">
        <v>258</v>
      </c>
      <c r="O61" s="170"/>
      <c r="P61" s="170"/>
    </row>
    <row r="62" s="142" customFormat="1" ht="12.75" spans="2:16">
      <c r="B62" s="150">
        <f t="shared" si="2"/>
        <v>57</v>
      </c>
      <c r="C62" s="173" t="s">
        <v>138</v>
      </c>
      <c r="D62" s="164" t="s">
        <v>37</v>
      </c>
      <c r="E62" s="163" t="s">
        <v>73</v>
      </c>
      <c r="F62" s="164" t="s">
        <v>139</v>
      </c>
      <c r="G62" s="164" t="s">
        <v>91</v>
      </c>
      <c r="H62" s="163" t="s">
        <v>404</v>
      </c>
      <c r="I62" s="163" t="s">
        <v>267</v>
      </c>
      <c r="J62" s="163" t="s">
        <v>268</v>
      </c>
      <c r="K62" s="189" t="s">
        <v>418</v>
      </c>
      <c r="L62" s="189"/>
      <c r="M62" s="189" t="s">
        <v>258</v>
      </c>
      <c r="N62" s="189" t="s">
        <v>258</v>
      </c>
      <c r="O62" s="185"/>
      <c r="P62" s="170"/>
    </row>
    <row r="63" s="142" customFormat="1" ht="12.75" spans="2:16">
      <c r="B63" s="150">
        <f t="shared" si="2"/>
        <v>58</v>
      </c>
      <c r="C63" s="166" t="s">
        <v>173</v>
      </c>
      <c r="D63" s="159" t="s">
        <v>59</v>
      </c>
      <c r="E63" s="160" t="s">
        <v>73</v>
      </c>
      <c r="F63" s="159" t="s">
        <v>174</v>
      </c>
      <c r="G63" s="161" t="s">
        <v>142</v>
      </c>
      <c r="H63" s="162" t="s">
        <v>413</v>
      </c>
      <c r="I63" s="165" t="s">
        <v>267</v>
      </c>
      <c r="J63" s="162" t="s">
        <v>268</v>
      </c>
      <c r="K63" s="189" t="s">
        <v>419</v>
      </c>
      <c r="L63" s="162"/>
      <c r="M63" s="162" t="s">
        <v>258</v>
      </c>
      <c r="N63" s="162" t="s">
        <v>258</v>
      </c>
      <c r="O63" s="183"/>
      <c r="P63" s="184"/>
    </row>
    <row r="64" s="142" customFormat="1" ht="12.75" spans="2:16">
      <c r="B64" s="150">
        <f t="shared" si="2"/>
        <v>59</v>
      </c>
      <c r="C64" s="166" t="s">
        <v>211</v>
      </c>
      <c r="D64" s="159" t="s">
        <v>49</v>
      </c>
      <c r="E64" s="160" t="s">
        <v>73</v>
      </c>
      <c r="F64" s="159" t="s">
        <v>212</v>
      </c>
      <c r="G64" s="161" t="s">
        <v>142</v>
      </c>
      <c r="H64" s="162" t="s">
        <v>420</v>
      </c>
      <c r="I64" s="165" t="s">
        <v>255</v>
      </c>
      <c r="J64" s="162" t="s">
        <v>421</v>
      </c>
      <c r="K64" s="162" t="s">
        <v>422</v>
      </c>
      <c r="L64" s="162" t="s">
        <v>258</v>
      </c>
      <c r="M64" s="162" t="s">
        <v>258</v>
      </c>
      <c r="N64" s="162" t="s">
        <v>258</v>
      </c>
      <c r="O64" s="183"/>
      <c r="P64" s="184"/>
    </row>
    <row r="65" s="142" customFormat="1" ht="12.75" spans="2:16">
      <c r="B65" s="150">
        <f t="shared" si="2"/>
        <v>60</v>
      </c>
      <c r="C65" s="190" t="s">
        <v>201</v>
      </c>
      <c r="D65" s="159" t="s">
        <v>51</v>
      </c>
      <c r="E65" s="160" t="s">
        <v>73</v>
      </c>
      <c r="F65" s="159" t="s">
        <v>202</v>
      </c>
      <c r="G65" s="161" t="s">
        <v>142</v>
      </c>
      <c r="H65" s="162" t="s">
        <v>423</v>
      </c>
      <c r="I65" s="165" t="s">
        <v>277</v>
      </c>
      <c r="J65" s="162" t="s">
        <v>424</v>
      </c>
      <c r="K65" s="162" t="s">
        <v>425</v>
      </c>
      <c r="L65" s="162" t="s">
        <v>258</v>
      </c>
      <c r="M65" s="162" t="s">
        <v>258</v>
      </c>
      <c r="N65" s="162" t="s">
        <v>258</v>
      </c>
      <c r="O65" s="183"/>
      <c r="P65" s="184"/>
    </row>
    <row r="66" s="142" customFormat="1" ht="25.5" spans="2:16">
      <c r="B66" s="150">
        <f t="shared" ref="B66:B80" si="3">ROW()-5</f>
        <v>61</v>
      </c>
      <c r="C66" s="191" t="s">
        <v>213</v>
      </c>
      <c r="D66" s="152" t="s">
        <v>49</v>
      </c>
      <c r="E66" s="153" t="s">
        <v>73</v>
      </c>
      <c r="F66" s="192" t="s">
        <v>214</v>
      </c>
      <c r="G66" s="193" t="s">
        <v>142</v>
      </c>
      <c r="H66" s="194" t="s">
        <v>402</v>
      </c>
      <c r="I66" s="179" t="s">
        <v>255</v>
      </c>
      <c r="J66" s="179" t="s">
        <v>264</v>
      </c>
      <c r="K66" s="153" t="s">
        <v>426</v>
      </c>
      <c r="L66" s="153"/>
      <c r="M66" s="153"/>
      <c r="N66" s="153"/>
      <c r="O66" s="180"/>
      <c r="P66" s="181"/>
    </row>
    <row r="67" s="142" customFormat="1" ht="12.75" spans="2:16">
      <c r="B67" s="150">
        <f t="shared" si="3"/>
        <v>62</v>
      </c>
      <c r="C67" s="191" t="s">
        <v>215</v>
      </c>
      <c r="D67" s="152" t="s">
        <v>49</v>
      </c>
      <c r="E67" s="153" t="s">
        <v>67</v>
      </c>
      <c r="F67" s="192" t="s">
        <v>216</v>
      </c>
      <c r="G67" s="193" t="s">
        <v>142</v>
      </c>
      <c r="H67" s="129" t="s">
        <v>427</v>
      </c>
      <c r="I67" s="179" t="s">
        <v>255</v>
      </c>
      <c r="J67" s="179" t="s">
        <v>264</v>
      </c>
      <c r="K67" s="199" t="s">
        <v>428</v>
      </c>
      <c r="L67" s="153"/>
      <c r="M67" s="153"/>
      <c r="N67" s="153"/>
      <c r="O67" s="180"/>
      <c r="P67" s="181"/>
    </row>
    <row r="68" s="142" customFormat="1" ht="12.75" spans="2:16">
      <c r="B68" s="150">
        <f t="shared" si="3"/>
        <v>63</v>
      </c>
      <c r="C68" s="191" t="s">
        <v>217</v>
      </c>
      <c r="D68" s="152" t="s">
        <v>47</v>
      </c>
      <c r="E68" s="153" t="s">
        <v>67</v>
      </c>
      <c r="F68" s="192" t="s">
        <v>218</v>
      </c>
      <c r="G68" s="193" t="s">
        <v>142</v>
      </c>
      <c r="H68" s="129" t="s">
        <v>429</v>
      </c>
      <c r="I68" s="179" t="s">
        <v>255</v>
      </c>
      <c r="J68" s="129" t="s">
        <v>430</v>
      </c>
      <c r="K68" s="199" t="s">
        <v>431</v>
      </c>
      <c r="L68" s="153"/>
      <c r="M68" s="153"/>
      <c r="N68" s="153"/>
      <c r="O68" s="180"/>
      <c r="P68" s="181"/>
    </row>
    <row r="69" s="142" customFormat="1" ht="12.75" spans="2:16">
      <c r="B69" s="150">
        <f t="shared" si="3"/>
        <v>64</v>
      </c>
      <c r="C69" s="191" t="s">
        <v>219</v>
      </c>
      <c r="D69" s="152" t="s">
        <v>47</v>
      </c>
      <c r="E69" s="153" t="s">
        <v>67</v>
      </c>
      <c r="F69" s="192" t="s">
        <v>220</v>
      </c>
      <c r="G69" s="193" t="s">
        <v>142</v>
      </c>
      <c r="H69" s="129" t="s">
        <v>432</v>
      </c>
      <c r="I69" s="179" t="s">
        <v>267</v>
      </c>
      <c r="J69" s="155" t="s">
        <v>268</v>
      </c>
      <c r="K69" s="129" t="s">
        <v>433</v>
      </c>
      <c r="L69" s="153"/>
      <c r="M69" s="153"/>
      <c r="N69" s="153"/>
      <c r="O69" s="180"/>
      <c r="P69" s="181"/>
    </row>
    <row r="70" s="142" customFormat="1" ht="12.75" spans="2:16">
      <c r="B70" s="150">
        <f t="shared" si="3"/>
        <v>65</v>
      </c>
      <c r="C70" s="191" t="s">
        <v>221</v>
      </c>
      <c r="D70" s="152" t="s">
        <v>47</v>
      </c>
      <c r="E70" s="153" t="s">
        <v>67</v>
      </c>
      <c r="F70" s="192" t="s">
        <v>222</v>
      </c>
      <c r="G70" s="193" t="s">
        <v>142</v>
      </c>
      <c r="H70" s="129" t="s">
        <v>434</v>
      </c>
      <c r="I70" s="179" t="s">
        <v>267</v>
      </c>
      <c r="J70" s="155" t="s">
        <v>268</v>
      </c>
      <c r="K70" s="129" t="s">
        <v>435</v>
      </c>
      <c r="L70" s="153"/>
      <c r="M70" s="153"/>
      <c r="N70" s="153"/>
      <c r="O70" s="180"/>
      <c r="P70" s="181"/>
    </row>
    <row r="71" s="142" customFormat="1" ht="12.75" spans="2:16">
      <c r="B71" s="150">
        <f t="shared" si="3"/>
        <v>66</v>
      </c>
      <c r="C71" s="191" t="s">
        <v>223</v>
      </c>
      <c r="D71" s="152" t="s">
        <v>61</v>
      </c>
      <c r="E71" s="153" t="s">
        <v>77</v>
      </c>
      <c r="F71" s="192" t="s">
        <v>224</v>
      </c>
      <c r="G71" s="193" t="s">
        <v>142</v>
      </c>
      <c r="H71" s="129" t="s">
        <v>436</v>
      </c>
      <c r="I71" s="179" t="s">
        <v>255</v>
      </c>
      <c r="J71" s="129" t="s">
        <v>437</v>
      </c>
      <c r="K71" s="129" t="s">
        <v>438</v>
      </c>
      <c r="L71" s="153"/>
      <c r="M71" s="153"/>
      <c r="N71" s="153"/>
      <c r="O71" s="180"/>
      <c r="P71" s="181"/>
    </row>
    <row r="72" s="142" customFormat="1" ht="12.75" spans="2:16">
      <c r="B72" s="150">
        <f t="shared" si="3"/>
        <v>67</v>
      </c>
      <c r="C72" s="191" t="s">
        <v>225</v>
      </c>
      <c r="D72" s="152" t="s">
        <v>59</v>
      </c>
      <c r="E72" s="153" t="s">
        <v>73</v>
      </c>
      <c r="F72" s="192" t="s">
        <v>226</v>
      </c>
      <c r="G72" s="193" t="s">
        <v>142</v>
      </c>
      <c r="H72" s="129" t="s">
        <v>439</v>
      </c>
      <c r="I72" s="179" t="s">
        <v>267</v>
      </c>
      <c r="J72" s="155" t="s">
        <v>268</v>
      </c>
      <c r="K72" s="129" t="s">
        <v>440</v>
      </c>
      <c r="L72" s="153"/>
      <c r="M72" s="153"/>
      <c r="N72" s="153"/>
      <c r="O72" s="180"/>
      <c r="P72" s="181"/>
    </row>
    <row r="73" s="142" customFormat="1" ht="12.75" spans="2:16">
      <c r="B73" s="150">
        <f t="shared" si="3"/>
        <v>68</v>
      </c>
      <c r="C73" s="191" t="s">
        <v>227</v>
      </c>
      <c r="D73" s="152" t="s">
        <v>47</v>
      </c>
      <c r="E73" s="153" t="s">
        <v>79</v>
      </c>
      <c r="F73" s="192" t="s">
        <v>228</v>
      </c>
      <c r="G73" s="193" t="s">
        <v>142</v>
      </c>
      <c r="H73" s="129" t="s">
        <v>441</v>
      </c>
      <c r="I73" s="179" t="s">
        <v>267</v>
      </c>
      <c r="J73" s="155" t="s">
        <v>268</v>
      </c>
      <c r="K73" s="129" t="s">
        <v>441</v>
      </c>
      <c r="L73" s="153"/>
      <c r="M73" s="153"/>
      <c r="N73" s="153"/>
      <c r="O73" s="180"/>
      <c r="P73" s="181"/>
    </row>
    <row r="74" s="142" customFormat="1" ht="12.75" spans="2:16">
      <c r="B74" s="150">
        <f t="shared" si="3"/>
        <v>69</v>
      </c>
      <c r="C74" s="191" t="s">
        <v>229</v>
      </c>
      <c r="D74" s="152" t="s">
        <v>57</v>
      </c>
      <c r="E74" s="153" t="s">
        <v>67</v>
      </c>
      <c r="F74" s="192" t="s">
        <v>230</v>
      </c>
      <c r="G74" s="193" t="s">
        <v>142</v>
      </c>
      <c r="H74" s="129" t="s">
        <v>442</v>
      </c>
      <c r="I74" s="179" t="s">
        <v>267</v>
      </c>
      <c r="J74" s="155" t="s">
        <v>268</v>
      </c>
      <c r="K74" s="129" t="s">
        <v>443</v>
      </c>
      <c r="L74" s="153"/>
      <c r="M74" s="153"/>
      <c r="N74" s="153"/>
      <c r="O74" s="180"/>
      <c r="P74" s="181"/>
    </row>
    <row r="75" s="142" customFormat="1" ht="12.75" spans="2:16">
      <c r="B75" s="150">
        <f t="shared" si="3"/>
        <v>70</v>
      </c>
      <c r="C75" s="191" t="s">
        <v>231</v>
      </c>
      <c r="D75" s="152" t="s">
        <v>47</v>
      </c>
      <c r="E75" s="153" t="s">
        <v>67</v>
      </c>
      <c r="F75" s="192" t="s">
        <v>232</v>
      </c>
      <c r="G75" s="193" t="s">
        <v>142</v>
      </c>
      <c r="H75" s="129" t="s">
        <v>444</v>
      </c>
      <c r="I75" s="179" t="s">
        <v>267</v>
      </c>
      <c r="J75" s="155" t="s">
        <v>268</v>
      </c>
      <c r="K75" s="129" t="s">
        <v>445</v>
      </c>
      <c r="L75" s="153"/>
      <c r="M75" s="153"/>
      <c r="N75" s="153"/>
      <c r="O75" s="180"/>
      <c r="P75" s="181"/>
    </row>
    <row r="76" s="142" customFormat="1" ht="12.75" spans="2:16">
      <c r="B76" s="150">
        <f t="shared" si="3"/>
        <v>71</v>
      </c>
      <c r="C76" s="191" t="s">
        <v>233</v>
      </c>
      <c r="D76" s="152" t="s">
        <v>57</v>
      </c>
      <c r="E76" s="153" t="s">
        <v>67</v>
      </c>
      <c r="F76" s="192" t="s">
        <v>234</v>
      </c>
      <c r="G76" s="193" t="s">
        <v>142</v>
      </c>
      <c r="H76" s="129" t="s">
        <v>446</v>
      </c>
      <c r="I76" s="179" t="s">
        <v>267</v>
      </c>
      <c r="J76" s="155" t="s">
        <v>268</v>
      </c>
      <c r="K76" s="199" t="s">
        <v>447</v>
      </c>
      <c r="L76" s="153"/>
      <c r="M76" s="153"/>
      <c r="N76" s="153"/>
      <c r="O76" s="180"/>
      <c r="P76" s="181"/>
    </row>
    <row r="77" s="142" customFormat="1" ht="12.75" spans="2:16">
      <c r="B77" s="150">
        <f t="shared" si="3"/>
        <v>72</v>
      </c>
      <c r="C77" s="191" t="s">
        <v>235</v>
      </c>
      <c r="D77" s="152" t="s">
        <v>49</v>
      </c>
      <c r="E77" s="153" t="s">
        <v>67</v>
      </c>
      <c r="F77" s="192" t="s">
        <v>236</v>
      </c>
      <c r="G77" s="193" t="s">
        <v>142</v>
      </c>
      <c r="H77" s="129" t="s">
        <v>448</v>
      </c>
      <c r="I77" s="179" t="s">
        <v>255</v>
      </c>
      <c r="J77" s="129" t="s">
        <v>449</v>
      </c>
      <c r="K77" s="129" t="s">
        <v>450</v>
      </c>
      <c r="L77" s="153"/>
      <c r="M77" s="153"/>
      <c r="N77" s="153"/>
      <c r="O77" s="180"/>
      <c r="P77" s="181"/>
    </row>
    <row r="78" s="142" customFormat="1" ht="12.75" spans="2:16">
      <c r="B78" s="150">
        <f t="shared" si="3"/>
        <v>73</v>
      </c>
      <c r="C78" s="191" t="s">
        <v>237</v>
      </c>
      <c r="D78" s="152" t="s">
        <v>57</v>
      </c>
      <c r="E78" s="153" t="s">
        <v>67</v>
      </c>
      <c r="F78" s="192" t="s">
        <v>238</v>
      </c>
      <c r="G78" s="193" t="s">
        <v>142</v>
      </c>
      <c r="H78" s="129" t="s">
        <v>442</v>
      </c>
      <c r="I78" s="179" t="s">
        <v>267</v>
      </c>
      <c r="J78" s="155" t="s">
        <v>268</v>
      </c>
      <c r="K78" s="129" t="s">
        <v>451</v>
      </c>
      <c r="L78" s="153"/>
      <c r="M78" s="153"/>
      <c r="N78" s="153"/>
      <c r="O78" s="180"/>
      <c r="P78" s="181"/>
    </row>
    <row r="79" s="142" customFormat="1" ht="12.75" spans="2:16">
      <c r="B79" s="150">
        <f t="shared" si="3"/>
        <v>74</v>
      </c>
      <c r="C79" s="191" t="s">
        <v>239</v>
      </c>
      <c r="D79" s="152" t="s">
        <v>47</v>
      </c>
      <c r="E79" s="153" t="s">
        <v>79</v>
      </c>
      <c r="F79" s="192" t="s">
        <v>240</v>
      </c>
      <c r="G79" s="193" t="s">
        <v>142</v>
      </c>
      <c r="H79" s="129" t="s">
        <v>441</v>
      </c>
      <c r="I79" s="179" t="s">
        <v>267</v>
      </c>
      <c r="J79" s="155" t="s">
        <v>268</v>
      </c>
      <c r="K79" s="129" t="s">
        <v>441</v>
      </c>
      <c r="L79" s="153"/>
      <c r="M79" s="153"/>
      <c r="N79" s="153"/>
      <c r="O79" s="180"/>
      <c r="P79" s="181"/>
    </row>
    <row r="80" s="142" customFormat="1" ht="12.75" spans="2:16">
      <c r="B80" s="150">
        <f t="shared" si="3"/>
        <v>75</v>
      </c>
      <c r="C80" s="191" t="s">
        <v>241</v>
      </c>
      <c r="D80" s="152" t="s">
        <v>47</v>
      </c>
      <c r="E80" s="153" t="s">
        <v>79</v>
      </c>
      <c r="F80" s="192" t="s">
        <v>242</v>
      </c>
      <c r="G80" s="193" t="s">
        <v>142</v>
      </c>
      <c r="H80" s="129" t="s">
        <v>441</v>
      </c>
      <c r="I80" s="179" t="s">
        <v>267</v>
      </c>
      <c r="J80" s="155" t="s">
        <v>268</v>
      </c>
      <c r="K80" s="129" t="s">
        <v>441</v>
      </c>
      <c r="L80" s="153"/>
      <c r="M80" s="153"/>
      <c r="N80" s="153"/>
      <c r="O80" s="180"/>
      <c r="P80" s="181"/>
    </row>
    <row r="81" s="142" customFormat="1" spans="2:16">
      <c r="B81" s="143"/>
      <c r="C81" s="195"/>
      <c r="D81" s="195"/>
      <c r="E81" s="196"/>
      <c r="F81" s="196"/>
      <c r="G81" s="197"/>
      <c r="H81" s="198"/>
      <c r="I81" s="198"/>
      <c r="J81" s="198"/>
      <c r="K81" s="195"/>
      <c r="L81" s="195"/>
      <c r="M81" s="195"/>
      <c r="N81" s="195"/>
      <c r="O81" s="195"/>
      <c r="P81" s="198"/>
    </row>
    <row r="82" s="142" customFormat="1" spans="2:16">
      <c r="B82" s="143"/>
      <c r="C82" s="143"/>
      <c r="D82" s="143"/>
      <c r="E82" s="144"/>
      <c r="F82" s="144"/>
      <c r="G82" s="145"/>
      <c r="H82" s="146"/>
      <c r="I82" s="146"/>
      <c r="J82" s="146"/>
      <c r="K82" s="143"/>
      <c r="L82" s="143"/>
      <c r="M82" s="143"/>
      <c r="N82" s="143"/>
      <c r="O82" s="143"/>
      <c r="P82" s="146"/>
    </row>
    <row r="83" s="142" customFormat="1" spans="2:16">
      <c r="B83" s="143"/>
      <c r="C83" s="143"/>
      <c r="D83" s="143"/>
      <c r="E83" s="144"/>
      <c r="F83" s="144"/>
      <c r="G83" s="145"/>
      <c r="H83" s="146"/>
      <c r="I83" s="146"/>
      <c r="J83" s="146"/>
      <c r="K83" s="143"/>
      <c r="L83" s="143"/>
      <c r="M83" s="143"/>
      <c r="N83" s="143"/>
      <c r="O83" s="143"/>
      <c r="P83" s="146"/>
    </row>
    <row r="84" s="142" customFormat="1" spans="2:16">
      <c r="B84" s="143"/>
      <c r="C84" s="143"/>
      <c r="D84" s="143"/>
      <c r="E84" s="144"/>
      <c r="F84" s="144"/>
      <c r="G84" s="145"/>
      <c r="H84" s="146"/>
      <c r="I84" s="146"/>
      <c r="J84" s="146"/>
      <c r="K84" s="143"/>
      <c r="L84" s="143"/>
      <c r="M84" s="143"/>
      <c r="N84" s="143"/>
      <c r="O84" s="143"/>
      <c r="P84" s="146"/>
    </row>
    <row r="85" s="142" customFormat="1" spans="2:16">
      <c r="B85" s="143"/>
      <c r="C85" s="143"/>
      <c r="D85" s="143"/>
      <c r="E85" s="144"/>
      <c r="F85" s="144"/>
      <c r="G85" s="145"/>
      <c r="H85" s="146"/>
      <c r="I85" s="146"/>
      <c r="J85" s="146"/>
      <c r="K85" s="143"/>
      <c r="L85" s="143"/>
      <c r="M85" s="143"/>
      <c r="N85" s="143"/>
      <c r="O85" s="143"/>
      <c r="P85" s="146"/>
    </row>
    <row r="86" s="142" customFormat="1" spans="2:16">
      <c r="B86" s="143"/>
      <c r="C86" s="143"/>
      <c r="D86" s="143"/>
      <c r="E86" s="144"/>
      <c r="F86" s="144"/>
      <c r="G86" s="145"/>
      <c r="H86" s="146"/>
      <c r="I86" s="146"/>
      <c r="J86" s="146"/>
      <c r="K86" s="143"/>
      <c r="L86" s="143"/>
      <c r="M86" s="143"/>
      <c r="N86" s="143"/>
      <c r="O86" s="143"/>
      <c r="P86" s="146"/>
    </row>
    <row r="87" s="142" customFormat="1" spans="2:16">
      <c r="B87" s="143"/>
      <c r="C87" s="143"/>
      <c r="D87" s="143"/>
      <c r="E87" s="144"/>
      <c r="F87" s="144"/>
      <c r="G87" s="145"/>
      <c r="H87" s="146"/>
      <c r="I87" s="146"/>
      <c r="J87" s="146"/>
      <c r="K87" s="143"/>
      <c r="L87" s="143"/>
      <c r="M87" s="143"/>
      <c r="N87" s="143"/>
      <c r="O87" s="143"/>
      <c r="P87" s="146"/>
    </row>
    <row r="88" s="142" customFormat="1" spans="2:16">
      <c r="B88" s="143"/>
      <c r="C88" s="143"/>
      <c r="D88" s="143"/>
      <c r="E88" s="144"/>
      <c r="F88" s="144"/>
      <c r="G88" s="145"/>
      <c r="H88" s="146"/>
      <c r="I88" s="146"/>
      <c r="J88" s="146"/>
      <c r="K88" s="143"/>
      <c r="L88" s="143"/>
      <c r="M88" s="143"/>
      <c r="N88" s="143"/>
      <c r="O88" s="143"/>
      <c r="P88" s="146"/>
    </row>
  </sheetData>
  <mergeCells count="1">
    <mergeCell ref="C4:P4"/>
  </mergeCells>
  <pageMargins left="0.7" right="0.7" top="0.75" bottom="0.75" header="0.3" footer="0.3"/>
  <pageSetup paperSize="9" orientation="portrait"/>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12"/>
  <sheetViews>
    <sheetView showGridLines="0" topLeftCell="B1" workbookViewId="0">
      <selection activeCell="D17" sqref="D17"/>
    </sheetView>
  </sheetViews>
  <sheetFormatPr defaultColWidth="9" defaultRowHeight="14.25"/>
  <cols>
    <col min="1" max="1" width="1.625" customWidth="1"/>
    <col min="2" max="2" width="6.25" customWidth="1"/>
    <col min="3" max="3" width="42.5" customWidth="1"/>
    <col min="4" max="4" width="11.5" customWidth="1"/>
    <col min="5" max="5" width="7.5" customWidth="1"/>
    <col min="6" max="6" width="8" customWidth="1"/>
    <col min="7" max="7" width="14" customWidth="1"/>
    <col min="8" max="8" width="10.5" customWidth="1"/>
    <col min="9" max="9" width="40" customWidth="1"/>
    <col min="10" max="10" width="16.625" customWidth="1"/>
    <col min="11" max="11" width="58.125" customWidth="1"/>
    <col min="12" max="12" width="23.375" customWidth="1"/>
    <col min="13" max="13" width="31.625" customWidth="1"/>
  </cols>
  <sheetData>
    <row r="2" spans="2:13">
      <c r="B2" s="133" t="s">
        <v>245</v>
      </c>
      <c r="C2" s="133" t="s">
        <v>84</v>
      </c>
      <c r="D2" s="133" t="s">
        <v>85</v>
      </c>
      <c r="E2" s="133" t="s">
        <v>246</v>
      </c>
      <c r="F2" s="133" t="s">
        <v>64</v>
      </c>
      <c r="G2" s="133" t="s">
        <v>32</v>
      </c>
      <c r="H2" s="133" t="s">
        <v>86</v>
      </c>
      <c r="I2" s="133" t="s">
        <v>452</v>
      </c>
      <c r="J2" s="133" t="s">
        <v>249</v>
      </c>
      <c r="K2" s="133" t="s">
        <v>250</v>
      </c>
      <c r="L2" s="133" t="s">
        <v>0</v>
      </c>
      <c r="M2" s="133" t="s">
        <v>88</v>
      </c>
    </row>
    <row r="3" s="132" customFormat="1" ht="16.5" spans="2:13">
      <c r="B3" s="134">
        <f t="shared" ref="B3:B12" si="0">ROW()-2</f>
        <v>1</v>
      </c>
      <c r="C3" s="135" t="s">
        <v>195</v>
      </c>
      <c r="D3" s="136" t="s">
        <v>196</v>
      </c>
      <c r="E3" s="136" t="s">
        <v>142</v>
      </c>
      <c r="F3" s="136" t="s">
        <v>70</v>
      </c>
      <c r="G3" s="134" t="s">
        <v>51</v>
      </c>
      <c r="H3" s="136" t="s">
        <v>277</v>
      </c>
      <c r="I3" s="135" t="s">
        <v>453</v>
      </c>
      <c r="J3" s="138" t="s">
        <v>278</v>
      </c>
      <c r="K3" s="138" t="s">
        <v>454</v>
      </c>
      <c r="L3" s="139"/>
      <c r="M3" s="140"/>
    </row>
    <row r="4" s="132" customFormat="1" ht="16.5" spans="2:13">
      <c r="B4" s="134">
        <f t="shared" si="0"/>
        <v>2</v>
      </c>
      <c r="C4" s="135" t="s">
        <v>89</v>
      </c>
      <c r="D4" s="136" t="s">
        <v>90</v>
      </c>
      <c r="E4" s="136" t="s">
        <v>91</v>
      </c>
      <c r="F4" s="136" t="s">
        <v>70</v>
      </c>
      <c r="G4" s="134" t="s">
        <v>43</v>
      </c>
      <c r="H4" s="136" t="s">
        <v>277</v>
      </c>
      <c r="I4" s="325" t="s">
        <v>455</v>
      </c>
      <c r="J4" s="138" t="s">
        <v>278</v>
      </c>
      <c r="K4" s="138" t="s">
        <v>456</v>
      </c>
      <c r="L4" s="139"/>
      <c r="M4" s="140"/>
    </row>
    <row r="5" s="132" customFormat="1" ht="16.5" spans="2:13">
      <c r="B5" s="134">
        <f t="shared" si="0"/>
        <v>3</v>
      </c>
      <c r="C5" s="135" t="s">
        <v>126</v>
      </c>
      <c r="D5" s="136" t="s">
        <v>127</v>
      </c>
      <c r="E5" s="136" t="s">
        <v>91</v>
      </c>
      <c r="F5" s="136" t="s">
        <v>67</v>
      </c>
      <c r="G5" s="136" t="s">
        <v>39</v>
      </c>
      <c r="H5" s="136" t="s">
        <v>277</v>
      </c>
      <c r="I5" s="138" t="s">
        <v>457</v>
      </c>
      <c r="J5" s="138" t="s">
        <v>458</v>
      </c>
      <c r="K5" s="138" t="s">
        <v>459</v>
      </c>
      <c r="L5" s="139"/>
      <c r="M5" s="140"/>
    </row>
    <row r="6" s="132" customFormat="1" ht="16.5" spans="2:13">
      <c r="B6" s="134">
        <f t="shared" si="0"/>
        <v>4</v>
      </c>
      <c r="C6" s="135" t="s">
        <v>130</v>
      </c>
      <c r="D6" s="136" t="s">
        <v>131</v>
      </c>
      <c r="E6" s="136" t="s">
        <v>91</v>
      </c>
      <c r="F6" s="136" t="s">
        <v>67</v>
      </c>
      <c r="G6" s="136" t="s">
        <v>39</v>
      </c>
      <c r="H6" s="136" t="s">
        <v>277</v>
      </c>
      <c r="I6" s="138" t="s">
        <v>457</v>
      </c>
      <c r="J6" s="138" t="s">
        <v>458</v>
      </c>
      <c r="K6" s="138" t="s">
        <v>460</v>
      </c>
      <c r="L6" s="139"/>
      <c r="M6" s="140"/>
    </row>
    <row r="7" s="132" customFormat="1" ht="16.5" spans="2:13">
      <c r="B7" s="134">
        <f t="shared" si="0"/>
        <v>5</v>
      </c>
      <c r="C7" s="135" t="s">
        <v>93</v>
      </c>
      <c r="D7" s="136" t="s">
        <v>94</v>
      </c>
      <c r="E7" s="136" t="s">
        <v>91</v>
      </c>
      <c r="F7" s="136" t="s">
        <v>67</v>
      </c>
      <c r="G7" s="136" t="s">
        <v>43</v>
      </c>
      <c r="H7" s="136" t="s">
        <v>277</v>
      </c>
      <c r="I7" s="138" t="s">
        <v>461</v>
      </c>
      <c r="J7" s="138" t="s">
        <v>278</v>
      </c>
      <c r="K7" s="138" t="s">
        <v>462</v>
      </c>
      <c r="L7" s="139"/>
      <c r="M7" s="140"/>
    </row>
    <row r="8" s="132" customFormat="1" ht="16.5" spans="2:13">
      <c r="B8" s="134">
        <f t="shared" si="0"/>
        <v>6</v>
      </c>
      <c r="C8" s="135" t="s">
        <v>120</v>
      </c>
      <c r="D8" s="134" t="s">
        <v>121</v>
      </c>
      <c r="E8" s="134" t="s">
        <v>91</v>
      </c>
      <c r="F8" s="134" t="s">
        <v>67</v>
      </c>
      <c r="G8" s="134" t="s">
        <v>39</v>
      </c>
      <c r="H8" s="136" t="s">
        <v>277</v>
      </c>
      <c r="I8" s="138" t="s">
        <v>463</v>
      </c>
      <c r="J8" s="138" t="s">
        <v>278</v>
      </c>
      <c r="K8" s="138" t="s">
        <v>464</v>
      </c>
      <c r="L8" s="140"/>
      <c r="M8" s="140"/>
    </row>
    <row r="9" s="132" customFormat="1" ht="16.5" spans="2:13">
      <c r="B9" s="134">
        <f t="shared" si="0"/>
        <v>7</v>
      </c>
      <c r="C9" s="135" t="s">
        <v>122</v>
      </c>
      <c r="D9" s="134" t="s">
        <v>123</v>
      </c>
      <c r="E9" s="134" t="s">
        <v>91</v>
      </c>
      <c r="F9" s="134" t="s">
        <v>67</v>
      </c>
      <c r="G9" s="134" t="s">
        <v>39</v>
      </c>
      <c r="H9" s="136" t="s">
        <v>277</v>
      </c>
      <c r="I9" s="138" t="s">
        <v>463</v>
      </c>
      <c r="J9" s="138" t="s">
        <v>278</v>
      </c>
      <c r="K9" s="138" t="s">
        <v>465</v>
      </c>
      <c r="L9" s="140"/>
      <c r="M9" s="140"/>
    </row>
    <row r="10" s="132" customFormat="1" ht="16.5" spans="2:13">
      <c r="B10" s="134">
        <f t="shared" si="0"/>
        <v>8</v>
      </c>
      <c r="C10" s="137" t="s">
        <v>99</v>
      </c>
      <c r="D10" s="134" t="s">
        <v>100</v>
      </c>
      <c r="E10" s="134" t="s">
        <v>91</v>
      </c>
      <c r="F10" s="134" t="s">
        <v>81</v>
      </c>
      <c r="G10" s="134" t="s">
        <v>43</v>
      </c>
      <c r="H10" s="136" t="s">
        <v>277</v>
      </c>
      <c r="I10" s="138" t="s">
        <v>466</v>
      </c>
      <c r="J10" s="138" t="s">
        <v>467</v>
      </c>
      <c r="K10" s="138" t="s">
        <v>468</v>
      </c>
      <c r="L10" s="140"/>
      <c r="M10" s="140"/>
    </row>
    <row r="11" s="132" customFormat="1" ht="16.5" spans="2:13">
      <c r="B11" s="134">
        <f t="shared" si="0"/>
        <v>9</v>
      </c>
      <c r="C11" s="137" t="s">
        <v>197</v>
      </c>
      <c r="D11" s="134" t="s">
        <v>198</v>
      </c>
      <c r="E11" s="134" t="s">
        <v>142</v>
      </c>
      <c r="F11" s="134" t="s">
        <v>81</v>
      </c>
      <c r="G11" s="134" t="s">
        <v>51</v>
      </c>
      <c r="H11" s="136" t="s">
        <v>277</v>
      </c>
      <c r="I11" s="141" t="s">
        <v>469</v>
      </c>
      <c r="J11" s="138" t="s">
        <v>278</v>
      </c>
      <c r="K11" s="141" t="s">
        <v>470</v>
      </c>
      <c r="L11" s="140"/>
      <c r="M11" s="140"/>
    </row>
    <row r="12" s="132" customFormat="1" ht="16.5" spans="2:13">
      <c r="B12" s="134">
        <f t="shared" si="0"/>
        <v>10</v>
      </c>
      <c r="C12" s="135" t="s">
        <v>199</v>
      </c>
      <c r="D12" s="134" t="s">
        <v>200</v>
      </c>
      <c r="E12" s="134" t="s">
        <v>142</v>
      </c>
      <c r="F12" s="134" t="s">
        <v>81</v>
      </c>
      <c r="G12" s="134" t="s">
        <v>51</v>
      </c>
      <c r="H12" s="136" t="s">
        <v>277</v>
      </c>
      <c r="I12" s="141" t="s">
        <v>471</v>
      </c>
      <c r="J12" s="138" t="s">
        <v>278</v>
      </c>
      <c r="K12" s="141" t="s">
        <v>472</v>
      </c>
      <c r="L12" s="140"/>
      <c r="M12" s="140"/>
    </row>
  </sheetData>
  <pageMargins left="0.7" right="0.7" top="0.75" bottom="0.75" header="0.3" footer="0.3"/>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5"/>
  <sheetViews>
    <sheetView topLeftCell="A7" workbookViewId="0">
      <selection activeCell="F12" sqref="F12"/>
    </sheetView>
  </sheetViews>
  <sheetFormatPr defaultColWidth="9" defaultRowHeight="14.25"/>
  <cols>
    <col min="1" max="1" width="6.25" style="44" customWidth="1"/>
    <col min="2" max="4" width="9" style="44"/>
    <col min="5" max="5" width="30.875" style="44" customWidth="1"/>
    <col min="6" max="6" width="38.375" style="44" customWidth="1"/>
    <col min="7" max="7" width="76.375" style="44" customWidth="1"/>
    <col min="8" max="8" width="31.625" style="44" customWidth="1"/>
    <col min="9" max="9" width="30.75" style="44" customWidth="1"/>
    <col min="10" max="16384" width="9" style="44"/>
  </cols>
  <sheetData>
    <row r="2" s="45" customFormat="1" spans="1:9">
      <c r="A2" s="115"/>
      <c r="B2" s="54" t="s">
        <v>243</v>
      </c>
      <c r="C2" s="54"/>
      <c r="D2" s="55"/>
      <c r="E2" s="55"/>
      <c r="F2" s="55"/>
      <c r="G2" s="55"/>
      <c r="H2" s="55"/>
      <c r="I2" s="55"/>
    </row>
    <row r="3" s="112" customFormat="1" spans="1:9">
      <c r="A3" s="116"/>
      <c r="B3" s="117" t="s">
        <v>473</v>
      </c>
      <c r="C3" s="116"/>
      <c r="D3" s="116"/>
      <c r="E3" s="116"/>
      <c r="F3" s="116"/>
      <c r="G3" s="116"/>
      <c r="H3" s="116"/>
      <c r="I3" s="116"/>
    </row>
    <row r="4" s="112" customFormat="1" spans="1:9">
      <c r="A4" s="116"/>
      <c r="B4" s="117" t="s">
        <v>474</v>
      </c>
      <c r="C4" s="116"/>
      <c r="D4" s="116"/>
      <c r="E4" s="116"/>
      <c r="F4" s="116"/>
      <c r="G4" s="116"/>
      <c r="H4" s="116"/>
      <c r="I4" s="116"/>
    </row>
    <row r="5" s="112" customFormat="1" spans="1:9">
      <c r="A5" s="116"/>
      <c r="B5" s="117" t="s">
        <v>475</v>
      </c>
      <c r="C5" s="116"/>
      <c r="D5" s="116"/>
      <c r="E5" s="116"/>
      <c r="F5" s="116"/>
      <c r="G5" s="116"/>
      <c r="H5" s="116"/>
      <c r="I5" s="116"/>
    </row>
    <row r="6" s="112" customFormat="1" spans="1:9">
      <c r="A6" s="116"/>
      <c r="B6" s="117" t="s">
        <v>476</v>
      </c>
      <c r="C6" s="116"/>
      <c r="D6" s="116"/>
      <c r="E6" s="116"/>
      <c r="F6" s="116"/>
      <c r="G6" s="116"/>
      <c r="H6" s="116"/>
      <c r="I6" s="116"/>
    </row>
    <row r="7" s="112" customFormat="1" spans="1:9">
      <c r="A7" s="116"/>
      <c r="B7" s="117" t="s">
        <v>477</v>
      </c>
      <c r="C7" s="116"/>
      <c r="D7" s="116"/>
      <c r="E7" s="116"/>
      <c r="F7" s="116"/>
      <c r="G7" s="116"/>
      <c r="H7" s="116"/>
      <c r="I7" s="116"/>
    </row>
    <row r="8" s="112" customFormat="1" spans="1:9">
      <c r="A8" s="116"/>
      <c r="B8" s="117" t="s">
        <v>478</v>
      </c>
      <c r="C8" s="116"/>
      <c r="D8" s="116"/>
      <c r="E8" s="116"/>
      <c r="F8" s="116"/>
      <c r="G8" s="116"/>
      <c r="H8" s="116"/>
      <c r="I8" s="116"/>
    </row>
    <row r="9" s="112" customFormat="1" spans="1:9">
      <c r="A9" s="116"/>
      <c r="B9" s="117" t="s">
        <v>479</v>
      </c>
      <c r="C9" s="116"/>
      <c r="D9" s="116"/>
      <c r="E9" s="116"/>
      <c r="F9" s="116"/>
      <c r="G9" s="116"/>
      <c r="H9" s="116"/>
      <c r="I9" s="116"/>
    </row>
    <row r="10" s="113" customFormat="1" ht="12.75" spans="1:9">
      <c r="A10" s="118"/>
      <c r="B10" s="118"/>
      <c r="C10" s="118"/>
      <c r="D10" s="119"/>
      <c r="E10" s="119"/>
      <c r="F10" s="119"/>
      <c r="G10" s="119"/>
      <c r="H10" s="119"/>
      <c r="I10" s="119"/>
    </row>
    <row r="11" s="114" customFormat="1" ht="18" customHeight="1" spans="1:9">
      <c r="A11" s="120" t="s">
        <v>245</v>
      </c>
      <c r="B11" s="120" t="s">
        <v>480</v>
      </c>
      <c r="C11" s="120" t="s">
        <v>481</v>
      </c>
      <c r="D11" s="120" t="s">
        <v>482</v>
      </c>
      <c r="E11" s="120" t="s">
        <v>483</v>
      </c>
      <c r="F11" s="120" t="s">
        <v>484</v>
      </c>
      <c r="G11" s="120" t="s">
        <v>485</v>
      </c>
      <c r="H11" s="120" t="s">
        <v>0</v>
      </c>
      <c r="I11" s="120" t="s">
        <v>88</v>
      </c>
    </row>
    <row r="12" s="113" customFormat="1" ht="51" spans="1:9">
      <c r="A12" s="121">
        <f>ROW()-11</f>
        <v>1</v>
      </c>
      <c r="B12" s="122" t="s">
        <v>73</v>
      </c>
      <c r="C12" s="122" t="s">
        <v>486</v>
      </c>
      <c r="D12" s="122" t="s">
        <v>487</v>
      </c>
      <c r="E12" s="122" t="s">
        <v>488</v>
      </c>
      <c r="F12" s="122" t="s">
        <v>489</v>
      </c>
      <c r="G12" s="123" t="s">
        <v>490</v>
      </c>
      <c r="H12" s="122"/>
      <c r="I12" s="122"/>
    </row>
    <row r="13" s="113" customFormat="1" ht="102" spans="1:9">
      <c r="A13" s="121">
        <f t="shared" ref="A13:A25" si="0">ROW()-11</f>
        <v>2</v>
      </c>
      <c r="B13" s="122" t="s">
        <v>73</v>
      </c>
      <c r="C13" s="122" t="s">
        <v>486</v>
      </c>
      <c r="D13" s="122" t="s">
        <v>491</v>
      </c>
      <c r="E13" s="122" t="s">
        <v>492</v>
      </c>
      <c r="F13" s="122" t="s">
        <v>489</v>
      </c>
      <c r="G13" s="123" t="s">
        <v>493</v>
      </c>
      <c r="H13" s="122"/>
      <c r="I13" s="122"/>
    </row>
    <row r="14" s="113" customFormat="1" ht="51" spans="1:9">
      <c r="A14" s="121">
        <f t="shared" si="0"/>
        <v>3</v>
      </c>
      <c r="B14" s="122" t="s">
        <v>73</v>
      </c>
      <c r="C14" s="122" t="s">
        <v>486</v>
      </c>
      <c r="D14" s="122" t="s">
        <v>491</v>
      </c>
      <c r="E14" s="122" t="s">
        <v>494</v>
      </c>
      <c r="F14" s="122" t="s">
        <v>489</v>
      </c>
      <c r="G14" s="123" t="s">
        <v>495</v>
      </c>
      <c r="H14" s="122"/>
      <c r="I14" s="122"/>
    </row>
    <row r="15" s="113" customFormat="1" ht="25.5" spans="1:9">
      <c r="A15" s="121">
        <f t="shared" si="0"/>
        <v>4</v>
      </c>
      <c r="B15" s="122" t="s">
        <v>73</v>
      </c>
      <c r="C15" s="122" t="s">
        <v>486</v>
      </c>
      <c r="D15" s="122" t="s">
        <v>491</v>
      </c>
      <c r="E15" s="122" t="s">
        <v>496</v>
      </c>
      <c r="F15" s="122" t="s">
        <v>497</v>
      </c>
      <c r="G15" s="123" t="s">
        <v>498</v>
      </c>
      <c r="H15" s="122"/>
      <c r="I15" s="122"/>
    </row>
    <row r="16" ht="76.5" spans="1:22">
      <c r="A16" s="121">
        <f t="shared" si="0"/>
        <v>5</v>
      </c>
      <c r="B16" s="124" t="s">
        <v>70</v>
      </c>
      <c r="C16" s="121" t="s">
        <v>499</v>
      </c>
      <c r="D16" s="121" t="s">
        <v>500</v>
      </c>
      <c r="E16" s="121" t="s">
        <v>501</v>
      </c>
      <c r="F16" s="125" t="s">
        <v>502</v>
      </c>
      <c r="G16" s="121" t="s">
        <v>503</v>
      </c>
      <c r="H16" s="125"/>
      <c r="I16" s="124"/>
      <c r="J16" s="131"/>
      <c r="K16" s="131"/>
      <c r="L16" s="131"/>
      <c r="M16" s="131"/>
      <c r="N16" s="131"/>
      <c r="O16" s="131"/>
      <c r="P16" s="131"/>
      <c r="Q16" s="131"/>
      <c r="R16" s="131"/>
      <c r="S16" s="131"/>
      <c r="T16" s="131"/>
      <c r="U16" s="131"/>
      <c r="V16" s="131"/>
    </row>
    <row r="17" ht="51" spans="1:22">
      <c r="A17" s="121">
        <f t="shared" si="0"/>
        <v>6</v>
      </c>
      <c r="B17" s="124" t="s">
        <v>70</v>
      </c>
      <c r="C17" s="124" t="s">
        <v>499</v>
      </c>
      <c r="D17" s="124" t="s">
        <v>500</v>
      </c>
      <c r="E17" s="124" t="s">
        <v>504</v>
      </c>
      <c r="F17" s="121" t="s">
        <v>505</v>
      </c>
      <c r="G17" s="125" t="s">
        <v>506</v>
      </c>
      <c r="H17" s="126"/>
      <c r="I17" s="124"/>
      <c r="J17" s="131"/>
      <c r="K17" s="131"/>
      <c r="L17" s="131"/>
      <c r="M17" s="131"/>
      <c r="N17" s="131"/>
      <c r="O17" s="131"/>
      <c r="P17" s="131"/>
      <c r="Q17" s="131"/>
      <c r="R17" s="131"/>
      <c r="S17" s="131"/>
      <c r="T17" s="131"/>
      <c r="U17" s="131"/>
      <c r="V17" s="131"/>
    </row>
    <row r="18" ht="51" spans="1:22">
      <c r="A18" s="121">
        <f t="shared" si="0"/>
        <v>7</v>
      </c>
      <c r="B18" s="124" t="s">
        <v>67</v>
      </c>
      <c r="C18" s="124" t="s">
        <v>499</v>
      </c>
      <c r="D18" s="124" t="s">
        <v>500</v>
      </c>
      <c r="E18" s="124" t="s">
        <v>507</v>
      </c>
      <c r="F18" s="121" t="s">
        <v>508</v>
      </c>
      <c r="G18" s="125" t="s">
        <v>509</v>
      </c>
      <c r="H18" s="126"/>
      <c r="I18" s="124"/>
      <c r="J18" s="131"/>
      <c r="K18" s="131"/>
      <c r="L18" s="131"/>
      <c r="M18" s="131"/>
      <c r="N18" s="131"/>
      <c r="O18" s="131"/>
      <c r="P18" s="131"/>
      <c r="Q18" s="131"/>
      <c r="R18" s="131"/>
      <c r="S18" s="131"/>
      <c r="T18" s="131"/>
      <c r="U18" s="131"/>
      <c r="V18" s="131"/>
    </row>
    <row r="19" ht="85.5" spans="1:22">
      <c r="A19" s="121">
        <f t="shared" si="0"/>
        <v>8</v>
      </c>
      <c r="B19" s="124" t="s">
        <v>67</v>
      </c>
      <c r="C19" s="124" t="s">
        <v>499</v>
      </c>
      <c r="D19" s="124" t="s">
        <v>500</v>
      </c>
      <c r="E19" s="124" t="s">
        <v>510</v>
      </c>
      <c r="F19" s="127" t="s">
        <v>511</v>
      </c>
      <c r="G19" s="128" t="s">
        <v>512</v>
      </c>
      <c r="H19" s="126"/>
      <c r="I19" s="124"/>
      <c r="J19" s="131"/>
      <c r="K19" s="131"/>
      <c r="L19" s="131"/>
      <c r="M19" s="131"/>
      <c r="N19" s="131"/>
      <c r="O19" s="131"/>
      <c r="P19" s="131"/>
      <c r="Q19" s="131"/>
      <c r="R19" s="131"/>
      <c r="S19" s="131"/>
      <c r="T19" s="131"/>
      <c r="U19" s="131"/>
      <c r="V19" s="131"/>
    </row>
    <row r="20" ht="114" spans="1:22">
      <c r="A20" s="121">
        <f t="shared" si="0"/>
        <v>9</v>
      </c>
      <c r="B20" s="124" t="s">
        <v>67</v>
      </c>
      <c r="C20" s="124" t="s">
        <v>499</v>
      </c>
      <c r="D20" s="124" t="s">
        <v>500</v>
      </c>
      <c r="E20" s="124" t="s">
        <v>513</v>
      </c>
      <c r="F20" s="127" t="s">
        <v>514</v>
      </c>
      <c r="G20" s="128" t="s">
        <v>515</v>
      </c>
      <c r="H20" s="126"/>
      <c r="I20" s="124"/>
      <c r="J20" s="131"/>
      <c r="K20" s="131"/>
      <c r="L20" s="131"/>
      <c r="M20" s="131"/>
      <c r="N20" s="131"/>
      <c r="O20" s="131"/>
      <c r="P20" s="131"/>
      <c r="Q20" s="131"/>
      <c r="R20" s="131"/>
      <c r="S20" s="131"/>
      <c r="T20" s="131"/>
      <c r="U20" s="131"/>
      <c r="V20" s="131"/>
    </row>
    <row r="21" ht="85.5" spans="1:9">
      <c r="A21" s="121">
        <f t="shared" si="0"/>
        <v>10</v>
      </c>
      <c r="B21" s="129" t="s">
        <v>67</v>
      </c>
      <c r="C21" s="129" t="s">
        <v>499</v>
      </c>
      <c r="D21" s="129" t="s">
        <v>500</v>
      </c>
      <c r="E21" s="129" t="s">
        <v>516</v>
      </c>
      <c r="F21" s="130" t="s">
        <v>517</v>
      </c>
      <c r="G21" s="125" t="s">
        <v>518</v>
      </c>
      <c r="H21" s="126"/>
      <c r="I21" s="129"/>
    </row>
    <row r="22" ht="199.5" spans="1:9">
      <c r="A22" s="121">
        <f t="shared" si="0"/>
        <v>11</v>
      </c>
      <c r="B22" s="129" t="s">
        <v>519</v>
      </c>
      <c r="C22" s="129" t="s">
        <v>520</v>
      </c>
      <c r="D22" s="129" t="s">
        <v>521</v>
      </c>
      <c r="E22" s="129" t="s">
        <v>522</v>
      </c>
      <c r="F22" s="130" t="s">
        <v>523</v>
      </c>
      <c r="G22" s="125" t="s">
        <v>524</v>
      </c>
      <c r="H22" s="126"/>
      <c r="I22" s="129"/>
    </row>
    <row r="23" ht="76.5" spans="1:9">
      <c r="A23" s="121">
        <f t="shared" si="0"/>
        <v>12</v>
      </c>
      <c r="B23" s="124" t="s">
        <v>519</v>
      </c>
      <c r="C23" s="124" t="s">
        <v>520</v>
      </c>
      <c r="D23" s="124" t="s">
        <v>525</v>
      </c>
      <c r="E23" s="124" t="s">
        <v>526</v>
      </c>
      <c r="F23" s="127" t="s">
        <v>527</v>
      </c>
      <c r="G23" s="128" t="s">
        <v>528</v>
      </c>
      <c r="H23" s="122"/>
      <c r="I23" s="124"/>
    </row>
    <row r="24" s="46" customFormat="1" ht="28.5" spans="1:9">
      <c r="A24" s="121">
        <f t="shared" si="0"/>
        <v>13</v>
      </c>
      <c r="B24" s="121" t="s">
        <v>67</v>
      </c>
      <c r="C24" s="121" t="s">
        <v>520</v>
      </c>
      <c r="D24" s="121" t="s">
        <v>529</v>
      </c>
      <c r="E24" s="121" t="s">
        <v>530</v>
      </c>
      <c r="F24" s="127" t="s">
        <v>531</v>
      </c>
      <c r="G24" s="128" t="s">
        <v>532</v>
      </c>
      <c r="H24" s="122"/>
      <c r="I24" s="121"/>
    </row>
    <row r="25" s="46" customFormat="1" ht="28.5" spans="1:9">
      <c r="A25" s="121">
        <f t="shared" si="0"/>
        <v>14</v>
      </c>
      <c r="B25" s="121" t="s">
        <v>70</v>
      </c>
      <c r="C25" s="121" t="s">
        <v>520</v>
      </c>
      <c r="D25" s="121" t="s">
        <v>529</v>
      </c>
      <c r="E25" s="121" t="s">
        <v>533</v>
      </c>
      <c r="F25" s="127" t="s">
        <v>534</v>
      </c>
      <c r="G25" s="128" t="s">
        <v>532</v>
      </c>
      <c r="H25" s="122"/>
      <c r="I25" s="121"/>
    </row>
  </sheetData>
  <pageMargins left="0.7" right="0.7" top="0.75" bottom="0.75" header="0.3" footer="0.3"/>
  <pageSetup paperSize="9" orientation="portrait"/>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11"/>
  <sheetViews>
    <sheetView showGridLines="0" workbookViewId="0">
      <selection activeCell="H9" sqref="H9"/>
    </sheetView>
  </sheetViews>
  <sheetFormatPr defaultColWidth="9" defaultRowHeight="14.25"/>
  <cols>
    <col min="1" max="1" width="2.625" style="44" customWidth="1"/>
    <col min="2" max="2" width="5.625" customWidth="1"/>
    <col min="3" max="3" width="11.25" customWidth="1"/>
    <col min="4" max="4" width="23.625" customWidth="1"/>
    <col min="5" max="5" width="8" customWidth="1"/>
    <col min="6" max="6" width="12.125" customWidth="1"/>
    <col min="7" max="7" width="18.75" customWidth="1"/>
    <col min="8" max="8" width="44.5" customWidth="1"/>
    <col min="9" max="9" width="29.375" customWidth="1"/>
    <col min="10" max="10" width="19.75" style="44" customWidth="1"/>
    <col min="11" max="12" width="55.625" style="44" customWidth="1"/>
    <col min="13" max="16384" width="9" style="44"/>
  </cols>
  <sheetData>
    <row r="2" s="45" customFormat="1" ht="16.5" customHeight="1" spans="2:12">
      <c r="B2" s="54"/>
      <c r="C2" s="93" t="s">
        <v>535</v>
      </c>
      <c r="D2" s="55"/>
      <c r="E2" s="55"/>
      <c r="F2" s="55"/>
      <c r="G2" s="55"/>
      <c r="H2" s="55"/>
      <c r="I2" s="111"/>
      <c r="J2" s="92"/>
      <c r="K2" s="92"/>
      <c r="L2" s="57"/>
    </row>
    <row r="3" ht="21.75" customHeight="1" spans="2:9">
      <c r="B3" s="94"/>
      <c r="C3" s="95" t="s">
        <v>536</v>
      </c>
      <c r="D3" s="94"/>
      <c r="E3" s="94"/>
      <c r="F3" s="94"/>
      <c r="G3" s="94"/>
      <c r="H3" s="94"/>
      <c r="I3" s="94"/>
    </row>
    <row r="4" spans="2:9">
      <c r="B4" s="96" t="s">
        <v>537</v>
      </c>
      <c r="C4" s="96" t="s">
        <v>538</v>
      </c>
      <c r="D4" s="96" t="s">
        <v>84</v>
      </c>
      <c r="E4" s="96" t="s">
        <v>246</v>
      </c>
      <c r="F4" s="96" t="s">
        <v>539</v>
      </c>
      <c r="G4" s="96" t="s">
        <v>247</v>
      </c>
      <c r="H4" s="96" t="s">
        <v>250</v>
      </c>
      <c r="I4" s="96" t="s">
        <v>0</v>
      </c>
    </row>
    <row r="5" ht="38.25" spans="2:9">
      <c r="B5" s="97">
        <f t="shared" ref="B5:B9" si="0">ROW()-4</f>
        <v>1</v>
      </c>
      <c r="C5" s="97" t="s">
        <v>73</v>
      </c>
      <c r="D5" s="98" t="s">
        <v>540</v>
      </c>
      <c r="E5" s="97" t="s">
        <v>541</v>
      </c>
      <c r="F5" s="97" t="s">
        <v>542</v>
      </c>
      <c r="G5" s="99" t="s">
        <v>543</v>
      </c>
      <c r="H5" s="99" t="s">
        <v>544</v>
      </c>
      <c r="I5" s="99"/>
    </row>
    <row r="6" spans="2:9">
      <c r="B6" s="97">
        <f t="shared" si="0"/>
        <v>2</v>
      </c>
      <c r="C6" s="100" t="s">
        <v>75</v>
      </c>
      <c r="D6" s="98" t="s">
        <v>545</v>
      </c>
      <c r="E6" s="97" t="s">
        <v>541</v>
      </c>
      <c r="F6" s="101" t="s">
        <v>546</v>
      </c>
      <c r="G6" s="102" t="s">
        <v>547</v>
      </c>
      <c r="H6" s="103" t="s">
        <v>547</v>
      </c>
      <c r="I6" s="103"/>
    </row>
    <row r="7" spans="2:9">
      <c r="B7" s="97">
        <f t="shared" si="0"/>
        <v>3</v>
      </c>
      <c r="C7" s="100" t="s">
        <v>77</v>
      </c>
      <c r="D7" s="98" t="s">
        <v>548</v>
      </c>
      <c r="E7" s="97" t="s">
        <v>541</v>
      </c>
      <c r="F7" s="101" t="s">
        <v>549</v>
      </c>
      <c r="G7" s="102" t="s">
        <v>547</v>
      </c>
      <c r="H7" s="103" t="s">
        <v>547</v>
      </c>
      <c r="I7" s="103"/>
    </row>
    <row r="8" spans="2:9">
      <c r="B8" s="97">
        <f t="shared" si="0"/>
        <v>4</v>
      </c>
      <c r="C8" s="100" t="s">
        <v>79</v>
      </c>
      <c r="D8" s="104" t="s">
        <v>550</v>
      </c>
      <c r="E8" s="100" t="s">
        <v>541</v>
      </c>
      <c r="F8" s="101" t="s">
        <v>551</v>
      </c>
      <c r="G8" s="102" t="s">
        <v>547</v>
      </c>
      <c r="H8" s="103" t="s">
        <v>547</v>
      </c>
      <c r="I8" s="103"/>
    </row>
    <row r="9" spans="2:9">
      <c r="B9" s="97">
        <f t="shared" si="0"/>
        <v>5</v>
      </c>
      <c r="C9" s="100" t="s">
        <v>81</v>
      </c>
      <c r="D9" s="104" t="s">
        <v>552</v>
      </c>
      <c r="E9" s="100" t="s">
        <v>541</v>
      </c>
      <c r="F9" s="101" t="s">
        <v>553</v>
      </c>
      <c r="G9" s="102" t="s">
        <v>547</v>
      </c>
      <c r="H9" s="103" t="s">
        <v>547</v>
      </c>
      <c r="I9" s="103"/>
    </row>
    <row r="10" ht="51" spans="2:9">
      <c r="B10" s="105">
        <f t="shared" ref="B10:B11" si="1">ROW()-4</f>
        <v>6</v>
      </c>
      <c r="C10" s="97" t="s">
        <v>67</v>
      </c>
      <c r="D10" s="98" t="s">
        <v>554</v>
      </c>
      <c r="E10" s="97" t="s">
        <v>541</v>
      </c>
      <c r="F10" s="106" t="s">
        <v>555</v>
      </c>
      <c r="G10" s="107" t="s">
        <v>556</v>
      </c>
      <c r="H10" s="108" t="s">
        <v>557</v>
      </c>
      <c r="I10" s="108"/>
    </row>
    <row r="11" ht="102" spans="2:9">
      <c r="B11" s="109">
        <f t="shared" si="1"/>
        <v>7</v>
      </c>
      <c r="C11" s="100" t="s">
        <v>70</v>
      </c>
      <c r="D11" s="104" t="s">
        <v>558</v>
      </c>
      <c r="E11" s="100" t="s">
        <v>541</v>
      </c>
      <c r="F11" s="101" t="s">
        <v>559</v>
      </c>
      <c r="G11" s="102" t="s">
        <v>560</v>
      </c>
      <c r="H11" s="110" t="s">
        <v>561</v>
      </c>
      <c r="I11" s="110"/>
    </row>
  </sheetData>
  <pageMargins left="0.7" right="0.7" top="0.75" bottom="0.75" header="0.3" footer="0.3"/>
  <pageSetup paperSize="9" orientation="portrait"/>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2"/>
  <sheetViews>
    <sheetView showGridLines="0" workbookViewId="0">
      <selection activeCell="D9" sqref="D9"/>
    </sheetView>
  </sheetViews>
  <sheetFormatPr defaultColWidth="9" defaultRowHeight="12.75"/>
  <cols>
    <col min="1" max="1" width="5" style="52" customWidth="1"/>
    <col min="2" max="2" width="24" style="53" customWidth="1"/>
    <col min="3" max="3" width="58.75" style="53" customWidth="1"/>
    <col min="4" max="4" width="42.75" style="53" customWidth="1"/>
    <col min="5" max="5" width="38.125" style="53" customWidth="1"/>
    <col min="6" max="16384" width="9" style="52"/>
  </cols>
  <sheetData>
    <row r="1" s="44" customFormat="1" ht="14.25" spans="2:5">
      <c r="B1"/>
      <c r="C1"/>
      <c r="D1"/>
      <c r="E1"/>
    </row>
    <row r="2" s="45" customFormat="1" ht="14.25" spans="2:13">
      <c r="B2" s="54" t="s">
        <v>562</v>
      </c>
      <c r="C2" s="54"/>
      <c r="D2" s="55"/>
      <c r="E2" s="56"/>
      <c r="F2" s="56"/>
      <c r="G2" s="56"/>
      <c r="H2" s="57"/>
      <c r="I2" s="57"/>
      <c r="J2" s="57"/>
      <c r="K2" s="91"/>
      <c r="L2" s="92"/>
      <c r="M2" s="57"/>
    </row>
    <row r="3" s="45" customFormat="1" ht="14.25" spans="1:13">
      <c r="A3" s="58"/>
      <c r="B3" s="59" t="s">
        <v>563</v>
      </c>
      <c r="C3" s="60"/>
      <c r="D3" s="61"/>
      <c r="E3" s="61"/>
      <c r="F3" s="56"/>
      <c r="G3" s="56"/>
      <c r="H3" s="57"/>
      <c r="I3" s="57"/>
      <c r="J3" s="57"/>
      <c r="K3" s="91"/>
      <c r="L3" s="92"/>
      <c r="M3" s="57"/>
    </row>
    <row r="4" s="44" customFormat="1" ht="14.25" spans="2:5">
      <c r="B4" s="62" t="s">
        <v>564</v>
      </c>
      <c r="C4" s="62" t="s">
        <v>17</v>
      </c>
      <c r="D4" s="62" t="s">
        <v>0</v>
      </c>
      <c r="E4"/>
    </row>
    <row r="5" s="46" customFormat="1" ht="14.25" spans="2:5">
      <c r="B5" s="63" t="s">
        <v>268</v>
      </c>
      <c r="C5" s="64" t="s">
        <v>565</v>
      </c>
      <c r="D5" s="64"/>
      <c r="E5" s="1"/>
    </row>
    <row r="6" s="46" customFormat="1" ht="38.25" spans="2:5">
      <c r="B6" s="63" t="s">
        <v>566</v>
      </c>
      <c r="C6" s="64" t="s">
        <v>567</v>
      </c>
      <c r="D6" s="64"/>
      <c r="E6" s="1"/>
    </row>
    <row r="7" s="46" customFormat="1" ht="38.25" spans="2:5">
      <c r="B7" s="63" t="s">
        <v>278</v>
      </c>
      <c r="C7" s="64" t="s">
        <v>568</v>
      </c>
      <c r="D7" s="64"/>
      <c r="E7" s="1"/>
    </row>
    <row r="8" s="46" customFormat="1" ht="63.75" spans="2:5">
      <c r="B8" s="63" t="s">
        <v>569</v>
      </c>
      <c r="C8" s="64" t="s">
        <v>570</v>
      </c>
      <c r="D8" s="64"/>
      <c r="E8" s="1"/>
    </row>
    <row r="9" s="46" customFormat="1" ht="76.5" spans="2:5">
      <c r="B9" s="63" t="s">
        <v>571</v>
      </c>
      <c r="C9" s="64" t="s">
        <v>572</v>
      </c>
      <c r="D9" s="64"/>
      <c r="E9" s="1"/>
    </row>
    <row r="10" s="46" customFormat="1" ht="63.75" spans="2:5">
      <c r="B10" s="63" t="s">
        <v>573</v>
      </c>
      <c r="C10" s="64" t="s">
        <v>574</v>
      </c>
      <c r="D10" s="64"/>
      <c r="E10" s="1"/>
    </row>
    <row r="11" s="46" customFormat="1" ht="102" spans="2:5">
      <c r="B11" s="63" t="s">
        <v>575</v>
      </c>
      <c r="C11" s="64" t="s">
        <v>576</v>
      </c>
      <c r="D11" s="64"/>
      <c r="E11" s="1"/>
    </row>
    <row r="12" s="46" customFormat="1" ht="102" spans="2:5">
      <c r="B12" s="63" t="s">
        <v>577</v>
      </c>
      <c r="C12" s="64" t="s">
        <v>578</v>
      </c>
      <c r="D12" s="64"/>
      <c r="E12" s="1"/>
    </row>
    <row r="14" s="47" customFormat="1" ht="15.75" spans="2:5">
      <c r="B14" s="65" t="s">
        <v>579</v>
      </c>
      <c r="C14" s="66"/>
      <c r="D14" s="66"/>
      <c r="E14" s="66"/>
    </row>
    <row r="15" spans="2:5">
      <c r="B15" s="59" t="s">
        <v>580</v>
      </c>
      <c r="C15" s="67"/>
      <c r="D15" s="67"/>
      <c r="E15" s="67"/>
    </row>
    <row r="16" ht="134.1" customHeight="1" spans="2:5">
      <c r="B16" s="68" t="s">
        <v>581</v>
      </c>
      <c r="C16" s="68"/>
      <c r="D16" s="68"/>
      <c r="E16" s="68"/>
    </row>
    <row r="17" ht="19.5" customHeight="1" spans="2:5">
      <c r="B17" s="69"/>
      <c r="C17" s="69"/>
      <c r="D17" s="69"/>
      <c r="E17" s="69"/>
    </row>
    <row r="18" s="48" customFormat="1" ht="37.5" customHeight="1" spans="2:5">
      <c r="B18" s="70" t="s">
        <v>582</v>
      </c>
      <c r="C18" s="70"/>
      <c r="D18" s="70"/>
      <c r="E18" s="70"/>
    </row>
    <row r="19" ht="18.75" customHeight="1" spans="2:5">
      <c r="B19" s="71" t="s">
        <v>537</v>
      </c>
      <c r="C19" s="71" t="s">
        <v>583</v>
      </c>
      <c r="D19" s="72" t="s">
        <v>584</v>
      </c>
      <c r="E19" s="72" t="s">
        <v>585</v>
      </c>
    </row>
    <row r="20" s="49" customFormat="1" spans="2:5">
      <c r="B20" s="73">
        <v>1</v>
      </c>
      <c r="C20" s="73" t="s">
        <v>586</v>
      </c>
      <c r="D20" s="74" t="s">
        <v>587</v>
      </c>
      <c r="E20" s="74" t="s">
        <v>588</v>
      </c>
    </row>
    <row r="21" s="49" customFormat="1" spans="2:5">
      <c r="B21" s="73">
        <v>2</v>
      </c>
      <c r="C21" s="73" t="s">
        <v>589</v>
      </c>
      <c r="D21" s="74" t="s">
        <v>590</v>
      </c>
      <c r="E21" s="74" t="s">
        <v>591</v>
      </c>
    </row>
    <row r="22" s="49" customFormat="1" ht="25.5" spans="2:5">
      <c r="B22" s="73">
        <v>3</v>
      </c>
      <c r="C22" s="73" t="s">
        <v>592</v>
      </c>
      <c r="D22" s="74" t="s">
        <v>593</v>
      </c>
      <c r="E22" s="74" t="s">
        <v>594</v>
      </c>
    </row>
    <row r="23" s="49" customFormat="1" ht="25.5" spans="2:5">
      <c r="B23" s="73">
        <v>4</v>
      </c>
      <c r="C23" s="73" t="s">
        <v>595</v>
      </c>
      <c r="D23" s="74" t="s">
        <v>596</v>
      </c>
      <c r="E23" s="74" t="s">
        <v>597</v>
      </c>
    </row>
    <row r="24" s="49" customFormat="1" spans="2:5">
      <c r="B24" s="73">
        <v>5</v>
      </c>
      <c r="C24" s="73" t="s">
        <v>598</v>
      </c>
      <c r="D24" s="74" t="s">
        <v>599</v>
      </c>
      <c r="E24" s="74" t="s">
        <v>600</v>
      </c>
    </row>
    <row r="25" s="50" customFormat="1" ht="38.25" spans="2:5">
      <c r="B25" s="75">
        <v>6</v>
      </c>
      <c r="C25" s="75" t="s">
        <v>601</v>
      </c>
      <c r="D25" s="76" t="s">
        <v>602</v>
      </c>
      <c r="E25" s="76" t="s">
        <v>603</v>
      </c>
    </row>
    <row r="26" s="50" customFormat="1" spans="2:5">
      <c r="B26" s="75">
        <v>7</v>
      </c>
      <c r="C26" s="75" t="s">
        <v>604</v>
      </c>
      <c r="D26" s="76" t="s">
        <v>605</v>
      </c>
      <c r="E26" s="76" t="s">
        <v>606</v>
      </c>
    </row>
    <row r="27" ht="63.75" spans="2:5">
      <c r="B27" s="75">
        <v>8</v>
      </c>
      <c r="C27" s="75" t="s">
        <v>607</v>
      </c>
      <c r="D27" s="76" t="s">
        <v>608</v>
      </c>
      <c r="E27" s="76" t="s">
        <v>609</v>
      </c>
    </row>
    <row r="28" spans="2:5">
      <c r="B28" s="77"/>
      <c r="C28" s="78"/>
      <c r="D28" s="79"/>
      <c r="E28" s="80"/>
    </row>
    <row r="29" ht="14.25" spans="2:5">
      <c r="B29" s="81" t="s">
        <v>610</v>
      </c>
      <c r="C29" s="78"/>
      <c r="D29" s="79"/>
      <c r="E29" s="80"/>
    </row>
    <row r="30" s="51" customFormat="1" ht="18.75" customHeight="1" spans="2:5">
      <c r="B30" s="82" t="s">
        <v>611</v>
      </c>
      <c r="C30" s="82" t="s">
        <v>612</v>
      </c>
      <c r="D30" s="82" t="s">
        <v>613</v>
      </c>
      <c r="E30" s="82" t="s">
        <v>614</v>
      </c>
    </row>
    <row r="31" spans="2:5">
      <c r="B31" s="83" t="s">
        <v>615</v>
      </c>
      <c r="C31" s="84" t="s">
        <v>616</v>
      </c>
      <c r="D31" s="84" t="s">
        <v>617</v>
      </c>
      <c r="E31" s="84" t="s">
        <v>618</v>
      </c>
    </row>
    <row r="32" spans="2:5">
      <c r="B32" s="83"/>
      <c r="C32" s="84" t="s">
        <v>617</v>
      </c>
      <c r="D32" s="84" t="s">
        <v>617</v>
      </c>
      <c r="E32" s="84" t="s">
        <v>618</v>
      </c>
    </row>
    <row r="33" spans="2:5">
      <c r="B33" s="83"/>
      <c r="C33" s="84">
        <v>0</v>
      </c>
      <c r="D33" s="84" t="s">
        <v>617</v>
      </c>
      <c r="E33" s="84" t="s">
        <v>618</v>
      </c>
    </row>
    <row r="34" spans="2:5">
      <c r="B34" s="83"/>
      <c r="C34" s="84" t="s">
        <v>616</v>
      </c>
      <c r="D34" s="84" t="s">
        <v>616</v>
      </c>
      <c r="E34" s="84" t="s">
        <v>619</v>
      </c>
    </row>
    <row r="35" spans="2:5">
      <c r="B35" s="83"/>
      <c r="C35" s="84" t="s">
        <v>617</v>
      </c>
      <c r="D35" s="84" t="s">
        <v>616</v>
      </c>
      <c r="E35" s="84" t="s">
        <v>619</v>
      </c>
    </row>
    <row r="36" spans="2:5">
      <c r="B36" s="83"/>
      <c r="C36" s="84">
        <v>0</v>
      </c>
      <c r="D36" s="84" t="s">
        <v>616</v>
      </c>
      <c r="E36" s="84" t="s">
        <v>619</v>
      </c>
    </row>
    <row r="37" spans="2:5">
      <c r="B37" s="83"/>
      <c r="C37" s="84" t="s">
        <v>616</v>
      </c>
      <c r="D37" s="84">
        <v>0</v>
      </c>
      <c r="E37" s="84" t="s">
        <v>620</v>
      </c>
    </row>
    <row r="38" spans="2:5">
      <c r="B38" s="83"/>
      <c r="C38" s="84" t="s">
        <v>617</v>
      </c>
      <c r="D38" s="84">
        <v>0</v>
      </c>
      <c r="E38" s="84" t="s">
        <v>621</v>
      </c>
    </row>
    <row r="39" spans="2:5">
      <c r="B39" s="83"/>
      <c r="C39" s="84">
        <v>0</v>
      </c>
      <c r="D39" s="84">
        <v>0</v>
      </c>
      <c r="E39" s="84" t="s">
        <v>619</v>
      </c>
    </row>
    <row r="40" spans="2:5">
      <c r="B40" s="83" t="s">
        <v>622</v>
      </c>
      <c r="C40" s="84" t="s">
        <v>616</v>
      </c>
      <c r="D40" s="84" t="s">
        <v>617</v>
      </c>
      <c r="E40" s="84" t="s">
        <v>618</v>
      </c>
    </row>
    <row r="41" spans="2:5">
      <c r="B41" s="83"/>
      <c r="C41" s="84" t="s">
        <v>617</v>
      </c>
      <c r="D41" s="84" t="s">
        <v>617</v>
      </c>
      <c r="E41" s="84" t="s">
        <v>618</v>
      </c>
    </row>
    <row r="42" ht="14.25" spans="2:5">
      <c r="B42" s="85"/>
      <c r="C42" s="84">
        <v>0</v>
      </c>
      <c r="D42" s="84" t="s">
        <v>617</v>
      </c>
      <c r="E42" s="84" t="s">
        <v>618</v>
      </c>
    </row>
    <row r="43" ht="14.25" spans="2:5">
      <c r="B43" s="85"/>
      <c r="C43" s="84" t="s">
        <v>616</v>
      </c>
      <c r="D43" s="84" t="s">
        <v>616</v>
      </c>
      <c r="E43" s="84" t="s">
        <v>619</v>
      </c>
    </row>
    <row r="44" ht="14.25" spans="2:5">
      <c r="B44" s="85"/>
      <c r="C44" s="84" t="s">
        <v>617</v>
      </c>
      <c r="D44" s="84" t="s">
        <v>616</v>
      </c>
      <c r="E44" s="84" t="s">
        <v>619</v>
      </c>
    </row>
    <row r="45" ht="14.25" spans="2:5">
      <c r="B45" s="85"/>
      <c r="C45" s="84">
        <v>0</v>
      </c>
      <c r="D45" s="84" t="s">
        <v>616</v>
      </c>
      <c r="E45" s="84" t="s">
        <v>619</v>
      </c>
    </row>
    <row r="46" ht="14.25" spans="2:5">
      <c r="B46" s="85"/>
      <c r="C46" s="84" t="s">
        <v>616</v>
      </c>
      <c r="D46" s="84">
        <v>0</v>
      </c>
      <c r="E46" s="84" t="s">
        <v>620</v>
      </c>
    </row>
    <row r="47" ht="14.25" spans="2:5">
      <c r="B47" s="85"/>
      <c r="C47" s="84" t="s">
        <v>617</v>
      </c>
      <c r="D47" s="84">
        <v>0</v>
      </c>
      <c r="E47" s="84" t="s">
        <v>621</v>
      </c>
    </row>
    <row r="48" ht="14.25" spans="2:5">
      <c r="B48" s="85"/>
      <c r="C48" s="84">
        <v>0</v>
      </c>
      <c r="D48" s="84">
        <v>0</v>
      </c>
      <c r="E48" s="84" t="s">
        <v>619</v>
      </c>
    </row>
    <row r="50" ht="14.25" spans="2:5">
      <c r="B50" s="86" t="s">
        <v>623</v>
      </c>
      <c r="C50" s="87"/>
      <c r="D50" s="87"/>
      <c r="E50" s="87"/>
    </row>
    <row r="51" spans="2:5">
      <c r="B51" s="88" t="s">
        <v>611</v>
      </c>
      <c r="C51" s="88" t="s">
        <v>624</v>
      </c>
      <c r="D51" s="88" t="s">
        <v>625</v>
      </c>
      <c r="E51" s="88" t="s">
        <v>614</v>
      </c>
    </row>
    <row r="52" spans="2:5">
      <c r="B52" s="89" t="s">
        <v>626</v>
      </c>
      <c r="C52" s="90" t="s">
        <v>627</v>
      </c>
      <c r="D52" s="90" t="s">
        <v>628</v>
      </c>
      <c r="E52" s="90" t="s">
        <v>619</v>
      </c>
    </row>
  </sheetData>
  <mergeCells count="2">
    <mergeCell ref="B16:E16"/>
    <mergeCell ref="B18:E18"/>
  </mergeCells>
  <pageMargins left="0.7" right="0.7" top="0.75" bottom="0.75" header="0.511805555555555" footer="0.511805555555555"/>
  <pageSetup paperSize="9" firstPageNumber="0" orientation="portrait" useFirstPageNumber="1"/>
  <headerFooter/>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9"/>
  <sheetViews>
    <sheetView showGridLines="0" workbookViewId="0">
      <selection activeCell="D19" sqref="D19:D22"/>
    </sheetView>
  </sheetViews>
  <sheetFormatPr defaultColWidth="9" defaultRowHeight="14.25" outlineLevelCol="5"/>
  <cols>
    <col min="2" max="2" width="7.625" customWidth="1"/>
    <col min="3" max="3" width="32.625" style="1" customWidth="1"/>
    <col min="4" max="4" width="28.125" customWidth="1"/>
    <col min="5" max="5" width="75.25" style="1" customWidth="1"/>
    <col min="6" max="6" width="8.375" style="2" customWidth="1"/>
  </cols>
  <sheetData>
    <row r="2" spans="2:6">
      <c r="B2" s="3" t="s">
        <v>629</v>
      </c>
      <c r="C2" s="4"/>
      <c r="D2" s="5"/>
      <c r="E2" s="6"/>
      <c r="F2" s="7"/>
    </row>
    <row r="3" spans="2:6">
      <c r="B3" s="3" t="s">
        <v>630</v>
      </c>
      <c r="C3" s="4"/>
      <c r="D3" s="5"/>
      <c r="E3" s="6"/>
      <c r="F3" s="7"/>
    </row>
    <row r="4" spans="2:6">
      <c r="B4" s="8"/>
      <c r="C4" s="9"/>
      <c r="D4" s="10"/>
      <c r="E4" s="11"/>
      <c r="F4" s="12"/>
    </row>
    <row r="5" spans="2:6">
      <c r="B5" s="13" t="s">
        <v>631</v>
      </c>
      <c r="C5" s="13"/>
      <c r="D5" s="13"/>
      <c r="E5" s="13"/>
      <c r="F5" s="14"/>
    </row>
    <row r="6" spans="2:6">
      <c r="B6" s="15"/>
      <c r="C6" s="16"/>
      <c r="D6" s="10"/>
      <c r="E6" s="11"/>
      <c r="F6" s="12"/>
    </row>
    <row r="7" ht="16.5" spans="2:6">
      <c r="B7" s="17" t="s">
        <v>632</v>
      </c>
      <c r="C7" s="17" t="s">
        <v>633</v>
      </c>
      <c r="D7" s="17" t="s">
        <v>634</v>
      </c>
      <c r="E7" s="17" t="s">
        <v>635</v>
      </c>
      <c r="F7" s="18" t="s">
        <v>88</v>
      </c>
    </row>
    <row r="8" ht="29.25" customHeight="1" spans="2:6">
      <c r="B8" s="19">
        <v>1</v>
      </c>
      <c r="C8" s="19" t="s">
        <v>636</v>
      </c>
      <c r="D8" s="19" t="s">
        <v>637</v>
      </c>
      <c r="E8" s="19" t="s">
        <v>638</v>
      </c>
      <c r="F8" s="20"/>
    </row>
    <row r="9" ht="29.25" customHeight="1" spans="2:6">
      <c r="B9" s="19">
        <v>2</v>
      </c>
      <c r="C9" s="19" t="s">
        <v>639</v>
      </c>
      <c r="D9" s="19" t="s">
        <v>640</v>
      </c>
      <c r="E9" s="19" t="s">
        <v>641</v>
      </c>
      <c r="F9" s="20"/>
    </row>
    <row r="10" ht="29.25" customHeight="1" spans="2:6">
      <c r="B10" s="19">
        <v>4</v>
      </c>
      <c r="C10" s="19" t="s">
        <v>642</v>
      </c>
      <c r="D10" s="19" t="s">
        <v>643</v>
      </c>
      <c r="E10" s="21" t="s">
        <v>644</v>
      </c>
      <c r="F10" s="22"/>
    </row>
    <row r="11" ht="29.25" customHeight="1" spans="2:6">
      <c r="B11" s="19">
        <v>8</v>
      </c>
      <c r="C11" s="19" t="s">
        <v>645</v>
      </c>
      <c r="D11" s="23" t="s">
        <v>646</v>
      </c>
      <c r="E11" s="24" t="s">
        <v>647</v>
      </c>
      <c r="F11" s="25"/>
    </row>
    <row r="12" ht="29.25" customHeight="1" spans="2:6">
      <c r="B12" s="19">
        <v>9</v>
      </c>
      <c r="C12" s="19" t="s">
        <v>648</v>
      </c>
      <c r="D12" s="26"/>
      <c r="E12" s="19" t="s">
        <v>649</v>
      </c>
      <c r="F12" s="20"/>
    </row>
    <row r="13" ht="29.25" customHeight="1" spans="2:6">
      <c r="B13" s="19">
        <v>10</v>
      </c>
      <c r="C13" s="19" t="s">
        <v>650</v>
      </c>
      <c r="D13" s="26"/>
      <c r="E13" s="24" t="s">
        <v>651</v>
      </c>
      <c r="F13" s="25"/>
    </row>
    <row r="14" ht="29.25" customHeight="1" spans="2:6">
      <c r="B14" s="19"/>
      <c r="C14" s="19" t="s">
        <v>652</v>
      </c>
      <c r="D14" s="26"/>
      <c r="E14" s="24" t="s">
        <v>653</v>
      </c>
      <c r="F14" s="25"/>
    </row>
    <row r="15" ht="29.25" customHeight="1" spans="2:6">
      <c r="B15" s="19"/>
      <c r="C15" s="19" t="s">
        <v>654</v>
      </c>
      <c r="D15" s="27"/>
      <c r="E15" s="24" t="s">
        <v>655</v>
      </c>
      <c r="F15" s="25"/>
    </row>
    <row r="16" ht="29.25" customHeight="1" spans="2:6">
      <c r="B16" s="19">
        <v>11</v>
      </c>
      <c r="C16" s="24" t="s">
        <v>645</v>
      </c>
      <c r="D16" s="28" t="s">
        <v>656</v>
      </c>
      <c r="E16" s="24" t="s">
        <v>657</v>
      </c>
      <c r="F16" s="25"/>
    </row>
    <row r="17" ht="29.25" customHeight="1" spans="2:6">
      <c r="B17" s="19">
        <v>12</v>
      </c>
      <c r="C17" s="24" t="s">
        <v>658</v>
      </c>
      <c r="D17" s="29"/>
      <c r="E17" s="24" t="s">
        <v>659</v>
      </c>
      <c r="F17" s="25"/>
    </row>
    <row r="18" ht="29.25" customHeight="1" spans="2:6">
      <c r="B18" s="19">
        <v>13</v>
      </c>
      <c r="C18" s="24" t="s">
        <v>650</v>
      </c>
      <c r="D18" s="29"/>
      <c r="E18" s="24" t="s">
        <v>660</v>
      </c>
      <c r="F18" s="25"/>
    </row>
    <row r="19" ht="29.25" customHeight="1" spans="2:6">
      <c r="B19" s="19">
        <v>22</v>
      </c>
      <c r="C19" s="24" t="s">
        <v>661</v>
      </c>
      <c r="D19" s="28" t="s">
        <v>662</v>
      </c>
      <c r="E19" s="24" t="s">
        <v>663</v>
      </c>
      <c r="F19" s="25"/>
    </row>
    <row r="20" ht="29.25" customHeight="1" spans="2:6">
      <c r="B20" s="19">
        <v>23</v>
      </c>
      <c r="C20" s="24" t="s">
        <v>664</v>
      </c>
      <c r="D20" s="29"/>
      <c r="E20" s="24" t="s">
        <v>665</v>
      </c>
      <c r="F20" s="25"/>
    </row>
    <row r="21" ht="29.25" customHeight="1" spans="2:6">
      <c r="B21" s="19">
        <v>24</v>
      </c>
      <c r="C21" s="24" t="s">
        <v>666</v>
      </c>
      <c r="D21" s="29"/>
      <c r="E21" s="24" t="s">
        <v>667</v>
      </c>
      <c r="F21" s="25"/>
    </row>
    <row r="22" ht="29.25" customHeight="1" spans="2:6">
      <c r="B22" s="19"/>
      <c r="C22" s="24" t="s">
        <v>668</v>
      </c>
      <c r="D22" s="29"/>
      <c r="E22" s="24" t="s">
        <v>669</v>
      </c>
      <c r="F22" s="25"/>
    </row>
    <row r="23" ht="29.25" customHeight="1" spans="2:6">
      <c r="B23" s="19">
        <v>25</v>
      </c>
      <c r="C23" s="24" t="s">
        <v>670</v>
      </c>
      <c r="D23" s="28" t="s">
        <v>671</v>
      </c>
      <c r="E23" s="24" t="s">
        <v>672</v>
      </c>
      <c r="F23" s="25"/>
    </row>
    <row r="24" ht="29.25" customHeight="1" spans="2:6">
      <c r="B24" s="19">
        <v>26</v>
      </c>
      <c r="C24" s="24" t="s">
        <v>673</v>
      </c>
      <c r="D24" s="29"/>
      <c r="E24" s="24" t="s">
        <v>674</v>
      </c>
      <c r="F24" s="25"/>
    </row>
    <row r="25" ht="29.25" customHeight="1" spans="2:6">
      <c r="B25" s="19">
        <v>27</v>
      </c>
      <c r="C25" s="24" t="s">
        <v>675</v>
      </c>
      <c r="D25" s="29"/>
      <c r="E25" s="24" t="s">
        <v>676</v>
      </c>
      <c r="F25" s="25"/>
    </row>
    <row r="26" ht="29.25" customHeight="1" spans="2:6">
      <c r="B26" s="19"/>
      <c r="C26" s="24" t="s">
        <v>677</v>
      </c>
      <c r="D26" s="29"/>
      <c r="E26" s="24" t="s">
        <v>678</v>
      </c>
      <c r="F26" s="25"/>
    </row>
    <row r="27" ht="29.25" customHeight="1" spans="2:6">
      <c r="B27" s="19"/>
      <c r="C27" s="24" t="s">
        <v>679</v>
      </c>
      <c r="D27" s="30"/>
      <c r="E27" s="24" t="s">
        <v>678</v>
      </c>
      <c r="F27" s="25"/>
    </row>
    <row r="28" ht="29.25" customHeight="1" spans="2:6">
      <c r="B28" s="19">
        <v>28</v>
      </c>
      <c r="C28" s="24" t="s">
        <v>680</v>
      </c>
      <c r="D28" s="24" t="s">
        <v>681</v>
      </c>
      <c r="E28" s="24" t="s">
        <v>682</v>
      </c>
      <c r="F28" s="25"/>
    </row>
    <row r="29" spans="2:6">
      <c r="B29" s="8"/>
      <c r="C29" s="31"/>
      <c r="D29" s="16"/>
      <c r="E29" s="11"/>
      <c r="F29" s="32"/>
    </row>
    <row r="30" spans="2:6">
      <c r="B30" s="8"/>
      <c r="C30" s="9"/>
      <c r="D30" s="16"/>
      <c r="E30" s="11"/>
      <c r="F30" s="33"/>
    </row>
    <row r="31" spans="2:6">
      <c r="B31" s="3" t="s">
        <v>683</v>
      </c>
      <c r="C31" s="4"/>
      <c r="D31" s="5"/>
      <c r="E31" s="6"/>
      <c r="F31" s="7"/>
    </row>
    <row r="32" spans="2:6">
      <c r="B32" s="8"/>
      <c r="C32" s="34"/>
      <c r="D32" s="35"/>
      <c r="E32" s="34"/>
      <c r="F32" s="32"/>
    </row>
    <row r="33" ht="16.5" spans="2:6">
      <c r="B33" s="8"/>
      <c r="C33" s="17" t="s">
        <v>684</v>
      </c>
      <c r="D33" s="17" t="s">
        <v>685</v>
      </c>
      <c r="E33" s="17" t="s">
        <v>686</v>
      </c>
      <c r="F33" s="32"/>
    </row>
    <row r="34" spans="2:6">
      <c r="B34" s="8"/>
      <c r="C34" s="36" t="s">
        <v>687</v>
      </c>
      <c r="D34" s="37" t="s">
        <v>688</v>
      </c>
      <c r="E34" s="36" t="s">
        <v>689</v>
      </c>
      <c r="F34" s="32"/>
    </row>
    <row r="35" spans="2:6">
      <c r="B35" s="8"/>
      <c r="C35" s="36" t="s">
        <v>690</v>
      </c>
      <c r="D35" s="37" t="s">
        <v>691</v>
      </c>
      <c r="E35" s="36" t="s">
        <v>692</v>
      </c>
      <c r="F35" s="32"/>
    </row>
    <row r="36" spans="2:6">
      <c r="B36" s="8"/>
      <c r="C36" s="36" t="s">
        <v>693</v>
      </c>
      <c r="D36" s="37" t="s">
        <v>694</v>
      </c>
      <c r="E36" s="36" t="s">
        <v>695</v>
      </c>
      <c r="F36" s="32"/>
    </row>
    <row r="37" spans="2:6">
      <c r="B37" s="8"/>
      <c r="C37" s="36" t="s">
        <v>696</v>
      </c>
      <c r="D37" s="37" t="s">
        <v>697</v>
      </c>
      <c r="E37" s="36" t="s">
        <v>698</v>
      </c>
      <c r="F37" s="32"/>
    </row>
    <row r="38" spans="2:6">
      <c r="B38" s="8"/>
      <c r="C38" s="36" t="s">
        <v>699</v>
      </c>
      <c r="D38" s="37" t="s">
        <v>700</v>
      </c>
      <c r="E38" s="36" t="s">
        <v>699</v>
      </c>
      <c r="F38" s="32"/>
    </row>
    <row r="39" spans="2:6">
      <c r="B39" s="8"/>
      <c r="C39" s="34"/>
      <c r="D39" s="35"/>
      <c r="E39" s="34"/>
      <c r="F39" s="32"/>
    </row>
    <row r="40" ht="16.5" spans="2:6">
      <c r="B40" s="8"/>
      <c r="C40" s="17" t="s">
        <v>701</v>
      </c>
      <c r="D40" s="17" t="s">
        <v>685</v>
      </c>
      <c r="E40" s="17" t="s">
        <v>686</v>
      </c>
      <c r="F40" s="32"/>
    </row>
    <row r="41" spans="2:6">
      <c r="B41" s="8"/>
      <c r="C41" s="38" t="s">
        <v>702</v>
      </c>
      <c r="D41" s="39" t="s">
        <v>688</v>
      </c>
      <c r="E41" s="38" t="s">
        <v>703</v>
      </c>
      <c r="F41" s="32"/>
    </row>
    <row r="42" spans="2:6">
      <c r="B42" s="8"/>
      <c r="C42" s="38" t="s">
        <v>704</v>
      </c>
      <c r="D42" s="39" t="s">
        <v>691</v>
      </c>
      <c r="E42" s="38" t="s">
        <v>705</v>
      </c>
      <c r="F42" s="32"/>
    </row>
    <row r="43" ht="28.5" spans="2:6">
      <c r="B43" s="8"/>
      <c r="C43" s="38" t="s">
        <v>706</v>
      </c>
      <c r="D43" s="39" t="s">
        <v>694</v>
      </c>
      <c r="E43" s="38" t="s">
        <v>707</v>
      </c>
      <c r="F43" s="32"/>
    </row>
    <row r="44" spans="2:6">
      <c r="B44" s="8"/>
      <c r="C44" s="38" t="s">
        <v>708</v>
      </c>
      <c r="D44" s="39" t="s">
        <v>697</v>
      </c>
      <c r="E44" s="38" t="s">
        <v>709</v>
      </c>
      <c r="F44" s="32"/>
    </row>
    <row r="45" ht="28.5" spans="2:6">
      <c r="B45" s="8"/>
      <c r="C45" s="38" t="s">
        <v>710</v>
      </c>
      <c r="D45" s="39" t="s">
        <v>711</v>
      </c>
      <c r="E45" s="38" t="s">
        <v>712</v>
      </c>
      <c r="F45" s="32"/>
    </row>
    <row r="46" spans="2:6">
      <c r="B46" s="8"/>
      <c r="C46" s="38" t="s">
        <v>713</v>
      </c>
      <c r="D46" s="39" t="s">
        <v>714</v>
      </c>
      <c r="E46" s="38" t="s">
        <v>715</v>
      </c>
      <c r="F46" s="32"/>
    </row>
    <row r="47" spans="2:6">
      <c r="B47" s="8"/>
      <c r="C47" s="38" t="s">
        <v>716</v>
      </c>
      <c r="D47" s="39" t="s">
        <v>717</v>
      </c>
      <c r="E47" s="38" t="s">
        <v>718</v>
      </c>
      <c r="F47" s="32"/>
    </row>
    <row r="48" spans="2:6">
      <c r="B48" s="8"/>
      <c r="C48" s="38" t="s">
        <v>719</v>
      </c>
      <c r="D48" s="39" t="s">
        <v>720</v>
      </c>
      <c r="E48" s="38" t="s">
        <v>721</v>
      </c>
      <c r="F48" s="32"/>
    </row>
    <row r="49" spans="2:6">
      <c r="B49" s="8"/>
      <c r="C49" s="38" t="s">
        <v>722</v>
      </c>
      <c r="D49" s="39" t="s">
        <v>723</v>
      </c>
      <c r="E49" s="38" t="s">
        <v>724</v>
      </c>
      <c r="F49" s="32"/>
    </row>
    <row r="50" ht="28.5" spans="2:6">
      <c r="B50" s="8"/>
      <c r="C50" s="38" t="s">
        <v>725</v>
      </c>
      <c r="D50" s="39" t="s">
        <v>726</v>
      </c>
      <c r="E50" s="38" t="s">
        <v>727</v>
      </c>
      <c r="F50" s="32"/>
    </row>
    <row r="51" spans="2:6">
      <c r="B51" s="8"/>
      <c r="C51" s="38" t="s">
        <v>728</v>
      </c>
      <c r="D51" s="39" t="s">
        <v>729</v>
      </c>
      <c r="E51" s="38" t="s">
        <v>730</v>
      </c>
      <c r="F51" s="32"/>
    </row>
    <row r="52" spans="2:6">
      <c r="B52" s="8"/>
      <c r="C52" s="38" t="s">
        <v>731</v>
      </c>
      <c r="D52" s="39" t="s">
        <v>732</v>
      </c>
      <c r="E52" s="38" t="s">
        <v>733</v>
      </c>
      <c r="F52" s="32"/>
    </row>
    <row r="53" spans="2:6">
      <c r="B53" s="8"/>
      <c r="C53" s="38" t="s">
        <v>734</v>
      </c>
      <c r="D53" s="39" t="s">
        <v>735</v>
      </c>
      <c r="E53" s="38" t="s">
        <v>736</v>
      </c>
      <c r="F53" s="32"/>
    </row>
    <row r="54" spans="2:6">
      <c r="B54" s="8"/>
      <c r="C54" s="38" t="s">
        <v>737</v>
      </c>
      <c r="D54" s="39" t="s">
        <v>738</v>
      </c>
      <c r="E54" s="38" t="s">
        <v>739</v>
      </c>
      <c r="F54" s="32"/>
    </row>
    <row r="55" spans="2:6">
      <c r="B55" s="8"/>
      <c r="C55" s="38" t="s">
        <v>740</v>
      </c>
      <c r="D55" s="39" t="s">
        <v>741</v>
      </c>
      <c r="E55" s="38" t="s">
        <v>742</v>
      </c>
      <c r="F55" s="32"/>
    </row>
    <row r="56" spans="2:6">
      <c r="B56" s="8"/>
      <c r="C56" s="38" t="s">
        <v>743</v>
      </c>
      <c r="D56" s="39" t="s">
        <v>744</v>
      </c>
      <c r="E56" s="38" t="s">
        <v>745</v>
      </c>
      <c r="F56" s="32"/>
    </row>
    <row r="57" spans="2:6">
      <c r="B57" s="8"/>
      <c r="C57" s="38" t="s">
        <v>746</v>
      </c>
      <c r="D57" s="39" t="s">
        <v>747</v>
      </c>
      <c r="E57" s="38" t="s">
        <v>748</v>
      </c>
      <c r="F57" s="32"/>
    </row>
    <row r="58" spans="2:6">
      <c r="B58" s="8"/>
      <c r="C58" s="38" t="s">
        <v>749</v>
      </c>
      <c r="D58" s="39" t="s">
        <v>750</v>
      </c>
      <c r="E58" s="38" t="s">
        <v>751</v>
      </c>
      <c r="F58" s="32"/>
    </row>
    <row r="59" spans="2:6">
      <c r="B59" s="8"/>
      <c r="C59" s="38" t="s">
        <v>752</v>
      </c>
      <c r="D59" s="39" t="s">
        <v>753</v>
      </c>
      <c r="E59" s="38" t="s">
        <v>754</v>
      </c>
      <c r="F59" s="32"/>
    </row>
    <row r="60" spans="2:6">
      <c r="B60" s="8"/>
      <c r="C60" s="38" t="s">
        <v>699</v>
      </c>
      <c r="D60" s="39" t="s">
        <v>700</v>
      </c>
      <c r="E60" s="38" t="s">
        <v>699</v>
      </c>
      <c r="F60" s="32"/>
    </row>
    <row r="61" spans="2:6">
      <c r="B61" s="8"/>
      <c r="C61" s="34"/>
      <c r="D61" s="35"/>
      <c r="E61" s="34"/>
      <c r="F61" s="32"/>
    </row>
    <row r="62" ht="16.5" spans="2:6">
      <c r="B62" s="8"/>
      <c r="C62" s="17" t="s">
        <v>755</v>
      </c>
      <c r="D62" s="17" t="s">
        <v>685</v>
      </c>
      <c r="E62" s="17" t="s">
        <v>686</v>
      </c>
      <c r="F62" s="32"/>
    </row>
    <row r="63" spans="2:6">
      <c r="B63" s="8"/>
      <c r="C63" s="40" t="s">
        <v>756</v>
      </c>
      <c r="D63" s="41" t="s">
        <v>688</v>
      </c>
      <c r="E63" s="42" t="s">
        <v>757</v>
      </c>
      <c r="F63" s="32"/>
    </row>
    <row r="64" spans="2:6">
      <c r="B64" s="8"/>
      <c r="C64" s="40" t="s">
        <v>758</v>
      </c>
      <c r="D64" s="41" t="s">
        <v>691</v>
      </c>
      <c r="E64" s="42" t="s">
        <v>759</v>
      </c>
      <c r="F64" s="32"/>
    </row>
    <row r="65" spans="2:6">
      <c r="B65" s="8"/>
      <c r="C65" s="40" t="s">
        <v>760</v>
      </c>
      <c r="D65" s="41" t="s">
        <v>694</v>
      </c>
      <c r="E65" s="42" t="s">
        <v>761</v>
      </c>
      <c r="F65" s="32"/>
    </row>
    <row r="66" spans="2:6">
      <c r="B66" s="8"/>
      <c r="C66" s="40" t="s">
        <v>762</v>
      </c>
      <c r="D66" s="41" t="s">
        <v>697</v>
      </c>
      <c r="E66" s="42" t="s">
        <v>763</v>
      </c>
      <c r="F66" s="32"/>
    </row>
    <row r="67" spans="2:6">
      <c r="B67" s="8"/>
      <c r="C67" s="40" t="s">
        <v>764</v>
      </c>
      <c r="D67" s="41" t="s">
        <v>711</v>
      </c>
      <c r="E67" s="42" t="s">
        <v>765</v>
      </c>
      <c r="F67" s="32"/>
    </row>
    <row r="68" spans="2:6">
      <c r="B68" s="8"/>
      <c r="C68" s="40" t="s">
        <v>766</v>
      </c>
      <c r="D68" s="41" t="s">
        <v>714</v>
      </c>
      <c r="E68" s="42" t="s">
        <v>767</v>
      </c>
      <c r="F68" s="32"/>
    </row>
    <row r="69" spans="2:6">
      <c r="B69" s="8"/>
      <c r="C69" s="40" t="s">
        <v>768</v>
      </c>
      <c r="D69" s="41" t="s">
        <v>717</v>
      </c>
      <c r="E69" s="42" t="s">
        <v>769</v>
      </c>
      <c r="F69" s="32"/>
    </row>
    <row r="70" spans="2:6">
      <c r="B70" s="8"/>
      <c r="C70" s="40" t="s">
        <v>770</v>
      </c>
      <c r="D70" s="41" t="s">
        <v>771</v>
      </c>
      <c r="E70" s="42" t="s">
        <v>772</v>
      </c>
      <c r="F70" s="32"/>
    </row>
    <row r="71" spans="2:6">
      <c r="B71" s="8"/>
      <c r="C71" s="40" t="s">
        <v>773</v>
      </c>
      <c r="D71" s="41" t="s">
        <v>700</v>
      </c>
      <c r="E71" s="42" t="s">
        <v>774</v>
      </c>
      <c r="F71" s="32"/>
    </row>
    <row r="72" spans="2:6">
      <c r="B72" s="8"/>
      <c r="C72" s="40" t="s">
        <v>775</v>
      </c>
      <c r="D72" s="41" t="s">
        <v>720</v>
      </c>
      <c r="E72" s="42" t="s">
        <v>776</v>
      </c>
      <c r="F72" s="32"/>
    </row>
    <row r="73" spans="2:6">
      <c r="B73" s="8"/>
      <c r="C73" s="32"/>
      <c r="D73" s="43"/>
      <c r="E73" s="11"/>
      <c r="F73" s="32"/>
    </row>
    <row r="74" ht="16.5" spans="3:5">
      <c r="C74" s="17" t="s">
        <v>777</v>
      </c>
      <c r="D74" s="17" t="s">
        <v>685</v>
      </c>
      <c r="E74" s="17" t="s">
        <v>686</v>
      </c>
    </row>
    <row r="75" spans="3:5">
      <c r="C75" s="40" t="s">
        <v>687</v>
      </c>
      <c r="D75" s="41" t="s">
        <v>688</v>
      </c>
      <c r="E75" s="42" t="s">
        <v>689</v>
      </c>
    </row>
    <row r="76" spans="3:5">
      <c r="C76" s="40" t="s">
        <v>690</v>
      </c>
      <c r="D76" s="41" t="s">
        <v>691</v>
      </c>
      <c r="E76" s="42" t="s">
        <v>692</v>
      </c>
    </row>
    <row r="77" spans="3:5">
      <c r="C77" s="40" t="s">
        <v>693</v>
      </c>
      <c r="D77" s="41" t="s">
        <v>694</v>
      </c>
      <c r="E77" s="42" t="s">
        <v>695</v>
      </c>
    </row>
    <row r="78" spans="3:5">
      <c r="C78" s="40" t="s">
        <v>696</v>
      </c>
      <c r="D78" s="41" t="s">
        <v>697</v>
      </c>
      <c r="E78" s="42" t="s">
        <v>698</v>
      </c>
    </row>
    <row r="79" spans="3:5">
      <c r="C79" s="40" t="s">
        <v>778</v>
      </c>
      <c r="D79" s="41" t="s">
        <v>700</v>
      </c>
      <c r="E79" s="42" t="s">
        <v>699</v>
      </c>
    </row>
  </sheetData>
  <mergeCells count="5">
    <mergeCell ref="B5:F5"/>
    <mergeCell ref="D11:D15"/>
    <mergeCell ref="D16:D18"/>
    <mergeCell ref="D19:D22"/>
    <mergeCell ref="D23:D27"/>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修订记录</vt:lpstr>
      <vt:lpstr>模型说明</vt:lpstr>
      <vt:lpstr>模型&amp;指标体系</vt:lpstr>
      <vt:lpstr>指标计算逻辑</vt:lpstr>
      <vt:lpstr>指标计算逻辑(征信特殊处理)</vt:lpstr>
      <vt:lpstr>通用构造定义</vt:lpstr>
      <vt:lpstr>数据源校验逻辑</vt:lpstr>
      <vt:lpstr>辅助文档-通用运算说明</vt:lpstr>
      <vt:lpstr>辅助文档-数据预处理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nihility</cp:lastModifiedBy>
  <dcterms:created xsi:type="dcterms:W3CDTF">2015-06-05T18:19:00Z</dcterms:created>
  <dcterms:modified xsi:type="dcterms:W3CDTF">2021-08-05T06:51:35Z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2052-11.1.0.10667</vt:lpwstr>
  </property>
  <property fmtid="{D5CDD505-2E9C-101B-9397-08002B2CF9AE}" pid="3" name="ICV">
    <vt:lpwstr>5E3AF9ABABC847DEA98D05402282961E</vt:lpwstr>
  </property>
</Properties>
</file>