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ish\Studies\IIT Kanpur\IIT K Docs\Placement\Proofs_231010035_Jishnu_PP_MT_AE\"/>
    </mc:Choice>
  </mc:AlternateContent>
  <bookViews>
    <workbookView xWindow="0" yWindow="0" windowWidth="19200" windowHeight="7910"/>
  </bookViews>
  <sheets>
    <sheet name="Series List" sheetId="1" r:id="rId1"/>
    <sheet name="Series Count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9" i="1" l="1"/>
  <c r="H252" i="1" l="1"/>
  <c r="H78" i="1" l="1"/>
  <c r="G120" i="1" l="1"/>
  <c r="H82" i="1" l="1"/>
  <c r="H208" i="1" l="1"/>
  <c r="G208" i="1"/>
  <c r="M222" i="1" l="1"/>
  <c r="H202" i="1" l="1"/>
  <c r="H270" i="1" l="1"/>
  <c r="H256" i="1"/>
  <c r="M152" i="1"/>
  <c r="H207" i="1"/>
  <c r="H184" i="1" l="1"/>
  <c r="H180" i="1" l="1"/>
  <c r="G284" i="1" l="1"/>
  <c r="H284" i="1" l="1"/>
  <c r="H120" i="1" l="1"/>
  <c r="H259" i="1" l="1"/>
  <c r="H157" i="1" l="1"/>
  <c r="H191" i="1" l="1"/>
  <c r="H251" i="1" l="1"/>
  <c r="H198" i="1" l="1"/>
  <c r="H242" i="1" l="1"/>
  <c r="H4" i="2" l="1"/>
  <c r="H8" i="2" s="1"/>
  <c r="H6" i="2" l="1"/>
  <c r="H116" i="1"/>
  <c r="K287" i="1" l="1"/>
  <c r="L287" i="1" s="1"/>
  <c r="K222" i="1"/>
  <c r="L222" i="1" s="1"/>
  <c r="H255" i="1" l="1"/>
  <c r="H288" i="1" l="1"/>
  <c r="H240" i="1" l="1"/>
  <c r="H239" i="1" l="1"/>
  <c r="H281" i="1" l="1"/>
  <c r="H177" i="1" l="1"/>
  <c r="H114" i="1" l="1"/>
  <c r="M88" i="1"/>
  <c r="H228" i="1" l="1"/>
  <c r="H264" i="1" l="1"/>
  <c r="H280" i="1" l="1"/>
  <c r="H182" i="1" l="1"/>
  <c r="H178" i="1"/>
  <c r="H241" i="1" l="1"/>
  <c r="H117" i="1" l="1"/>
  <c r="H12" i="1"/>
  <c r="H176" i="1" l="1"/>
  <c r="H119" i="1" l="1"/>
  <c r="H188" i="1" l="1"/>
  <c r="H283" i="1" l="1"/>
  <c r="H203" i="1"/>
  <c r="H183" i="1"/>
  <c r="H134" i="1"/>
  <c r="H11" i="1"/>
  <c r="K152" i="1"/>
  <c r="H74" i="1"/>
  <c r="M3" i="1" l="1"/>
  <c r="H190" i="1" l="1"/>
  <c r="H133" i="1" l="1"/>
  <c r="H194" i="1" l="1"/>
  <c r="H138" i="1"/>
  <c r="H76" i="1" l="1"/>
  <c r="H85" i="1" l="1"/>
  <c r="H147" i="1" l="1"/>
  <c r="H135" i="1" l="1"/>
  <c r="H118" i="1" l="1"/>
  <c r="H262" i="1" l="1"/>
  <c r="G14" i="1" l="1"/>
  <c r="H282" i="1" l="1"/>
  <c r="H243" i="1"/>
  <c r="H115" i="1" l="1"/>
  <c r="H14" i="1" l="1"/>
  <c r="H260" i="1" l="1"/>
  <c r="H174" i="1" l="1"/>
  <c r="H83" i="1" l="1"/>
  <c r="H234" i="1" l="1"/>
  <c r="H231" i="1" l="1"/>
  <c r="H10" i="1" l="1"/>
  <c r="H227" i="1" l="1"/>
  <c r="H254" i="1"/>
  <c r="H13" i="1"/>
  <c r="H104" i="1" l="1"/>
  <c r="L152" i="1" l="1"/>
  <c r="H204" i="1"/>
  <c r="H122" i="1" l="1"/>
  <c r="H236" i="1" l="1"/>
  <c r="H113" i="1" l="1"/>
  <c r="H265" i="1" l="1"/>
  <c r="H263" i="1" l="1"/>
  <c r="H196" i="1" l="1"/>
  <c r="H9" i="1"/>
  <c r="H195" i="1" l="1"/>
  <c r="H230" i="1" l="1"/>
  <c r="H8" i="1" l="1"/>
  <c r="H233" i="1"/>
  <c r="H193" i="1"/>
  <c r="H127" i="1"/>
  <c r="H253" i="1"/>
  <c r="H185" i="1"/>
  <c r="H245" i="1"/>
  <c r="H219" i="1"/>
  <c r="H218" i="1"/>
  <c r="H238" i="1"/>
  <c r="H75" i="1"/>
  <c r="H267" i="1"/>
  <c r="H248" i="1"/>
  <c r="H80" i="1"/>
  <c r="H3" i="1"/>
  <c r="H5" i="1"/>
  <c r="H6" i="1"/>
  <c r="H4" i="1"/>
  <c r="H7" i="1"/>
  <c r="H15" i="1"/>
  <c r="H16" i="1"/>
  <c r="H18" i="1"/>
  <c r="H20" i="1"/>
  <c r="H19" i="1"/>
  <c r="H21" i="1"/>
  <c r="H22" i="1"/>
  <c r="H23" i="1"/>
  <c r="H24" i="1"/>
  <c r="H25" i="1"/>
  <c r="H26" i="1"/>
  <c r="H27" i="1"/>
  <c r="H28" i="1"/>
  <c r="H30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5" i="1"/>
  <c r="H66" i="1"/>
  <c r="H69" i="1"/>
  <c r="H70" i="1"/>
  <c r="H68" i="1"/>
  <c r="H71" i="1"/>
  <c r="H73" i="1"/>
  <c r="H72" i="1"/>
  <c r="H77" i="1"/>
  <c r="H79" i="1"/>
  <c r="H84" i="1"/>
  <c r="H86" i="1"/>
  <c r="H88" i="1"/>
  <c r="H94" i="1"/>
  <c r="H89" i="1"/>
  <c r="H90" i="1"/>
  <c r="H92" i="1"/>
  <c r="H91" i="1"/>
  <c r="H95" i="1"/>
  <c r="H97" i="1"/>
  <c r="H100" i="1"/>
  <c r="H102" i="1"/>
  <c r="H103" i="1"/>
  <c r="H93" i="1"/>
  <c r="H105" i="1"/>
  <c r="H106" i="1"/>
  <c r="H98" i="1"/>
  <c r="H107" i="1"/>
  <c r="H108" i="1"/>
  <c r="H99" i="1"/>
  <c r="H109" i="1"/>
  <c r="H110" i="1"/>
  <c r="H111" i="1"/>
  <c r="H112" i="1"/>
  <c r="H96" i="1"/>
  <c r="H121" i="1"/>
  <c r="H123" i="1"/>
  <c r="H124" i="1"/>
  <c r="H125" i="1"/>
  <c r="H126" i="1"/>
  <c r="H128" i="1"/>
  <c r="H101" i="1"/>
  <c r="H129" i="1"/>
  <c r="H130" i="1"/>
  <c r="H131" i="1"/>
  <c r="H132" i="1"/>
  <c r="H136" i="1"/>
  <c r="H137" i="1"/>
  <c r="H139" i="1"/>
  <c r="H140" i="1"/>
  <c r="H141" i="1"/>
  <c r="H142" i="1"/>
  <c r="H143" i="1"/>
  <c r="H144" i="1"/>
  <c r="H145" i="1"/>
  <c r="H146" i="1"/>
  <c r="H148" i="1"/>
  <c r="H149" i="1"/>
  <c r="H150" i="1"/>
  <c r="H152" i="1"/>
  <c r="H153" i="1"/>
  <c r="H155" i="1"/>
  <c r="H154" i="1"/>
  <c r="H156" i="1"/>
  <c r="H159" i="1"/>
  <c r="H158" i="1"/>
  <c r="H160" i="1"/>
  <c r="H161" i="1"/>
  <c r="H162" i="1"/>
  <c r="H164" i="1"/>
  <c r="H166" i="1"/>
  <c r="H163" i="1"/>
  <c r="H168" i="1"/>
  <c r="H171" i="1"/>
  <c r="H167" i="1"/>
  <c r="H165" i="1"/>
  <c r="H170" i="1"/>
  <c r="H169" i="1"/>
  <c r="H179" i="1"/>
  <c r="H181" i="1"/>
  <c r="H172" i="1"/>
  <c r="H173" i="1"/>
  <c r="H189" i="1"/>
  <c r="H186" i="1"/>
  <c r="H187" i="1"/>
  <c r="H192" i="1"/>
  <c r="H175" i="1"/>
  <c r="H197" i="1"/>
  <c r="H200" i="1"/>
  <c r="H201" i="1"/>
  <c r="H205" i="1"/>
  <c r="G206" i="1"/>
  <c r="H206" i="1"/>
  <c r="H209" i="1"/>
  <c r="G210" i="1"/>
  <c r="H210" i="1" s="1"/>
  <c r="H211" i="1"/>
  <c r="H212" i="1"/>
  <c r="H213" i="1"/>
  <c r="H214" i="1"/>
  <c r="H215" i="1"/>
  <c r="H216" i="1"/>
  <c r="H217" i="1"/>
  <c r="H220" i="1"/>
  <c r="H222" i="1"/>
  <c r="H223" i="1"/>
  <c r="H224" i="1"/>
  <c r="H225" i="1"/>
  <c r="H226" i="1"/>
  <c r="H229" i="1"/>
  <c r="H232" i="1"/>
  <c r="H235" i="1"/>
  <c r="H237" i="1"/>
  <c r="H246" i="1"/>
  <c r="H247" i="1"/>
  <c r="H249" i="1"/>
  <c r="H250" i="1"/>
  <c r="H257" i="1"/>
  <c r="H244" i="1"/>
  <c r="H261" i="1"/>
  <c r="H258" i="1"/>
  <c r="H266" i="1"/>
  <c r="H268" i="1"/>
  <c r="H269" i="1"/>
  <c r="H271" i="1"/>
  <c r="H272" i="1"/>
  <c r="H274" i="1"/>
  <c r="H275" i="1"/>
  <c r="H276" i="1"/>
  <c r="H277" i="1"/>
  <c r="H278" i="1"/>
  <c r="H279" i="1"/>
  <c r="H285" i="1"/>
  <c r="H287" i="1"/>
  <c r="H289" i="1"/>
  <c r="H290" i="1"/>
  <c r="H291" i="1"/>
  <c r="H292" i="1"/>
  <c r="H293" i="1"/>
  <c r="H294" i="1"/>
  <c r="H295" i="1"/>
  <c r="H296" i="1"/>
  <c r="H297" i="1"/>
  <c r="H298" i="1"/>
  <c r="H299" i="1"/>
  <c r="K3" i="1"/>
  <c r="L3" i="1" s="1"/>
  <c r="M68" i="1"/>
  <c r="C5" i="2" s="1"/>
  <c r="K68" i="1"/>
  <c r="L68" i="1" s="1"/>
  <c r="K54" i="1"/>
  <c r="L54" i="1" s="1"/>
  <c r="K18" i="1"/>
  <c r="L18" i="1" s="1"/>
  <c r="K47" i="1"/>
  <c r="L47" i="1" s="1"/>
  <c r="K65" i="1"/>
  <c r="L65" i="1" s="1"/>
  <c r="K88" i="1"/>
  <c r="L88" i="1" s="1"/>
  <c r="M18" i="1"/>
  <c r="M54" i="1"/>
  <c r="M287" i="1"/>
  <c r="M47" i="1"/>
  <c r="M65" i="1"/>
  <c r="C3" i="2" l="1"/>
  <c r="C4" i="2"/>
  <c r="F16" i="2"/>
  <c r="G16" i="2" l="1"/>
  <c r="H10" i="2" s="1"/>
  <c r="J16" i="2"/>
  <c r="H16" i="2"/>
  <c r="D16" i="2"/>
  <c r="E16" i="2"/>
</calcChain>
</file>

<file path=xl/sharedStrings.xml><?xml version="1.0" encoding="utf-8"?>
<sst xmlns="http://schemas.openxmlformats.org/spreadsheetml/2006/main" count="350" uniqueCount="340">
  <si>
    <t>Name of the show</t>
  </si>
  <si>
    <t>S.Start</t>
  </si>
  <si>
    <t>S.End</t>
  </si>
  <si>
    <t>E.No.</t>
  </si>
  <si>
    <t>S.Current</t>
  </si>
  <si>
    <t>/E.Runtime</t>
  </si>
  <si>
    <t>∑E.Runtime</t>
  </si>
  <si>
    <r>
      <t xml:space="preserve">WandaVision </t>
    </r>
    <r>
      <rPr>
        <i/>
        <sz val="12"/>
        <color theme="1"/>
        <rFont val="Ink Free"/>
        <family val="4"/>
      </rPr>
      <t>f</t>
    </r>
  </si>
  <si>
    <t>Marvel Disney+</t>
  </si>
  <si>
    <t>What If…?</t>
  </si>
  <si>
    <r>
      <t xml:space="preserve">The Falcon and the Winter Soldier </t>
    </r>
    <r>
      <rPr>
        <i/>
        <sz val="12"/>
        <color theme="1"/>
        <rFont val="Ink Free"/>
        <family val="4"/>
      </rPr>
      <t>f</t>
    </r>
  </si>
  <si>
    <t>Moon Knight</t>
  </si>
  <si>
    <t>*</t>
  </si>
  <si>
    <t>I Am Groot</t>
  </si>
  <si>
    <t>Special Presentation</t>
  </si>
  <si>
    <t>Assembled</t>
  </si>
  <si>
    <t>Legends</t>
  </si>
  <si>
    <r>
      <t xml:space="preserve">Smallville </t>
    </r>
    <r>
      <rPr>
        <i/>
        <sz val="12"/>
        <color theme="1"/>
        <rFont val="Ink Free"/>
        <family val="4"/>
      </rPr>
      <t>f</t>
    </r>
  </si>
  <si>
    <t>Arrowverse</t>
  </si>
  <si>
    <r>
      <t xml:space="preserve">Arrow </t>
    </r>
    <r>
      <rPr>
        <i/>
        <sz val="12"/>
        <color theme="1"/>
        <rFont val="Ink Free"/>
        <family val="4"/>
      </rPr>
      <t>f</t>
    </r>
  </si>
  <si>
    <r>
      <t xml:space="preserve">Supergirl </t>
    </r>
    <r>
      <rPr>
        <i/>
        <sz val="12"/>
        <color theme="1"/>
        <rFont val="Ink Free"/>
        <family val="4"/>
      </rPr>
      <t>f</t>
    </r>
  </si>
  <si>
    <r>
      <t xml:space="preserve">Lucifer </t>
    </r>
    <r>
      <rPr>
        <i/>
        <sz val="12"/>
        <color theme="1"/>
        <rFont val="Ink Free"/>
        <family val="4"/>
      </rPr>
      <t>f</t>
    </r>
  </si>
  <si>
    <r>
      <t xml:space="preserve">Black Lightning </t>
    </r>
    <r>
      <rPr>
        <i/>
        <sz val="12"/>
        <color theme="1"/>
        <rFont val="Ink Free"/>
        <family val="4"/>
      </rPr>
      <t>f</t>
    </r>
  </si>
  <si>
    <r>
      <t xml:space="preserve">The Flash (1990) </t>
    </r>
    <r>
      <rPr>
        <i/>
        <sz val="12"/>
        <color theme="1"/>
        <rFont val="Ink Free"/>
        <family val="4"/>
      </rPr>
      <t>f</t>
    </r>
  </si>
  <si>
    <t>Superman &amp; Lois</t>
  </si>
  <si>
    <r>
      <t xml:space="preserve">Constantine </t>
    </r>
    <r>
      <rPr>
        <i/>
        <sz val="12"/>
        <color theme="1"/>
        <rFont val="Ink Free"/>
        <family val="4"/>
      </rPr>
      <t>f</t>
    </r>
  </si>
  <si>
    <r>
      <t xml:space="preserve">Birds Of Prey </t>
    </r>
    <r>
      <rPr>
        <i/>
        <sz val="12"/>
        <color theme="1"/>
        <rFont val="Ink Free"/>
        <family val="4"/>
      </rPr>
      <t>f</t>
    </r>
  </si>
  <si>
    <r>
      <t xml:space="preserve">Vixen </t>
    </r>
    <r>
      <rPr>
        <i/>
        <sz val="12"/>
        <color theme="1"/>
        <rFont val="Ink Free"/>
        <family val="4"/>
      </rPr>
      <t>f</t>
    </r>
  </si>
  <si>
    <r>
      <t xml:space="preserve">Freedom Fighters: The Ray </t>
    </r>
    <r>
      <rPr>
        <i/>
        <sz val="12"/>
        <color theme="1"/>
        <rFont val="Ink Free"/>
        <family val="4"/>
      </rPr>
      <t>f</t>
    </r>
  </si>
  <si>
    <r>
      <t xml:space="preserve">Swamp Thing </t>
    </r>
    <r>
      <rPr>
        <i/>
        <sz val="12"/>
        <color theme="1"/>
        <rFont val="Ink Free"/>
        <family val="4"/>
      </rPr>
      <t>f</t>
    </r>
  </si>
  <si>
    <r>
      <t xml:space="preserve">Constantine City Of Demons </t>
    </r>
    <r>
      <rPr>
        <i/>
        <sz val="12"/>
        <color theme="1"/>
        <rFont val="Ink Free"/>
        <family val="4"/>
      </rPr>
      <t>f</t>
    </r>
  </si>
  <si>
    <r>
      <t xml:space="preserve">{Chloe Chronicles::S:1-2 </t>
    </r>
    <r>
      <rPr>
        <i/>
        <sz val="12"/>
        <color theme="1"/>
        <rFont val="Ink Free"/>
        <family val="4"/>
      </rPr>
      <t>f</t>
    </r>
  </si>
  <si>
    <r>
      <t xml:space="preserve">Vengence Chronicles::S:1 </t>
    </r>
    <r>
      <rPr>
        <i/>
        <sz val="12"/>
        <color theme="1"/>
        <rFont val="Ink Free"/>
        <family val="4"/>
      </rPr>
      <t>f</t>
    </r>
  </si>
  <si>
    <r>
      <t>The Oliver Queen Chronicles::S:1</t>
    </r>
    <r>
      <rPr>
        <i/>
        <sz val="12"/>
        <color theme="1"/>
        <rFont val="Ink Free"/>
        <family val="4"/>
      </rPr>
      <t xml:space="preserve"> f</t>
    </r>
  </si>
  <si>
    <r>
      <t xml:space="preserve">Kara &amp; The Chronicles of Krypton::S:1 </t>
    </r>
    <r>
      <rPr>
        <i/>
        <sz val="12"/>
        <color theme="1"/>
        <rFont val="Ink Free"/>
        <family val="4"/>
      </rPr>
      <t>f</t>
    </r>
  </si>
  <si>
    <r>
      <t xml:space="preserve">Arrow Blood Rush::S:1 </t>
    </r>
    <r>
      <rPr>
        <i/>
        <sz val="12"/>
        <color theme="1"/>
        <rFont val="Ink Free"/>
        <family val="4"/>
      </rPr>
      <t>f</t>
    </r>
  </si>
  <si>
    <r>
      <t xml:space="preserve">Smallville Legends Justice and Doom </t>
    </r>
    <r>
      <rPr>
        <i/>
        <sz val="12"/>
        <color theme="1"/>
        <rFont val="Ink Free"/>
        <family val="4"/>
      </rPr>
      <t>f</t>
    </r>
  </si>
  <si>
    <r>
      <t xml:space="preserve">Cisco Chronicles::S:1 </t>
    </r>
    <r>
      <rPr>
        <i/>
        <sz val="12"/>
        <color theme="1"/>
        <rFont val="Ink Free"/>
        <family val="4"/>
      </rPr>
      <t>f</t>
    </r>
  </si>
  <si>
    <r>
      <t xml:space="preserve">Beebo Saves Christmas </t>
    </r>
    <r>
      <rPr>
        <i/>
        <sz val="12"/>
        <color theme="1"/>
        <rFont val="Ink Free"/>
        <family val="4"/>
      </rPr>
      <t>f</t>
    </r>
  </si>
  <si>
    <r>
      <t xml:space="preserve">Crisis Aftermath::S:1 </t>
    </r>
    <r>
      <rPr>
        <i/>
        <sz val="12"/>
        <color theme="1"/>
        <rFont val="Ink Free"/>
        <family val="4"/>
      </rPr>
      <t>f</t>
    </r>
    <r>
      <rPr>
        <sz val="12"/>
        <color theme="1"/>
        <rFont val="Ink Free"/>
        <family val="4"/>
      </rPr>
      <t>}</t>
    </r>
  </si>
  <si>
    <r>
      <t xml:space="preserve">Daredevil </t>
    </r>
    <r>
      <rPr>
        <i/>
        <sz val="12"/>
        <color theme="1"/>
        <rFont val="Ink Free"/>
        <family val="4"/>
      </rPr>
      <t>f</t>
    </r>
  </si>
  <si>
    <t>Marvel Netflix</t>
  </si>
  <si>
    <r>
      <t xml:space="preserve">Jessica Jones </t>
    </r>
    <r>
      <rPr>
        <i/>
        <sz val="12"/>
        <color theme="1"/>
        <rFont val="Ink Free"/>
        <family val="4"/>
      </rPr>
      <t>f</t>
    </r>
  </si>
  <si>
    <r>
      <t xml:space="preserve">Punisher </t>
    </r>
    <r>
      <rPr>
        <i/>
        <sz val="12"/>
        <color theme="1"/>
        <rFont val="Ink Free"/>
        <family val="4"/>
      </rPr>
      <t>f</t>
    </r>
  </si>
  <si>
    <r>
      <t xml:space="preserve">Luke Cage </t>
    </r>
    <r>
      <rPr>
        <i/>
        <sz val="12"/>
        <color theme="1"/>
        <rFont val="Ink Free"/>
        <family val="4"/>
      </rPr>
      <t>f</t>
    </r>
  </si>
  <si>
    <r>
      <t xml:space="preserve">Iron Fist </t>
    </r>
    <r>
      <rPr>
        <i/>
        <sz val="12"/>
        <color theme="1"/>
        <rFont val="Ink Free"/>
        <family val="4"/>
      </rPr>
      <t>f</t>
    </r>
  </si>
  <si>
    <r>
      <t xml:space="preserve">Defenders </t>
    </r>
    <r>
      <rPr>
        <i/>
        <sz val="12"/>
        <color theme="1"/>
        <rFont val="Ink Free"/>
        <family val="4"/>
      </rPr>
      <t>f</t>
    </r>
  </si>
  <si>
    <r>
      <t xml:space="preserve">Agents of SHIELD </t>
    </r>
    <r>
      <rPr>
        <i/>
        <sz val="12"/>
        <color theme="1"/>
        <rFont val="Ink Free"/>
        <family val="4"/>
      </rPr>
      <t>f</t>
    </r>
  </si>
  <si>
    <t>Marvel</t>
  </si>
  <si>
    <r>
      <t xml:space="preserve">Runaways </t>
    </r>
    <r>
      <rPr>
        <i/>
        <sz val="12"/>
        <color theme="1"/>
        <rFont val="Ink Free"/>
        <family val="4"/>
      </rPr>
      <t>f</t>
    </r>
  </si>
  <si>
    <r>
      <t xml:space="preserve">Cloak and Dagger </t>
    </r>
    <r>
      <rPr>
        <i/>
        <sz val="12"/>
        <color theme="1"/>
        <rFont val="Ink Free"/>
        <family val="4"/>
      </rPr>
      <t>f</t>
    </r>
  </si>
  <si>
    <r>
      <t xml:space="preserve">Agent Carter </t>
    </r>
    <r>
      <rPr>
        <i/>
        <sz val="12"/>
        <color theme="1"/>
        <rFont val="Ink Free"/>
        <family val="4"/>
      </rPr>
      <t>f</t>
    </r>
  </si>
  <si>
    <r>
      <t xml:space="preserve">Helstrom </t>
    </r>
    <r>
      <rPr>
        <i/>
        <sz val="12"/>
        <color theme="1"/>
        <rFont val="Ink Free"/>
        <family val="4"/>
      </rPr>
      <t>f</t>
    </r>
  </si>
  <si>
    <r>
      <t xml:space="preserve">Inhumans </t>
    </r>
    <r>
      <rPr>
        <i/>
        <sz val="12"/>
        <color theme="1"/>
        <rFont val="Ink Free"/>
        <family val="4"/>
      </rPr>
      <t>f</t>
    </r>
  </si>
  <si>
    <r>
      <t xml:space="preserve">WHiH Newsfront::S:1 </t>
    </r>
    <r>
      <rPr>
        <i/>
        <sz val="12"/>
        <color theme="1"/>
        <rFont val="Ink Free"/>
        <family val="4"/>
      </rPr>
      <t>f</t>
    </r>
  </si>
  <si>
    <r>
      <t xml:space="preserve">{Agent of SHIELD Slingshot </t>
    </r>
    <r>
      <rPr>
        <i/>
        <sz val="12"/>
        <color theme="1"/>
        <rFont val="Ink Free"/>
        <family val="4"/>
      </rPr>
      <t>f</t>
    </r>
  </si>
  <si>
    <r>
      <t xml:space="preserve">Double Agent </t>
    </r>
    <r>
      <rPr>
        <i/>
        <sz val="12"/>
        <color theme="1"/>
        <rFont val="Ink Free"/>
        <family val="4"/>
      </rPr>
      <t>f</t>
    </r>
  </si>
  <si>
    <r>
      <t xml:space="preserve">Academy </t>
    </r>
    <r>
      <rPr>
        <i/>
        <sz val="12"/>
        <color theme="1"/>
        <rFont val="Ink Free"/>
        <family val="4"/>
      </rPr>
      <t>f</t>
    </r>
    <r>
      <rPr>
        <sz val="12"/>
        <color theme="1"/>
        <rFont val="Ink Free"/>
        <family val="4"/>
      </rPr>
      <t>}</t>
    </r>
  </si>
  <si>
    <r>
      <t xml:space="preserve">The Gifted </t>
    </r>
    <r>
      <rPr>
        <i/>
        <sz val="12"/>
        <color theme="1"/>
        <rFont val="Ink Free"/>
        <family val="4"/>
      </rPr>
      <t>f</t>
    </r>
  </si>
  <si>
    <t>X-Men</t>
  </si>
  <si>
    <r>
      <t xml:space="preserve">Legion </t>
    </r>
    <r>
      <rPr>
        <i/>
        <sz val="12"/>
        <color theme="1"/>
        <rFont val="Ink Free"/>
        <family val="4"/>
      </rPr>
      <t>f</t>
    </r>
  </si>
  <si>
    <r>
      <t xml:space="preserve">Zack Snyder's Justice League </t>
    </r>
    <r>
      <rPr>
        <i/>
        <sz val="12"/>
        <color theme="1"/>
        <rFont val="Ink Free"/>
        <family val="4"/>
      </rPr>
      <t>f</t>
    </r>
  </si>
  <si>
    <t>DC</t>
  </si>
  <si>
    <r>
      <t xml:space="preserve">Gotham </t>
    </r>
    <r>
      <rPr>
        <i/>
        <sz val="12"/>
        <color theme="1"/>
        <rFont val="Ink Free"/>
        <family val="4"/>
      </rPr>
      <t>f</t>
    </r>
  </si>
  <si>
    <t>Harley Quinn</t>
  </si>
  <si>
    <r>
      <t xml:space="preserve">Krypton </t>
    </r>
    <r>
      <rPr>
        <i/>
        <sz val="12"/>
        <color theme="1"/>
        <rFont val="Ink Free"/>
        <family val="4"/>
      </rPr>
      <t>f</t>
    </r>
  </si>
  <si>
    <r>
      <t xml:space="preserve">Naomi </t>
    </r>
    <r>
      <rPr>
        <i/>
        <sz val="12"/>
        <color theme="1"/>
        <rFont val="Ink Free"/>
        <family val="4"/>
      </rPr>
      <t>f</t>
    </r>
  </si>
  <si>
    <r>
      <t xml:space="preserve">Powerless </t>
    </r>
    <r>
      <rPr>
        <i/>
        <sz val="12"/>
        <color theme="1"/>
        <rFont val="Ink Free"/>
        <family val="4"/>
      </rPr>
      <t>f</t>
    </r>
  </si>
  <si>
    <r>
      <t xml:space="preserve">Watchmen </t>
    </r>
    <r>
      <rPr>
        <i/>
        <sz val="12"/>
        <color theme="1"/>
        <rFont val="Ink Free"/>
        <family val="4"/>
      </rPr>
      <t>f</t>
    </r>
  </si>
  <si>
    <t>Peacemaker</t>
  </si>
  <si>
    <r>
      <t xml:space="preserve">Wonder Woman </t>
    </r>
    <r>
      <rPr>
        <i/>
        <sz val="12"/>
        <color theme="1"/>
        <rFont val="Ink Free"/>
        <family val="4"/>
      </rPr>
      <t>f</t>
    </r>
  </si>
  <si>
    <t>{DC Super Hero Girls (2019) Super Shorts::S:1}</t>
  </si>
  <si>
    <r>
      <t xml:space="preserve">Chilling Adventures of Sabrina </t>
    </r>
    <r>
      <rPr>
        <i/>
        <sz val="12"/>
        <color theme="1"/>
        <rFont val="Ink Free"/>
        <family val="4"/>
      </rPr>
      <t>f</t>
    </r>
  </si>
  <si>
    <t>Netflix</t>
  </si>
  <si>
    <r>
      <t xml:space="preserve">Lost In Space </t>
    </r>
    <r>
      <rPr>
        <i/>
        <sz val="12"/>
        <color theme="1"/>
        <rFont val="Ink Free"/>
        <family val="4"/>
      </rPr>
      <t>f</t>
    </r>
  </si>
  <si>
    <r>
      <t xml:space="preserve">Dark </t>
    </r>
    <r>
      <rPr>
        <i/>
        <sz val="12"/>
        <color theme="1"/>
        <rFont val="Ink Free"/>
        <family val="4"/>
      </rPr>
      <t>f</t>
    </r>
  </si>
  <si>
    <t>Love, Death &amp; Robots</t>
  </si>
  <si>
    <t>Stranger Things</t>
  </si>
  <si>
    <t>The Umbrella Academy</t>
  </si>
  <si>
    <r>
      <t xml:space="preserve">Another Life </t>
    </r>
    <r>
      <rPr>
        <i/>
        <sz val="12"/>
        <color theme="1"/>
        <rFont val="Ink Free"/>
        <family val="4"/>
      </rPr>
      <t>f</t>
    </r>
  </si>
  <si>
    <r>
      <t xml:space="preserve">Locke &amp; Key </t>
    </r>
    <r>
      <rPr>
        <i/>
        <sz val="12"/>
        <color theme="1"/>
        <rFont val="Ink Free"/>
        <family val="4"/>
      </rPr>
      <t>f</t>
    </r>
  </si>
  <si>
    <t>Explained</t>
  </si>
  <si>
    <r>
      <t xml:space="preserve">Sherlock </t>
    </r>
    <r>
      <rPr>
        <i/>
        <sz val="12"/>
        <color theme="1"/>
        <rFont val="Ink Free"/>
        <family val="4"/>
      </rPr>
      <t>f</t>
    </r>
  </si>
  <si>
    <t>Into The Night</t>
  </si>
  <si>
    <t>The Sandman</t>
  </si>
  <si>
    <r>
      <t xml:space="preserve">Daybreak </t>
    </r>
    <r>
      <rPr>
        <i/>
        <sz val="12"/>
        <color theme="1"/>
        <rFont val="Ink Free"/>
        <family val="4"/>
      </rPr>
      <t>f</t>
    </r>
  </si>
  <si>
    <r>
      <t xml:space="preserve">Cursed </t>
    </r>
    <r>
      <rPr>
        <i/>
        <sz val="12"/>
        <color theme="1"/>
        <rFont val="Ink Free"/>
        <family val="4"/>
      </rPr>
      <t>f</t>
    </r>
  </si>
  <si>
    <r>
      <t xml:space="preserve">V Wars </t>
    </r>
    <r>
      <rPr>
        <i/>
        <sz val="12"/>
        <color theme="1"/>
        <rFont val="Ink Free"/>
        <family val="4"/>
      </rPr>
      <t>f</t>
    </r>
  </si>
  <si>
    <r>
      <t xml:space="preserve">Nightflyers </t>
    </r>
    <r>
      <rPr>
        <i/>
        <sz val="12"/>
        <color theme="1"/>
        <rFont val="Ink Free"/>
        <family val="4"/>
      </rPr>
      <t>f</t>
    </r>
  </si>
  <si>
    <r>
      <t xml:space="preserve">Oats Studios </t>
    </r>
    <r>
      <rPr>
        <i/>
        <sz val="12"/>
        <color theme="1"/>
        <rFont val="Ink Free"/>
        <family val="4"/>
      </rPr>
      <t>f</t>
    </r>
  </si>
  <si>
    <r>
      <t xml:space="preserve">Away </t>
    </r>
    <r>
      <rPr>
        <i/>
        <sz val="12"/>
        <color theme="1"/>
        <rFont val="Ink Free"/>
        <family val="4"/>
      </rPr>
      <t>f</t>
    </r>
  </si>
  <si>
    <t>Arcane</t>
  </si>
  <si>
    <t>Shadow and Bone</t>
  </si>
  <si>
    <r>
      <t xml:space="preserve">Jupiter's Legacy </t>
    </r>
    <r>
      <rPr>
        <i/>
        <sz val="12"/>
        <color theme="1"/>
        <rFont val="Ink Free"/>
        <family val="4"/>
      </rPr>
      <t>f</t>
    </r>
  </si>
  <si>
    <r>
      <t xml:space="preserve">The Irregulars </t>
    </r>
    <r>
      <rPr>
        <i/>
        <sz val="12"/>
        <color theme="1"/>
        <rFont val="Ink Free"/>
        <family val="4"/>
      </rPr>
      <t>f</t>
    </r>
  </si>
  <si>
    <r>
      <t xml:space="preserve">Living With Yourself </t>
    </r>
    <r>
      <rPr>
        <i/>
        <sz val="12"/>
        <color theme="1"/>
        <rFont val="Ink Free"/>
        <family val="4"/>
      </rPr>
      <t>f</t>
    </r>
  </si>
  <si>
    <r>
      <t xml:space="preserve">The Queen's Gambit </t>
    </r>
    <r>
      <rPr>
        <i/>
        <sz val="12"/>
        <color theme="1"/>
        <rFont val="Ink Free"/>
        <family val="4"/>
      </rPr>
      <t>f</t>
    </r>
  </si>
  <si>
    <r>
      <t xml:space="preserve">Curon </t>
    </r>
    <r>
      <rPr>
        <i/>
        <sz val="12"/>
        <color theme="1"/>
        <rFont val="Ink Free"/>
        <family val="4"/>
      </rPr>
      <t>f</t>
    </r>
  </si>
  <si>
    <r>
      <t xml:space="preserve">Fate: The Winx Saga </t>
    </r>
    <r>
      <rPr>
        <i/>
        <sz val="12"/>
        <color theme="1"/>
        <rFont val="Ink Free"/>
        <family val="4"/>
      </rPr>
      <t>f</t>
    </r>
  </si>
  <si>
    <r>
      <t xml:space="preserve">Bloodride </t>
    </r>
    <r>
      <rPr>
        <i/>
        <sz val="12"/>
        <color theme="1"/>
        <rFont val="Ink Free"/>
        <family val="4"/>
      </rPr>
      <t>f</t>
    </r>
  </si>
  <si>
    <r>
      <t xml:space="preserve">The School Nurse Files </t>
    </r>
    <r>
      <rPr>
        <i/>
        <sz val="12"/>
        <color theme="1"/>
        <rFont val="Ink Free"/>
        <family val="4"/>
      </rPr>
      <t>f</t>
    </r>
  </si>
  <si>
    <r>
      <t xml:space="preserve">Kiss Me First </t>
    </r>
    <r>
      <rPr>
        <i/>
        <sz val="12"/>
        <color theme="1"/>
        <rFont val="Ink Free"/>
        <family val="4"/>
      </rPr>
      <t>f</t>
    </r>
  </si>
  <si>
    <r>
      <t xml:space="preserve">Stateless </t>
    </r>
    <r>
      <rPr>
        <i/>
        <sz val="12"/>
        <color theme="1"/>
        <rFont val="Ink Free"/>
        <family val="4"/>
      </rPr>
      <t>f</t>
    </r>
  </si>
  <si>
    <r>
      <t xml:space="preserve">Countdown: Inspiration4 Mission to Space </t>
    </r>
    <r>
      <rPr>
        <i/>
        <sz val="12"/>
        <color theme="1"/>
        <rFont val="Ink Free"/>
        <family val="4"/>
      </rPr>
      <t>f</t>
    </r>
  </si>
  <si>
    <r>
      <t xml:space="preserve">Jinn </t>
    </r>
    <r>
      <rPr>
        <i/>
        <sz val="12"/>
        <color theme="1"/>
        <rFont val="Ink Free"/>
        <family val="4"/>
      </rPr>
      <t>f</t>
    </r>
  </si>
  <si>
    <r>
      <t xml:space="preserve">Alien Worlds </t>
    </r>
    <r>
      <rPr>
        <i/>
        <sz val="12"/>
        <color theme="1"/>
        <rFont val="Ink Free"/>
        <family val="4"/>
      </rPr>
      <t>f</t>
    </r>
  </si>
  <si>
    <r>
      <t xml:space="preserve">Deep Water </t>
    </r>
    <r>
      <rPr>
        <i/>
        <sz val="12"/>
        <color theme="1"/>
        <rFont val="Ink Free"/>
        <family val="4"/>
      </rPr>
      <t>f</t>
    </r>
  </si>
  <si>
    <r>
      <t xml:space="preserve">Dracula </t>
    </r>
    <r>
      <rPr>
        <i/>
        <sz val="12"/>
        <color theme="1"/>
        <rFont val="Ink Free"/>
        <family val="4"/>
      </rPr>
      <t>f</t>
    </r>
  </si>
  <si>
    <r>
      <t xml:space="preserve">{Beyond Stranger Things::S:1 </t>
    </r>
    <r>
      <rPr>
        <i/>
        <sz val="12"/>
        <color theme="1"/>
        <rFont val="Ink Free"/>
        <family val="4"/>
      </rPr>
      <t>f</t>
    </r>
  </si>
  <si>
    <r>
      <t xml:space="preserve">Creating The Queen's Gambit </t>
    </r>
    <r>
      <rPr>
        <i/>
        <sz val="12"/>
        <color theme="1"/>
        <rFont val="Ink Free"/>
        <family val="4"/>
      </rPr>
      <t>f</t>
    </r>
  </si>
  <si>
    <r>
      <t xml:space="preserve">The Witcher: Nightmare of the Wolf </t>
    </r>
    <r>
      <rPr>
        <i/>
        <sz val="12"/>
        <color theme="1"/>
        <rFont val="Ink Free"/>
        <family val="4"/>
      </rPr>
      <t>f</t>
    </r>
  </si>
  <si>
    <t>Making The Witcher</t>
  </si>
  <si>
    <t>The Witcher: A Look Inside the Episodes</t>
  </si>
  <si>
    <t>Shadow and Bone: The Aftermath</t>
  </si>
  <si>
    <r>
      <t xml:space="preserve">Raincoat Academy::S:1 </t>
    </r>
    <r>
      <rPr>
        <i/>
        <sz val="12"/>
        <color theme="1"/>
        <rFont val="Ink Free"/>
        <family val="4"/>
      </rPr>
      <t>f</t>
    </r>
    <r>
      <rPr>
        <sz val="12"/>
        <color theme="1"/>
        <rFont val="Ink Free"/>
        <family val="4"/>
      </rPr>
      <t>}</t>
    </r>
  </si>
  <si>
    <r>
      <t xml:space="preserve">F.R.I.E.N.D.S </t>
    </r>
    <r>
      <rPr>
        <i/>
        <sz val="12"/>
        <color theme="1"/>
        <rFont val="Ink Free"/>
        <family val="4"/>
      </rPr>
      <t>f</t>
    </r>
  </si>
  <si>
    <t>Others</t>
  </si>
  <si>
    <r>
      <t xml:space="preserve">Big Bang Theory </t>
    </r>
    <r>
      <rPr>
        <i/>
        <sz val="12"/>
        <color theme="1"/>
        <rFont val="Ink Free"/>
        <family val="4"/>
      </rPr>
      <t>f</t>
    </r>
  </si>
  <si>
    <r>
      <t xml:space="preserve">The Office </t>
    </r>
    <r>
      <rPr>
        <i/>
        <sz val="12"/>
        <color theme="1"/>
        <rFont val="Ink Free"/>
        <family val="4"/>
      </rPr>
      <t>f</t>
    </r>
  </si>
  <si>
    <t>Mahabharat</t>
  </si>
  <si>
    <t>Doctor Who</t>
  </si>
  <si>
    <t>Young Sheldon</t>
  </si>
  <si>
    <r>
      <t xml:space="preserve">Chuck </t>
    </r>
    <r>
      <rPr>
        <i/>
        <sz val="12"/>
        <color theme="1"/>
        <rFont val="Ink Free"/>
        <family val="4"/>
      </rPr>
      <t>f</t>
    </r>
  </si>
  <si>
    <r>
      <t xml:space="preserve">The Sarah Jane Adventures </t>
    </r>
    <r>
      <rPr>
        <i/>
        <sz val="12"/>
        <color theme="1"/>
        <rFont val="Ink Free"/>
        <family val="4"/>
      </rPr>
      <t>f</t>
    </r>
  </si>
  <si>
    <r>
      <t xml:space="preserve">Joey </t>
    </r>
    <r>
      <rPr>
        <i/>
        <sz val="12"/>
        <color theme="1"/>
        <rFont val="Ink Free"/>
        <family val="4"/>
      </rPr>
      <t>f</t>
    </r>
  </si>
  <si>
    <r>
      <t xml:space="preserve">Torchwood </t>
    </r>
    <r>
      <rPr>
        <i/>
        <sz val="12"/>
        <color theme="1"/>
        <rFont val="Ink Free"/>
        <family val="4"/>
      </rPr>
      <t>f</t>
    </r>
  </si>
  <si>
    <r>
      <t xml:space="preserve">Terminator The Sarah Conner Chronicles </t>
    </r>
    <r>
      <rPr>
        <i/>
        <sz val="12"/>
        <color theme="1"/>
        <rFont val="Ink Free"/>
        <family val="4"/>
      </rPr>
      <t>f</t>
    </r>
  </si>
  <si>
    <r>
      <t xml:space="preserve">K-9 </t>
    </r>
    <r>
      <rPr>
        <i/>
        <sz val="12"/>
        <color theme="1"/>
        <rFont val="Ink Free"/>
        <family val="4"/>
      </rPr>
      <t>f</t>
    </r>
  </si>
  <si>
    <t>Andor</t>
  </si>
  <si>
    <r>
      <t xml:space="preserve">Hanna </t>
    </r>
    <r>
      <rPr>
        <i/>
        <sz val="12"/>
        <color theme="1"/>
        <rFont val="Ink Free"/>
        <family val="4"/>
      </rPr>
      <t>f</t>
    </r>
  </si>
  <si>
    <t>Upload</t>
  </si>
  <si>
    <t>The Boys</t>
  </si>
  <si>
    <t>Jack Ryan</t>
  </si>
  <si>
    <t>Mandalorian</t>
  </si>
  <si>
    <r>
      <t xml:space="preserve">Treadstone </t>
    </r>
    <r>
      <rPr>
        <i/>
        <sz val="12"/>
        <color theme="1"/>
        <rFont val="Ink Free"/>
        <family val="4"/>
      </rPr>
      <t>f</t>
    </r>
  </si>
  <si>
    <t>Euphoria</t>
  </si>
  <si>
    <r>
      <t xml:space="preserve">The Age Of AI </t>
    </r>
    <r>
      <rPr>
        <i/>
        <sz val="12"/>
        <color theme="1"/>
        <rFont val="Ink Free"/>
        <family val="4"/>
      </rPr>
      <t>f</t>
    </r>
  </si>
  <si>
    <t>The Flight Attendant</t>
  </si>
  <si>
    <t>The Boys Presents: Diabolical</t>
  </si>
  <si>
    <r>
      <t xml:space="preserve">Class </t>
    </r>
    <r>
      <rPr>
        <i/>
        <sz val="12"/>
        <color theme="1"/>
        <rFont val="Ink Free"/>
        <family val="4"/>
      </rPr>
      <t>f</t>
    </r>
  </si>
  <si>
    <r>
      <t xml:space="preserve">Truth Seekers </t>
    </r>
    <r>
      <rPr>
        <i/>
        <sz val="12"/>
        <color theme="1"/>
        <rFont val="Ink Free"/>
        <family val="4"/>
      </rPr>
      <t>f</t>
    </r>
  </si>
  <si>
    <t>The Book of Boba Fett</t>
  </si>
  <si>
    <r>
      <t xml:space="preserve">Solos </t>
    </r>
    <r>
      <rPr>
        <i/>
        <sz val="12"/>
        <color theme="1"/>
        <rFont val="Ink Free"/>
        <family val="4"/>
      </rPr>
      <t>f</t>
    </r>
  </si>
  <si>
    <r>
      <t xml:space="preserve">Live Telecast </t>
    </r>
    <r>
      <rPr>
        <i/>
        <sz val="12"/>
        <color theme="1"/>
        <rFont val="Ink Free"/>
        <family val="4"/>
      </rPr>
      <t>f</t>
    </r>
  </si>
  <si>
    <t>Obi-Wan Kenobi</t>
  </si>
  <si>
    <t xml:space="preserve">Good Omens </t>
  </si>
  <si>
    <t>Swimming with Sharks</t>
  </si>
  <si>
    <r>
      <t xml:space="preserve">Terminator Salvation The Machinima Series </t>
    </r>
    <r>
      <rPr>
        <i/>
        <sz val="12"/>
        <color theme="1"/>
        <rFont val="Ink Free"/>
        <family val="4"/>
      </rPr>
      <t>f</t>
    </r>
  </si>
  <si>
    <r>
      <t xml:space="preserve">Chernobyl </t>
    </r>
    <r>
      <rPr>
        <i/>
        <sz val="12"/>
        <color theme="1"/>
        <rFont val="Ink Free"/>
        <family val="4"/>
      </rPr>
      <t>f</t>
    </r>
  </si>
  <si>
    <r>
      <t xml:space="preserve">Roar Of The Lion </t>
    </r>
    <r>
      <rPr>
        <i/>
        <sz val="12"/>
        <color theme="1"/>
        <rFont val="Ink Free"/>
        <family val="4"/>
      </rPr>
      <t>f</t>
    </r>
  </si>
  <si>
    <t>Little Women</t>
  </si>
  <si>
    <t>{Doctor Who Specials</t>
  </si>
  <si>
    <r>
      <t xml:space="preserve">Doctor Who: Dreamland </t>
    </r>
    <r>
      <rPr>
        <i/>
        <sz val="12"/>
        <color theme="1"/>
        <rFont val="Ink Free"/>
        <family val="4"/>
      </rPr>
      <t>f</t>
    </r>
  </si>
  <si>
    <r>
      <t xml:space="preserve">Torchwood Web of Lies::S:1 </t>
    </r>
    <r>
      <rPr>
        <i/>
        <sz val="12"/>
        <color theme="1"/>
        <rFont val="Ink Free"/>
        <family val="4"/>
      </rPr>
      <t>f</t>
    </r>
  </si>
  <si>
    <r>
      <t xml:space="preserve">The Sarah Jane Adventures Specials </t>
    </r>
    <r>
      <rPr>
        <i/>
        <sz val="12"/>
        <color theme="1"/>
        <rFont val="Ink Free"/>
        <family val="4"/>
      </rPr>
      <t>f</t>
    </r>
  </si>
  <si>
    <r>
      <t xml:space="preserve">K9 &amp; Company </t>
    </r>
    <r>
      <rPr>
        <i/>
        <sz val="12"/>
        <color theme="1"/>
        <rFont val="Ink Free"/>
        <family val="4"/>
      </rPr>
      <t>f</t>
    </r>
  </si>
  <si>
    <r>
      <t xml:space="preserve">F.R.I.E.N.D.S The Reunion </t>
    </r>
    <r>
      <rPr>
        <i/>
        <sz val="12"/>
        <color theme="1"/>
        <rFont val="Ink Free"/>
        <family val="4"/>
      </rPr>
      <t>f</t>
    </r>
  </si>
  <si>
    <r>
      <t xml:space="preserve">Chuck Extras::S:1 </t>
    </r>
    <r>
      <rPr>
        <i/>
        <sz val="12"/>
        <color theme="1"/>
        <rFont val="Ink Free"/>
        <family val="4"/>
      </rPr>
      <t>f</t>
    </r>
  </si>
  <si>
    <r>
      <t xml:space="preserve">Chuck BuyHard Jeff &amp; Lester Story::S:1 </t>
    </r>
    <r>
      <rPr>
        <i/>
        <sz val="12"/>
        <color theme="1"/>
        <rFont val="Ink Free"/>
        <family val="4"/>
      </rPr>
      <t>f</t>
    </r>
  </si>
  <si>
    <r>
      <t xml:space="preserve">Chuck EW Reunions #UnitedAtHome::S:1 </t>
    </r>
    <r>
      <rPr>
        <i/>
        <sz val="12"/>
        <color theme="1"/>
        <rFont val="Ink Free"/>
        <family val="4"/>
      </rPr>
      <t>f</t>
    </r>
  </si>
  <si>
    <r>
      <t xml:space="preserve">The Office Webisodes </t>
    </r>
    <r>
      <rPr>
        <i/>
        <sz val="12"/>
        <color theme="1"/>
        <rFont val="Ink Free"/>
        <family val="4"/>
      </rPr>
      <t>f</t>
    </r>
  </si>
  <si>
    <t>The Office Extras</t>
  </si>
  <si>
    <t>Euphoria Specials</t>
  </si>
  <si>
    <t>Prime Rewind The Boys::S:1 }</t>
  </si>
  <si>
    <r>
      <t xml:space="preserve">Ben 10 </t>
    </r>
    <r>
      <rPr>
        <i/>
        <sz val="12"/>
        <color theme="1"/>
        <rFont val="Ink Free"/>
        <family val="4"/>
      </rPr>
      <t>f</t>
    </r>
  </si>
  <si>
    <t>Animated</t>
  </si>
  <si>
    <r>
      <t xml:space="preserve">Ben 10 Alien Force </t>
    </r>
    <r>
      <rPr>
        <i/>
        <sz val="12"/>
        <color theme="1"/>
        <rFont val="Ink Free"/>
        <family val="4"/>
      </rPr>
      <t>f</t>
    </r>
  </si>
  <si>
    <r>
      <t xml:space="preserve">Ben 10 Ultimate Alien </t>
    </r>
    <r>
      <rPr>
        <i/>
        <sz val="12"/>
        <color theme="1"/>
        <rFont val="Ink Free"/>
        <family val="4"/>
      </rPr>
      <t>f</t>
    </r>
  </si>
  <si>
    <r>
      <t xml:space="preserve">Ben 10 Omniverse </t>
    </r>
    <r>
      <rPr>
        <i/>
        <sz val="12"/>
        <color theme="1"/>
        <rFont val="Ink Free"/>
        <family val="4"/>
      </rPr>
      <t>f</t>
    </r>
  </si>
  <si>
    <r>
      <t xml:space="preserve">Ben 10 Reboot </t>
    </r>
    <r>
      <rPr>
        <i/>
        <sz val="12"/>
        <color theme="1"/>
        <rFont val="Ink Free"/>
        <family val="4"/>
      </rPr>
      <t>f</t>
    </r>
  </si>
  <si>
    <t>Avengers Assemble</t>
  </si>
  <si>
    <t>Guardians Of The Galaxy</t>
  </si>
  <si>
    <r>
      <t xml:space="preserve">Avatar The Last Airbender </t>
    </r>
    <r>
      <rPr>
        <i/>
        <sz val="12"/>
        <color theme="1"/>
        <rFont val="Ink Free"/>
        <family val="4"/>
      </rPr>
      <t>f</t>
    </r>
  </si>
  <si>
    <r>
      <t xml:space="preserve">The Legend Of Korra </t>
    </r>
    <r>
      <rPr>
        <i/>
        <sz val="12"/>
        <color theme="1"/>
        <rFont val="Ink Free"/>
        <family val="4"/>
      </rPr>
      <t>f</t>
    </r>
  </si>
  <si>
    <r>
      <t xml:space="preserve">The Avengers: Earth's Mightiest Heroes </t>
    </r>
    <r>
      <rPr>
        <i/>
        <sz val="12"/>
        <color theme="1"/>
        <rFont val="Ink Free"/>
        <family val="4"/>
      </rPr>
      <t>f</t>
    </r>
  </si>
  <si>
    <r>
      <t xml:space="preserve">Hulk and the Agents of SMASH </t>
    </r>
    <r>
      <rPr>
        <i/>
        <sz val="12"/>
        <color theme="1"/>
        <rFont val="Ink Free"/>
        <family val="4"/>
      </rPr>
      <t>f</t>
    </r>
  </si>
  <si>
    <t>Ultimate Spider-Man</t>
  </si>
  <si>
    <t>Jurassic World Camp Cretaceous</t>
  </si>
  <si>
    <r>
      <t xml:space="preserve">Kungfu Panda: Paws of Destiny </t>
    </r>
    <r>
      <rPr>
        <i/>
        <sz val="12"/>
        <color theme="1"/>
        <rFont val="Ink Free"/>
        <family val="4"/>
      </rPr>
      <t>f</t>
    </r>
  </si>
  <si>
    <r>
      <t xml:space="preserve">Spectacular Spider-Man </t>
    </r>
    <r>
      <rPr>
        <i/>
        <sz val="12"/>
        <color theme="1"/>
        <rFont val="Ink Free"/>
        <family val="4"/>
      </rPr>
      <t>f</t>
    </r>
  </si>
  <si>
    <r>
      <t xml:space="preserve">Spider-Man </t>
    </r>
    <r>
      <rPr>
        <i/>
        <sz val="12"/>
        <color theme="1"/>
        <rFont val="Ink Free"/>
        <family val="4"/>
      </rPr>
      <t>f</t>
    </r>
  </si>
  <si>
    <r>
      <t xml:space="preserve">Spider-Man Unlimited </t>
    </r>
    <r>
      <rPr>
        <i/>
        <sz val="12"/>
        <color theme="1"/>
        <rFont val="Ink Free"/>
        <family val="4"/>
      </rPr>
      <t>f</t>
    </r>
  </si>
  <si>
    <r>
      <t xml:space="preserve">All Hail King Julian Exiled </t>
    </r>
    <r>
      <rPr>
        <i/>
        <sz val="12"/>
        <color theme="1"/>
        <rFont val="Ink Free"/>
        <family val="4"/>
      </rPr>
      <t>f</t>
    </r>
  </si>
  <si>
    <t>LEGO Jurassic World Legend Of Isla Nublar</t>
  </si>
  <si>
    <r>
      <t xml:space="preserve">Super Crooks </t>
    </r>
    <r>
      <rPr>
        <i/>
        <sz val="12"/>
        <color theme="1"/>
        <rFont val="Ink Free"/>
        <family val="4"/>
      </rPr>
      <t>f</t>
    </r>
  </si>
  <si>
    <r>
      <t xml:space="preserve">Marvel Anime: X-Men </t>
    </r>
    <r>
      <rPr>
        <i/>
        <sz val="12"/>
        <color theme="1"/>
        <rFont val="Ink Free"/>
        <family val="4"/>
      </rPr>
      <t>f</t>
    </r>
  </si>
  <si>
    <r>
      <t xml:space="preserve">Marvel Anime: Wolverine </t>
    </r>
    <r>
      <rPr>
        <i/>
        <sz val="12"/>
        <color theme="1"/>
        <rFont val="Ink Free"/>
        <family val="4"/>
      </rPr>
      <t>f</t>
    </r>
  </si>
  <si>
    <t>Kungfu Panda: The Dragon Knight</t>
  </si>
  <si>
    <t>Hit-Monkey</t>
  </si>
  <si>
    <t>Marvel Super Hero Adventures</t>
  </si>
  <si>
    <t>Masters of the Universe: Revelation</t>
  </si>
  <si>
    <t>Invincible</t>
  </si>
  <si>
    <r>
      <t xml:space="preserve">Dreamworks Holiday Classics </t>
    </r>
    <r>
      <rPr>
        <i/>
        <sz val="12"/>
        <color theme="1"/>
        <rFont val="Ink Free"/>
        <family val="4"/>
      </rPr>
      <t>f</t>
    </r>
  </si>
  <si>
    <t>Tales Of The Jedi</t>
  </si>
  <si>
    <t>Baymax!</t>
  </si>
  <si>
    <t>Olaf  Presents</t>
  </si>
  <si>
    <r>
      <t xml:space="preserve">LEGO Jurassic World The Indominus Escape </t>
    </r>
    <r>
      <rPr>
        <i/>
        <sz val="12"/>
        <color theme="1"/>
        <rFont val="Ink Free"/>
        <family val="4"/>
      </rPr>
      <t>f</t>
    </r>
  </si>
  <si>
    <r>
      <t xml:space="preserve">LEGO Marvel </t>
    </r>
    <r>
      <rPr>
        <i/>
        <sz val="12"/>
        <color theme="1"/>
        <rFont val="Ink Free"/>
        <family val="4"/>
      </rPr>
      <t>f</t>
    </r>
  </si>
  <si>
    <r>
      <t xml:space="preserve">Kungfu Panda Specials </t>
    </r>
    <r>
      <rPr>
        <i/>
        <sz val="12"/>
        <color theme="1"/>
        <rFont val="Ink Free"/>
        <family val="4"/>
      </rPr>
      <t>f</t>
    </r>
  </si>
  <si>
    <r>
      <t xml:space="preserve">Resident Evil Infinite Darkness </t>
    </r>
    <r>
      <rPr>
        <i/>
        <sz val="12"/>
        <color theme="1"/>
        <rFont val="Ink Free"/>
        <family val="4"/>
      </rPr>
      <t>f</t>
    </r>
  </si>
  <si>
    <r>
      <t xml:space="preserve">LEGO Jurassic World Secret Exhibit </t>
    </r>
    <r>
      <rPr>
        <i/>
        <sz val="12"/>
        <color theme="1"/>
        <rFont val="Ink Free"/>
        <family val="4"/>
      </rPr>
      <t>f</t>
    </r>
  </si>
  <si>
    <r>
      <t xml:space="preserve">LEGO Jurassic World Double Trouble </t>
    </r>
    <r>
      <rPr>
        <i/>
        <sz val="12"/>
        <color theme="1"/>
        <rFont val="Ink Free"/>
        <family val="4"/>
      </rPr>
      <t>f</t>
    </r>
  </si>
  <si>
    <r>
      <t xml:space="preserve">{Ben 10 Movies (Classic &amp; Alien Force) </t>
    </r>
    <r>
      <rPr>
        <i/>
        <sz val="12"/>
        <color theme="1"/>
        <rFont val="Ink Free"/>
        <family val="4"/>
      </rPr>
      <t>f</t>
    </r>
  </si>
  <si>
    <r>
      <t xml:space="preserve">Ben 10 Shorts </t>
    </r>
    <r>
      <rPr>
        <i/>
        <sz val="12"/>
        <color theme="1"/>
        <rFont val="Ink Free"/>
        <family val="4"/>
      </rPr>
      <t>f</t>
    </r>
  </si>
  <si>
    <r>
      <t xml:space="preserve">Ben 10 vs The Universe </t>
    </r>
    <r>
      <rPr>
        <i/>
        <sz val="12"/>
        <color theme="1"/>
        <rFont val="Ink Free"/>
        <family val="4"/>
      </rPr>
      <t>f</t>
    </r>
  </si>
  <si>
    <t>Bentuition::S:1</t>
  </si>
  <si>
    <t>Except XLR8 02</t>
  </si>
  <si>
    <r>
      <t xml:space="preserve">Ben 10 Alien Worlds::S:1-3 </t>
    </r>
    <r>
      <rPr>
        <i/>
        <sz val="12"/>
        <color theme="1"/>
        <rFont val="Ink Free"/>
        <family val="4"/>
      </rPr>
      <t>f</t>
    </r>
  </si>
  <si>
    <r>
      <t xml:space="preserve">Avatar Extras </t>
    </r>
    <r>
      <rPr>
        <i/>
        <sz val="12"/>
        <color theme="1"/>
        <rFont val="Ink Free"/>
        <family val="4"/>
      </rPr>
      <t>f</t>
    </r>
  </si>
  <si>
    <r>
      <t xml:space="preserve">Korra Extras </t>
    </r>
    <r>
      <rPr>
        <i/>
        <sz val="12"/>
        <color theme="1"/>
        <rFont val="Ink Free"/>
        <family val="4"/>
      </rPr>
      <t>f</t>
    </r>
  </si>
  <si>
    <t>Guardians Of The Galaxy: Shorts</t>
  </si>
  <si>
    <t>Masters of the Universe: Revelation: Revelations}</t>
  </si>
  <si>
    <t>Glee::S:4&amp;5 E:1-22&amp;1-13</t>
  </si>
  <si>
    <t>Melissa Starrer!</t>
  </si>
  <si>
    <r>
      <t xml:space="preserve">Waco </t>
    </r>
    <r>
      <rPr>
        <i/>
        <sz val="12"/>
        <color theme="1"/>
        <rFont val="Ink Free"/>
        <family val="4"/>
      </rPr>
      <t>f</t>
    </r>
  </si>
  <si>
    <t>Homeland::S:1 E:2-3</t>
  </si>
  <si>
    <t>Law &amp; Order Criminal Intents::S:9 E:4</t>
  </si>
  <si>
    <t>Law &amp; Order Special Victims Unit::S:12 E:5</t>
  </si>
  <si>
    <t>Blue Bloods::S:1 E:3</t>
  </si>
  <si>
    <t>The Good Wife::S:2 E:9</t>
  </si>
  <si>
    <t>Robot Chicken::S:10 E:18</t>
  </si>
  <si>
    <t>{Glee::S:3 E:22</t>
  </si>
  <si>
    <t>Glee::S:5 E:14-20</t>
  </si>
  <si>
    <t>Homeland::S:1 E:1</t>
  </si>
  <si>
    <t>Law &amp; Order Special Victims Unit::S:12 E:4}</t>
  </si>
  <si>
    <t>Note: All standalone Melissa episodes (3-8) are treated as '1' Season</t>
  </si>
  <si>
    <t>Legend</t>
  </si>
  <si>
    <t>***</t>
  </si>
  <si>
    <t>******************</t>
  </si>
  <si>
    <t>S</t>
  </si>
  <si>
    <t>Season</t>
  </si>
  <si>
    <t>E</t>
  </si>
  <si>
    <t>Episode</t>
  </si>
  <si>
    <t>/E</t>
  </si>
  <si>
    <t>Per Episode</t>
  </si>
  <si>
    <t>∑E</t>
  </si>
  <si>
    <t>Total</t>
  </si>
  <si>
    <t>Whoniverse</t>
  </si>
  <si>
    <t>Sitcom</t>
  </si>
  <si>
    <t>Ben 10</t>
  </si>
  <si>
    <t>Avatar</t>
  </si>
  <si>
    <t>Anthology</t>
  </si>
  <si>
    <t>Total shows:</t>
  </si>
  <si>
    <t>Total seasons:</t>
  </si>
  <si>
    <t>Total episodes:</t>
  </si>
  <si>
    <t>Episodes</t>
  </si>
  <si>
    <t>Seconds</t>
  </si>
  <si>
    <t>Minutes</t>
  </si>
  <si>
    <t>Days</t>
  </si>
  <si>
    <t>For 8hr/day</t>
  </si>
  <si>
    <t>Considering Average Runtime for each Series</t>
  </si>
  <si>
    <t>Wednesday</t>
  </si>
  <si>
    <t>{Harley Quinn Specials</t>
  </si>
  <si>
    <t>Citadel</t>
  </si>
  <si>
    <t>Our Universe</t>
  </si>
  <si>
    <r>
      <t xml:space="preserve">Legends Of Tomorrow </t>
    </r>
    <r>
      <rPr>
        <i/>
        <sz val="12"/>
        <color theme="1"/>
        <rFont val="Ink Free"/>
        <family val="4"/>
      </rPr>
      <t>f</t>
    </r>
  </si>
  <si>
    <r>
      <t xml:space="preserve">Batwoman </t>
    </r>
    <r>
      <rPr>
        <i/>
        <sz val="12"/>
        <color theme="1"/>
        <rFont val="Ink Free"/>
        <family val="4"/>
      </rPr>
      <t>f</t>
    </r>
  </si>
  <si>
    <r>
      <t xml:space="preserve">Titans </t>
    </r>
    <r>
      <rPr>
        <i/>
        <sz val="12"/>
        <color theme="1"/>
        <rFont val="Ink Free"/>
        <family val="4"/>
      </rPr>
      <t>f</t>
    </r>
  </si>
  <si>
    <r>
      <t xml:space="preserve">Stargirl </t>
    </r>
    <r>
      <rPr>
        <i/>
        <sz val="12"/>
        <color theme="1"/>
        <rFont val="Ink Free"/>
        <family val="4"/>
      </rPr>
      <t>f</t>
    </r>
  </si>
  <si>
    <r>
      <t xml:space="preserve">DC Super Hero Girls </t>
    </r>
    <r>
      <rPr>
        <i/>
        <sz val="12"/>
        <color theme="1"/>
        <rFont val="Ink Free"/>
        <family val="4"/>
      </rPr>
      <t>f</t>
    </r>
  </si>
  <si>
    <r>
      <t xml:space="preserve">DMZ </t>
    </r>
    <r>
      <rPr>
        <i/>
        <sz val="12"/>
        <color theme="1"/>
        <rFont val="Ink Free"/>
        <family val="4"/>
      </rPr>
      <t>f</t>
    </r>
  </si>
  <si>
    <r>
      <t xml:space="preserve">Warrior Nun </t>
    </r>
    <r>
      <rPr>
        <i/>
        <sz val="12"/>
        <color theme="1"/>
        <rFont val="Ink Free"/>
        <family val="4"/>
      </rPr>
      <t>f</t>
    </r>
  </si>
  <si>
    <r>
      <t xml:space="preserve">Space Force </t>
    </r>
    <r>
      <rPr>
        <i/>
        <sz val="12"/>
        <color theme="1"/>
        <rFont val="Ink Free"/>
        <family val="4"/>
      </rPr>
      <t>f</t>
    </r>
  </si>
  <si>
    <r>
      <t xml:space="preserve">Pretty Smart </t>
    </r>
    <r>
      <rPr>
        <i/>
        <sz val="12"/>
        <color theme="1"/>
        <rFont val="Ink Free"/>
        <family val="4"/>
      </rPr>
      <t>f</t>
    </r>
  </si>
  <si>
    <r>
      <t xml:space="preserve">Man Vs Bee </t>
    </r>
    <r>
      <rPr>
        <i/>
        <sz val="12"/>
        <color theme="1"/>
        <rFont val="Ink Free"/>
        <family val="4"/>
      </rPr>
      <t>f</t>
    </r>
  </si>
  <si>
    <r>
      <t xml:space="preserve">1899 </t>
    </r>
    <r>
      <rPr>
        <i/>
        <sz val="12"/>
        <color theme="1"/>
        <rFont val="Ink Free"/>
        <family val="4"/>
      </rPr>
      <t>f</t>
    </r>
  </si>
  <si>
    <r>
      <t xml:space="preserve">Resident Evil </t>
    </r>
    <r>
      <rPr>
        <i/>
        <sz val="12"/>
        <color theme="1"/>
        <rFont val="Ink Free"/>
        <family val="4"/>
      </rPr>
      <t>f</t>
    </r>
  </si>
  <si>
    <r>
      <t xml:space="preserve">The Guardians of Justice </t>
    </r>
    <r>
      <rPr>
        <i/>
        <sz val="12"/>
        <color theme="1"/>
        <rFont val="Ink Free"/>
        <family val="4"/>
      </rPr>
      <t>f</t>
    </r>
  </si>
  <si>
    <r>
      <t xml:space="preserve">Treason </t>
    </r>
    <r>
      <rPr>
        <i/>
        <sz val="12"/>
        <color theme="1"/>
        <rFont val="Ink Free"/>
        <family val="4"/>
      </rPr>
      <t>f</t>
    </r>
  </si>
  <si>
    <r>
      <t xml:space="preserve">The Witcher: Blood Origin </t>
    </r>
    <r>
      <rPr>
        <i/>
        <sz val="12"/>
        <color theme="1"/>
        <rFont val="Ink Free"/>
        <family val="4"/>
      </rPr>
      <t>f</t>
    </r>
  </si>
  <si>
    <r>
      <t xml:space="preserve">Making 1899 </t>
    </r>
    <r>
      <rPr>
        <i/>
        <sz val="12"/>
        <color theme="1"/>
        <rFont val="Ink Free"/>
        <family val="4"/>
      </rPr>
      <t>f</t>
    </r>
  </si>
  <si>
    <r>
      <t xml:space="preserve">Fate: The Winx Saga: The Aftermath </t>
    </r>
    <r>
      <rPr>
        <i/>
        <sz val="12"/>
        <color theme="1"/>
        <rFont val="Ink Free"/>
        <family val="4"/>
      </rPr>
      <t>f</t>
    </r>
  </si>
  <si>
    <r>
      <t xml:space="preserve">Raised by Wolves </t>
    </r>
    <r>
      <rPr>
        <i/>
        <sz val="12"/>
        <color theme="1"/>
        <rFont val="Ink Free"/>
        <family val="4"/>
      </rPr>
      <t>f</t>
    </r>
  </si>
  <si>
    <r>
      <t xml:space="preserve">M.O.D.O.K </t>
    </r>
    <r>
      <rPr>
        <i/>
        <sz val="12"/>
        <color theme="1"/>
        <rFont val="Ink Free"/>
        <family val="4"/>
      </rPr>
      <t>f</t>
    </r>
  </si>
  <si>
    <r>
      <t xml:space="preserve">Cars On The Road </t>
    </r>
    <r>
      <rPr>
        <i/>
        <sz val="12"/>
        <color theme="1"/>
        <rFont val="Ink Free"/>
        <family val="4"/>
      </rPr>
      <t>f</t>
    </r>
  </si>
  <si>
    <r>
      <t xml:space="preserve">Flash </t>
    </r>
    <r>
      <rPr>
        <i/>
        <sz val="12"/>
        <color theme="1"/>
        <rFont val="Ink Free"/>
        <family val="4"/>
      </rPr>
      <t>f</t>
    </r>
  </si>
  <si>
    <t>My Adventures with Superman</t>
  </si>
  <si>
    <t>The Witcher</t>
  </si>
  <si>
    <t>Cunk On Earth</t>
  </si>
  <si>
    <t>Gen V</t>
  </si>
  <si>
    <t>Ahsoka</t>
  </si>
  <si>
    <r>
      <t xml:space="preserve">Love &amp; Death </t>
    </r>
    <r>
      <rPr>
        <i/>
        <sz val="12"/>
        <color theme="1"/>
        <rFont val="Ink Free"/>
        <family val="4"/>
      </rPr>
      <t>f</t>
    </r>
  </si>
  <si>
    <t>The Continental</t>
  </si>
  <si>
    <t>Disney Gallery: The Mandalorian::S:1-3</t>
  </si>
  <si>
    <t>Atom Eve</t>
  </si>
  <si>
    <r>
      <t xml:space="preserve">Loki </t>
    </r>
    <r>
      <rPr>
        <i/>
        <sz val="12"/>
        <color theme="1"/>
        <rFont val="Ink Free"/>
        <family val="4"/>
      </rPr>
      <t>f</t>
    </r>
  </si>
  <si>
    <r>
      <t xml:space="preserve">Hawkeye </t>
    </r>
    <r>
      <rPr>
        <i/>
        <sz val="12"/>
        <color theme="1"/>
        <rFont val="Ink Free"/>
        <family val="4"/>
      </rPr>
      <t>f</t>
    </r>
  </si>
  <si>
    <r>
      <t xml:space="preserve">Secret Invasion </t>
    </r>
    <r>
      <rPr>
        <i/>
        <sz val="12"/>
        <color theme="1"/>
        <rFont val="Ink Free"/>
        <family val="4"/>
      </rPr>
      <t>f</t>
    </r>
  </si>
  <si>
    <r>
      <t xml:space="preserve">Ms Marvel </t>
    </r>
    <r>
      <rPr>
        <i/>
        <sz val="12"/>
        <color theme="1"/>
        <rFont val="Ink Free"/>
        <family val="4"/>
      </rPr>
      <t>f</t>
    </r>
  </si>
  <si>
    <r>
      <t xml:space="preserve">She-Hulk: Attorney At Law </t>
    </r>
    <r>
      <rPr>
        <i/>
        <sz val="12"/>
        <color theme="1"/>
        <rFont val="Ink Free"/>
        <family val="4"/>
      </rPr>
      <t>f</t>
    </r>
  </si>
  <si>
    <r>
      <t xml:space="preserve">Scott Pilgrim Takes Off </t>
    </r>
    <r>
      <rPr>
        <i/>
        <sz val="12"/>
        <color theme="1"/>
        <rFont val="Ink Free"/>
        <family val="4"/>
      </rPr>
      <t>f</t>
    </r>
  </si>
  <si>
    <r>
      <t xml:space="preserve">DC Super Hero Girls (2019) </t>
    </r>
    <r>
      <rPr>
        <i/>
        <sz val="12"/>
        <color theme="1"/>
        <rFont val="Ink Free"/>
        <family val="4"/>
      </rPr>
      <t>f</t>
    </r>
  </si>
  <si>
    <r>
      <t xml:space="preserve">Echo </t>
    </r>
    <r>
      <rPr>
        <i/>
        <sz val="12"/>
        <color theme="1"/>
        <rFont val="Ink Free"/>
        <family val="4"/>
      </rPr>
      <t>f</t>
    </r>
  </si>
  <si>
    <t>Percy Jackson And The Olympians</t>
  </si>
  <si>
    <t>One Punch Man</t>
  </si>
  <si>
    <t>One Punch Man OVA</t>
  </si>
  <si>
    <t>Masters of the Universe: Revolution</t>
  </si>
  <si>
    <t>Hrs:Min:Sec</t>
  </si>
  <si>
    <r>
      <t xml:space="preserve">Picard </t>
    </r>
    <r>
      <rPr>
        <i/>
        <sz val="12"/>
        <color theme="1"/>
        <rFont val="Ink Free"/>
        <family val="4"/>
      </rPr>
      <t>f</t>
    </r>
  </si>
  <si>
    <r>
      <t xml:space="preserve">Skull Island </t>
    </r>
    <r>
      <rPr>
        <i/>
        <sz val="12"/>
        <color theme="1"/>
        <rFont val="Ink Free"/>
        <family val="4"/>
      </rPr>
      <t>f</t>
    </r>
  </si>
  <si>
    <r>
      <t xml:space="preserve">Gotham Knights </t>
    </r>
    <r>
      <rPr>
        <i/>
        <sz val="12"/>
        <color theme="1"/>
        <rFont val="Ink Free"/>
        <family val="4"/>
      </rPr>
      <t>f</t>
    </r>
  </si>
  <si>
    <r>
      <t xml:space="preserve">Pennyworth </t>
    </r>
    <r>
      <rPr>
        <i/>
        <sz val="12"/>
        <color theme="1"/>
        <rFont val="Ink Free"/>
        <family val="4"/>
      </rPr>
      <t>f</t>
    </r>
  </si>
  <si>
    <r>
      <t xml:space="preserve">Doom Patrol </t>
    </r>
    <r>
      <rPr>
        <i/>
        <sz val="12"/>
        <color theme="1"/>
        <rFont val="Ink Free"/>
        <family val="4"/>
      </rPr>
      <t>f</t>
    </r>
  </si>
  <si>
    <t>Avatar: The Last Airbender</t>
  </si>
  <si>
    <t>Spider-Man: Shorts</t>
  </si>
  <si>
    <r>
      <t xml:space="preserve">X-Men: The Animated Series </t>
    </r>
    <r>
      <rPr>
        <i/>
        <sz val="12"/>
        <color theme="1"/>
        <rFont val="Ink Free"/>
        <family val="4"/>
      </rPr>
      <t>f</t>
    </r>
  </si>
  <si>
    <t>Fantastic Four: The Animated Series</t>
  </si>
  <si>
    <t>The Girls On The Bus</t>
  </si>
  <si>
    <t>X-Men'97</t>
  </si>
  <si>
    <t>3 Body Problem</t>
  </si>
  <si>
    <t>Start date</t>
  </si>
  <si>
    <t>Today</t>
  </si>
  <si>
    <t>yrs</t>
  </si>
  <si>
    <t>days</t>
  </si>
  <si>
    <t>hrs/day</t>
  </si>
  <si>
    <t>since start</t>
  </si>
  <si>
    <t>Spider-Man: The Animated Series</t>
  </si>
  <si>
    <t/>
  </si>
  <si>
    <r>
      <t xml:space="preserve">Death And Other Details </t>
    </r>
    <r>
      <rPr>
        <i/>
        <sz val="12"/>
        <color theme="1"/>
        <rFont val="Ink Free"/>
        <family val="4"/>
      </rPr>
      <t>f</t>
    </r>
  </si>
  <si>
    <t>Knuckles</t>
  </si>
  <si>
    <t>Monarch: Legacy Of Monsters</t>
  </si>
  <si>
    <t>The Sympathizer</t>
  </si>
  <si>
    <t>Bahubali: Crown of Blood</t>
  </si>
  <si>
    <t>Dead Boy Detectives</t>
  </si>
  <si>
    <t>Iron Man: Rise Of Technovore &amp; Avengers Confidential: Black Widow and Punisher</t>
  </si>
  <si>
    <t>The Last Of Us</t>
  </si>
  <si>
    <t>The Acolyte</t>
  </si>
  <si>
    <t>Tales Of The Tardis</t>
  </si>
  <si>
    <t>Jurassic World Chaos Theory</t>
  </si>
  <si>
    <t>B&amp;B: Bujji &amp; Bhairava</t>
  </si>
  <si>
    <t>Douglas Is Cancelled</t>
  </si>
  <si>
    <r>
      <t xml:space="preserve">Iron Man: The Animated Series </t>
    </r>
    <r>
      <rPr>
        <i/>
        <sz val="12"/>
        <color theme="1"/>
        <rFont val="Ink Free"/>
        <family val="4"/>
      </rPr>
      <t>f</t>
    </r>
  </si>
  <si>
    <t>Scream Of The Shalka</t>
  </si>
  <si>
    <t>Suicide Squad Isekai</t>
  </si>
  <si>
    <t>Kite Man: Hell Yeah!</t>
  </si>
  <si>
    <t>Shogun</t>
  </si>
  <si>
    <r>
      <t xml:space="preserve">Marvel Anime: Iron Man </t>
    </r>
    <r>
      <rPr>
        <i/>
        <sz val="12"/>
        <color theme="1"/>
        <rFont val="Ink Free"/>
        <family val="4"/>
      </rPr>
      <t>f</t>
    </r>
  </si>
  <si>
    <r>
      <t xml:space="preserve">Yakshini </t>
    </r>
    <r>
      <rPr>
        <i/>
        <sz val="12"/>
        <color theme="1"/>
        <rFont val="Ink Free"/>
        <family val="4"/>
      </rPr>
      <t>f</t>
    </r>
  </si>
  <si>
    <r>
      <t xml:space="preserve">Marvel Anime: Blade </t>
    </r>
    <r>
      <rPr>
        <i/>
        <sz val="12"/>
        <color theme="1"/>
        <rFont val="Ink Free"/>
        <family val="4"/>
      </rPr>
      <t>f</t>
    </r>
  </si>
  <si>
    <t xml:space="preserve">Ragnarok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</si>
</sst>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\:mm\:ss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BankGothic Md BT"/>
      <family val="2"/>
    </font>
    <font>
      <sz val="12"/>
      <color theme="1"/>
      <name val="BankGothic Md BT"/>
      <family val="2"/>
    </font>
    <font>
      <b/>
      <sz val="16"/>
      <color theme="1"/>
      <name val="BankGothic Md BT"/>
      <family val="2"/>
    </font>
    <font>
      <b/>
      <sz val="12"/>
      <name val="Ink Free"/>
      <family val="4"/>
    </font>
    <font>
      <b/>
      <sz val="12"/>
      <color theme="1"/>
      <name val="Ink Free"/>
      <family val="4"/>
    </font>
    <font>
      <sz val="12"/>
      <color theme="1"/>
      <name val="Ink Free"/>
      <family val="4"/>
    </font>
    <font>
      <i/>
      <sz val="12"/>
      <color theme="1"/>
      <name val="Ink Free"/>
      <family val="4"/>
    </font>
    <font>
      <sz val="12"/>
      <name val="Ink Free"/>
      <family val="4"/>
    </font>
    <font>
      <sz val="14"/>
      <color theme="1"/>
      <name val="Ink Free"/>
      <family val="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" borderId="0" xfId="0" applyFont="1" applyFill="1"/>
    <xf numFmtId="0" fontId="8" fillId="7" borderId="0" xfId="0" applyFont="1" applyFill="1"/>
    <xf numFmtId="0" fontId="6" fillId="7" borderId="0" xfId="0" applyFont="1" applyFill="1"/>
    <xf numFmtId="0" fontId="6" fillId="4" borderId="0" xfId="0" applyFont="1" applyFill="1"/>
    <xf numFmtId="0" fontId="8" fillId="3" borderId="0" xfId="0" applyFont="1" applyFill="1"/>
    <xf numFmtId="0" fontId="6" fillId="3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Fill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tabSelected="1" zoomScale="85" zoomScaleNormal="85" workbookViewId="0">
      <selection activeCell="B179" sqref="B179"/>
    </sheetView>
  </sheetViews>
  <sheetFormatPr defaultColWidth="8.7265625" defaultRowHeight="16.5" x14ac:dyDescent="0.45"/>
  <cols>
    <col min="1" max="1" width="5.1796875" style="14" customWidth="1"/>
    <col min="2" max="2" width="56.7265625" style="14" customWidth="1"/>
    <col min="3" max="3" width="15.1796875" style="15" customWidth="1"/>
    <col min="4" max="4" width="11.1796875" style="15" customWidth="1"/>
    <col min="5" max="5" width="10.54296875" style="15" customWidth="1"/>
    <col min="6" max="6" width="14.453125" style="15" customWidth="1"/>
    <col min="7" max="7" width="14.26953125" style="15" customWidth="1"/>
    <col min="8" max="8" width="13.81640625" style="16" customWidth="1"/>
    <col min="9" max="9" width="3.7265625" style="14" customWidth="1"/>
    <col min="10" max="10" width="21.26953125" style="13" customWidth="1"/>
    <col min="11" max="12" width="9.1796875" style="13"/>
    <col min="13" max="13" width="10.26953125" style="13" customWidth="1"/>
    <col min="14" max="14" width="12.81640625" style="14" customWidth="1"/>
    <col min="15" max="16384" width="8.7265625" style="14"/>
  </cols>
  <sheetData>
    <row r="1" spans="1:13" s="6" customFormat="1" x14ac:dyDescent="0.45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  <c r="J1" s="9"/>
      <c r="K1" s="9"/>
      <c r="L1" s="9"/>
      <c r="M1" s="9"/>
    </row>
    <row r="2" spans="1:13" s="10" customFormat="1" x14ac:dyDescent="0.45">
      <c r="C2" s="11"/>
      <c r="D2" s="11"/>
      <c r="E2" s="11"/>
      <c r="F2" s="11"/>
      <c r="G2" s="11"/>
      <c r="H2" s="12"/>
      <c r="J2" s="13"/>
      <c r="K2" s="13"/>
      <c r="L2" s="13"/>
      <c r="M2" s="13"/>
    </row>
    <row r="3" spans="1:13" x14ac:dyDescent="0.45">
      <c r="A3" s="14">
        <v>1</v>
      </c>
      <c r="B3" s="14" t="s">
        <v>7</v>
      </c>
      <c r="C3" s="15">
        <v>1</v>
      </c>
      <c r="D3" s="15">
        <v>1</v>
      </c>
      <c r="E3" s="15">
        <v>9</v>
      </c>
      <c r="G3" s="15">
        <v>36</v>
      </c>
      <c r="H3" s="16">
        <f t="shared" ref="H3:H14" si="0">E3*G3</f>
        <v>324</v>
      </c>
      <c r="I3" s="17"/>
      <c r="J3" s="48" t="s">
        <v>8</v>
      </c>
      <c r="K3" s="47">
        <f>COUNT(A3:A16)</f>
        <v>14</v>
      </c>
      <c r="L3" s="47">
        <f>SUM(D3:D16)-SUM(C3:C16)+K3</f>
        <v>16</v>
      </c>
      <c r="M3" s="47">
        <f>SUM(E3:E16)</f>
        <v>162</v>
      </c>
    </row>
    <row r="4" spans="1:13" x14ac:dyDescent="0.45">
      <c r="A4" s="14">
        <v>2</v>
      </c>
      <c r="B4" s="14" t="s">
        <v>9</v>
      </c>
      <c r="C4" s="15">
        <v>1</v>
      </c>
      <c r="D4" s="15">
        <v>2</v>
      </c>
      <c r="E4" s="15">
        <v>18</v>
      </c>
      <c r="G4" s="15">
        <v>31</v>
      </c>
      <c r="H4" s="16">
        <f t="shared" si="0"/>
        <v>558</v>
      </c>
      <c r="I4" s="17"/>
      <c r="J4" s="48"/>
      <c r="K4" s="47"/>
      <c r="L4" s="47"/>
      <c r="M4" s="47"/>
    </row>
    <row r="5" spans="1:13" x14ac:dyDescent="0.45">
      <c r="A5" s="14">
        <v>3</v>
      </c>
      <c r="B5" s="14" t="s">
        <v>10</v>
      </c>
      <c r="C5" s="15">
        <v>1</v>
      </c>
      <c r="D5" s="15">
        <v>1</v>
      </c>
      <c r="E5" s="15">
        <v>6</v>
      </c>
      <c r="G5" s="15">
        <v>47</v>
      </c>
      <c r="H5" s="16">
        <f t="shared" si="0"/>
        <v>282</v>
      </c>
      <c r="I5" s="17"/>
      <c r="J5" s="48"/>
      <c r="K5" s="47"/>
      <c r="L5" s="47"/>
      <c r="M5" s="47"/>
    </row>
    <row r="6" spans="1:13" x14ac:dyDescent="0.45">
      <c r="A6" s="14">
        <v>4</v>
      </c>
      <c r="B6" s="14" t="s">
        <v>285</v>
      </c>
      <c r="C6" s="15">
        <v>1</v>
      </c>
      <c r="D6" s="15">
        <v>2</v>
      </c>
      <c r="E6" s="15">
        <v>12</v>
      </c>
      <c r="G6" s="15">
        <v>48</v>
      </c>
      <c r="H6" s="16">
        <f t="shared" si="0"/>
        <v>576</v>
      </c>
      <c r="I6" s="17"/>
      <c r="J6" s="48"/>
      <c r="K6" s="47"/>
      <c r="L6" s="47"/>
      <c r="M6" s="47"/>
    </row>
    <row r="7" spans="1:13" x14ac:dyDescent="0.45">
      <c r="A7" s="14">
        <v>5</v>
      </c>
      <c r="B7" s="14" t="s">
        <v>286</v>
      </c>
      <c r="C7" s="15">
        <v>1</v>
      </c>
      <c r="D7" s="15">
        <v>1</v>
      </c>
      <c r="E7" s="15">
        <v>6</v>
      </c>
      <c r="G7" s="15">
        <v>47</v>
      </c>
      <c r="H7" s="16">
        <f t="shared" si="0"/>
        <v>282</v>
      </c>
      <c r="I7" s="17"/>
      <c r="J7" s="48"/>
      <c r="K7" s="47"/>
      <c r="L7" s="47"/>
      <c r="M7" s="47"/>
    </row>
    <row r="8" spans="1:13" x14ac:dyDescent="0.45">
      <c r="A8" s="14">
        <v>6</v>
      </c>
      <c r="B8" s="14" t="s">
        <v>11</v>
      </c>
      <c r="C8" s="15">
        <v>1</v>
      </c>
      <c r="D8" s="15">
        <v>1</v>
      </c>
      <c r="E8" s="15">
        <v>6</v>
      </c>
      <c r="G8" s="15">
        <v>48</v>
      </c>
      <c r="H8" s="16">
        <f t="shared" si="0"/>
        <v>288</v>
      </c>
      <c r="I8" s="17"/>
      <c r="J8" s="48"/>
      <c r="K8" s="47"/>
      <c r="L8" s="47"/>
      <c r="M8" s="47"/>
    </row>
    <row r="9" spans="1:13" x14ac:dyDescent="0.45">
      <c r="A9" s="14">
        <v>7</v>
      </c>
      <c r="B9" s="14" t="s">
        <v>288</v>
      </c>
      <c r="C9" s="15">
        <v>1</v>
      </c>
      <c r="D9" s="15">
        <v>1</v>
      </c>
      <c r="E9" s="15">
        <v>6</v>
      </c>
      <c r="G9" s="15">
        <v>45</v>
      </c>
      <c r="H9" s="16">
        <f t="shared" si="0"/>
        <v>270</v>
      </c>
      <c r="I9" s="17"/>
      <c r="J9" s="48"/>
      <c r="K9" s="47"/>
      <c r="L9" s="47"/>
      <c r="M9" s="47"/>
    </row>
    <row r="10" spans="1:13" x14ac:dyDescent="0.45">
      <c r="A10" s="14">
        <v>8</v>
      </c>
      <c r="B10" s="14" t="s">
        <v>289</v>
      </c>
      <c r="C10" s="15">
        <v>1</v>
      </c>
      <c r="D10" s="15">
        <v>1</v>
      </c>
      <c r="E10" s="15">
        <v>9</v>
      </c>
      <c r="G10" s="15">
        <v>32</v>
      </c>
      <c r="H10" s="16">
        <f t="shared" si="0"/>
        <v>288</v>
      </c>
      <c r="I10" s="17"/>
      <c r="J10" s="48"/>
      <c r="K10" s="47"/>
      <c r="L10" s="47"/>
      <c r="M10" s="47"/>
    </row>
    <row r="11" spans="1:13" x14ac:dyDescent="0.45">
      <c r="A11" s="14">
        <v>9</v>
      </c>
      <c r="B11" s="14" t="s">
        <v>287</v>
      </c>
      <c r="C11" s="15">
        <v>1</v>
      </c>
      <c r="D11" s="15">
        <v>1</v>
      </c>
      <c r="E11" s="15">
        <v>6</v>
      </c>
      <c r="G11" s="15">
        <v>42</v>
      </c>
      <c r="H11" s="16">
        <f t="shared" si="0"/>
        <v>252</v>
      </c>
      <c r="I11" s="17"/>
      <c r="J11" s="48"/>
      <c r="K11" s="47"/>
      <c r="L11" s="47"/>
      <c r="M11" s="47"/>
    </row>
    <row r="12" spans="1:13" x14ac:dyDescent="0.45">
      <c r="A12" s="14">
        <v>10</v>
      </c>
      <c r="B12" s="14" t="s">
        <v>292</v>
      </c>
      <c r="C12" s="15">
        <v>1</v>
      </c>
      <c r="D12" s="15">
        <v>1</v>
      </c>
      <c r="E12" s="15">
        <v>5</v>
      </c>
      <c r="G12" s="15">
        <v>40</v>
      </c>
      <c r="H12" s="16">
        <f t="shared" si="0"/>
        <v>200</v>
      </c>
      <c r="I12" s="17"/>
      <c r="J12" s="48"/>
      <c r="K12" s="47"/>
      <c r="L12" s="47"/>
      <c r="M12" s="47"/>
    </row>
    <row r="13" spans="1:13" x14ac:dyDescent="0.45">
      <c r="A13" s="14">
        <v>11</v>
      </c>
      <c r="B13" s="14" t="s">
        <v>13</v>
      </c>
      <c r="C13" s="15">
        <v>1</v>
      </c>
      <c r="D13" s="15">
        <v>2</v>
      </c>
      <c r="E13" s="15">
        <v>10</v>
      </c>
      <c r="G13" s="15">
        <v>4</v>
      </c>
      <c r="H13" s="16">
        <f t="shared" si="0"/>
        <v>40</v>
      </c>
      <c r="I13" s="17"/>
      <c r="J13" s="48"/>
      <c r="K13" s="47"/>
      <c r="L13" s="47"/>
      <c r="M13" s="47"/>
    </row>
    <row r="14" spans="1:13" x14ac:dyDescent="0.45">
      <c r="A14" s="14">
        <v>12</v>
      </c>
      <c r="B14" s="14" t="s">
        <v>14</v>
      </c>
      <c r="C14" s="15">
        <v>1</v>
      </c>
      <c r="D14" s="15">
        <v>0</v>
      </c>
      <c r="E14" s="15">
        <v>3</v>
      </c>
      <c r="F14" s="15">
        <v>1</v>
      </c>
      <c r="G14" s="15">
        <f>AVERAGE(53,47)</f>
        <v>50</v>
      </c>
      <c r="H14" s="16">
        <f t="shared" si="0"/>
        <v>150</v>
      </c>
      <c r="I14" s="17"/>
      <c r="J14" s="48"/>
      <c r="K14" s="47"/>
      <c r="L14" s="47"/>
      <c r="M14" s="47"/>
    </row>
    <row r="15" spans="1:13" x14ac:dyDescent="0.45">
      <c r="A15" s="14">
        <v>13</v>
      </c>
      <c r="B15" s="14" t="s">
        <v>15</v>
      </c>
      <c r="C15" s="15">
        <v>1</v>
      </c>
      <c r="D15" s="15">
        <v>1</v>
      </c>
      <c r="E15" s="15">
        <v>20</v>
      </c>
      <c r="F15" s="15">
        <v>2</v>
      </c>
      <c r="G15" s="15">
        <v>57</v>
      </c>
      <c r="H15" s="16">
        <f t="shared" ref="H15:H16" si="1">E15*G15</f>
        <v>1140</v>
      </c>
      <c r="I15" s="17"/>
      <c r="J15" s="48"/>
      <c r="K15" s="47"/>
      <c r="L15" s="47"/>
      <c r="M15" s="47"/>
    </row>
    <row r="16" spans="1:13" x14ac:dyDescent="0.45">
      <c r="A16" s="14">
        <v>14</v>
      </c>
      <c r="B16" s="14" t="s">
        <v>16</v>
      </c>
      <c r="C16" s="15">
        <v>1</v>
      </c>
      <c r="D16" s="15">
        <v>1</v>
      </c>
      <c r="E16" s="15">
        <v>46</v>
      </c>
      <c r="F16" s="15">
        <v>2</v>
      </c>
      <c r="G16" s="15">
        <v>7</v>
      </c>
      <c r="H16" s="16">
        <f t="shared" si="1"/>
        <v>322</v>
      </c>
      <c r="I16" s="17"/>
      <c r="J16" s="48"/>
      <c r="K16" s="47"/>
      <c r="L16" s="47"/>
      <c r="M16" s="47"/>
    </row>
    <row r="17" spans="1:13" s="10" customFormat="1" x14ac:dyDescent="0.45">
      <c r="C17" s="11"/>
      <c r="D17" s="11"/>
      <c r="E17" s="11"/>
      <c r="F17" s="11"/>
      <c r="G17" s="15"/>
      <c r="H17" s="12"/>
      <c r="J17" s="13"/>
      <c r="K17" s="13"/>
      <c r="L17" s="13"/>
      <c r="M17" s="13"/>
    </row>
    <row r="18" spans="1:13" x14ac:dyDescent="0.45">
      <c r="A18" s="14">
        <v>1</v>
      </c>
      <c r="B18" s="14" t="s">
        <v>17</v>
      </c>
      <c r="C18" s="15">
        <v>1</v>
      </c>
      <c r="D18" s="15">
        <v>10</v>
      </c>
      <c r="E18" s="15">
        <v>216</v>
      </c>
      <c r="G18" s="15">
        <v>42</v>
      </c>
      <c r="H18" s="16">
        <f t="shared" ref="H18:H36" si="2">E18*G18</f>
        <v>9072</v>
      </c>
      <c r="I18" s="18"/>
      <c r="J18" s="47" t="s">
        <v>18</v>
      </c>
      <c r="K18" s="47">
        <f>COUNT(A18:A36)</f>
        <v>19</v>
      </c>
      <c r="L18" s="47">
        <f>SUM(D18:D36)-SUM(C18:C36)+K18</f>
        <v>76</v>
      </c>
      <c r="M18" s="47">
        <f>SUM(E18:E45)</f>
        <v>1317</v>
      </c>
    </row>
    <row r="19" spans="1:13" x14ac:dyDescent="0.45">
      <c r="A19" s="14">
        <v>2</v>
      </c>
      <c r="B19" s="14" t="s">
        <v>275</v>
      </c>
      <c r="C19" s="15">
        <v>1</v>
      </c>
      <c r="D19" s="15">
        <v>9</v>
      </c>
      <c r="E19" s="15">
        <v>184</v>
      </c>
      <c r="G19" s="15">
        <v>43</v>
      </c>
      <c r="H19" s="16">
        <f t="shared" si="2"/>
        <v>7912</v>
      </c>
      <c r="I19" s="18"/>
      <c r="J19" s="47"/>
      <c r="K19" s="47"/>
      <c r="L19" s="47"/>
      <c r="M19" s="47"/>
    </row>
    <row r="20" spans="1:13" x14ac:dyDescent="0.45">
      <c r="A20" s="14">
        <v>3</v>
      </c>
      <c r="B20" s="14" t="s">
        <v>19</v>
      </c>
      <c r="C20" s="15">
        <v>1</v>
      </c>
      <c r="D20" s="15">
        <v>8</v>
      </c>
      <c r="E20" s="15">
        <v>170</v>
      </c>
      <c r="G20" s="15">
        <v>42</v>
      </c>
      <c r="H20" s="16">
        <f t="shared" si="2"/>
        <v>7140</v>
      </c>
      <c r="I20" s="18"/>
      <c r="J20" s="47"/>
      <c r="K20" s="47"/>
      <c r="L20" s="47"/>
      <c r="M20" s="47"/>
    </row>
    <row r="21" spans="1:13" x14ac:dyDescent="0.45">
      <c r="A21" s="14">
        <v>4</v>
      </c>
      <c r="B21" s="14" t="s">
        <v>20</v>
      </c>
      <c r="C21" s="15">
        <v>1</v>
      </c>
      <c r="D21" s="15">
        <v>6</v>
      </c>
      <c r="E21" s="15">
        <v>126</v>
      </c>
      <c r="G21" s="15">
        <v>43</v>
      </c>
      <c r="H21" s="16">
        <f t="shared" si="2"/>
        <v>5418</v>
      </c>
      <c r="I21" s="18"/>
      <c r="J21" s="47"/>
      <c r="K21" s="47"/>
      <c r="L21" s="47"/>
      <c r="M21" s="47"/>
    </row>
    <row r="22" spans="1:13" x14ac:dyDescent="0.45">
      <c r="A22" s="14">
        <v>5</v>
      </c>
      <c r="B22" s="14" t="s">
        <v>255</v>
      </c>
      <c r="C22" s="15">
        <v>1</v>
      </c>
      <c r="D22" s="15">
        <v>7</v>
      </c>
      <c r="E22" s="15">
        <v>110</v>
      </c>
      <c r="G22" s="15">
        <v>42</v>
      </c>
      <c r="H22" s="16">
        <f t="shared" si="2"/>
        <v>4620</v>
      </c>
      <c r="I22" s="18"/>
      <c r="J22" s="47"/>
      <c r="K22" s="47"/>
      <c r="L22" s="47"/>
      <c r="M22" s="47"/>
    </row>
    <row r="23" spans="1:13" x14ac:dyDescent="0.45">
      <c r="A23" s="14">
        <v>6</v>
      </c>
      <c r="B23" s="14" t="s">
        <v>21</v>
      </c>
      <c r="C23" s="15">
        <v>1</v>
      </c>
      <c r="D23" s="15">
        <v>6</v>
      </c>
      <c r="E23" s="15">
        <v>93</v>
      </c>
      <c r="G23" s="15">
        <v>45</v>
      </c>
      <c r="H23" s="16">
        <f t="shared" si="2"/>
        <v>4185</v>
      </c>
      <c r="I23" s="18"/>
      <c r="J23" s="47"/>
      <c r="K23" s="47"/>
      <c r="L23" s="47"/>
      <c r="M23" s="47"/>
    </row>
    <row r="24" spans="1:13" x14ac:dyDescent="0.45">
      <c r="A24" s="14">
        <v>7</v>
      </c>
      <c r="B24" s="14" t="s">
        <v>22</v>
      </c>
      <c r="C24" s="15">
        <v>1</v>
      </c>
      <c r="D24" s="15">
        <v>4</v>
      </c>
      <c r="E24" s="15">
        <v>58</v>
      </c>
      <c r="G24" s="15">
        <v>43</v>
      </c>
      <c r="H24" s="16">
        <f t="shared" si="2"/>
        <v>2494</v>
      </c>
      <c r="I24" s="18"/>
      <c r="J24" s="47"/>
      <c r="K24" s="47"/>
      <c r="L24" s="47"/>
      <c r="M24" s="47"/>
    </row>
    <row r="25" spans="1:13" x14ac:dyDescent="0.45">
      <c r="A25" s="14">
        <v>8</v>
      </c>
      <c r="B25" s="14" t="s">
        <v>256</v>
      </c>
      <c r="C25" s="15">
        <v>1</v>
      </c>
      <c r="D25" s="15">
        <v>3</v>
      </c>
      <c r="E25" s="15">
        <v>51</v>
      </c>
      <c r="G25" s="15">
        <v>45</v>
      </c>
      <c r="H25" s="16">
        <f t="shared" si="2"/>
        <v>2295</v>
      </c>
      <c r="I25" s="18"/>
      <c r="J25" s="47"/>
      <c r="K25" s="47"/>
      <c r="L25" s="47"/>
      <c r="M25" s="47"/>
    </row>
    <row r="26" spans="1:13" x14ac:dyDescent="0.45">
      <c r="A26" s="14">
        <v>9</v>
      </c>
      <c r="B26" s="14" t="s">
        <v>257</v>
      </c>
      <c r="C26" s="15">
        <v>1</v>
      </c>
      <c r="D26" s="15">
        <v>4</v>
      </c>
      <c r="E26" s="15">
        <v>46</v>
      </c>
      <c r="G26" s="15">
        <v>45</v>
      </c>
      <c r="H26" s="16">
        <f t="shared" si="2"/>
        <v>2070</v>
      </c>
      <c r="I26" s="18"/>
      <c r="J26" s="47"/>
      <c r="K26" s="47"/>
      <c r="L26" s="47"/>
      <c r="M26" s="47"/>
    </row>
    <row r="27" spans="1:13" x14ac:dyDescent="0.45">
      <c r="A27" s="14">
        <v>10</v>
      </c>
      <c r="B27" s="14" t="s">
        <v>302</v>
      </c>
      <c r="C27" s="15">
        <v>1</v>
      </c>
      <c r="D27" s="15">
        <v>4</v>
      </c>
      <c r="E27" s="15">
        <v>46</v>
      </c>
      <c r="G27" s="15">
        <v>60</v>
      </c>
      <c r="H27" s="16">
        <f t="shared" si="2"/>
        <v>2760</v>
      </c>
      <c r="I27" s="18"/>
      <c r="J27" s="47"/>
      <c r="K27" s="47"/>
      <c r="L27" s="47"/>
      <c r="M27" s="47"/>
    </row>
    <row r="28" spans="1:13" x14ac:dyDescent="0.45">
      <c r="A28" s="14">
        <v>11</v>
      </c>
      <c r="B28" s="14" t="s">
        <v>258</v>
      </c>
      <c r="C28" s="15">
        <v>1</v>
      </c>
      <c r="D28" s="15">
        <v>3</v>
      </c>
      <c r="E28" s="15">
        <v>38</v>
      </c>
      <c r="G28" s="15">
        <v>45</v>
      </c>
      <c r="H28" s="16">
        <f t="shared" si="2"/>
        <v>1710</v>
      </c>
      <c r="I28" s="18"/>
      <c r="J28" s="47"/>
      <c r="K28" s="47"/>
      <c r="L28" s="47"/>
      <c r="M28" s="47"/>
    </row>
    <row r="29" spans="1:13" x14ac:dyDescent="0.45">
      <c r="A29" s="14">
        <v>12</v>
      </c>
      <c r="B29" s="14" t="s">
        <v>24</v>
      </c>
      <c r="C29" s="15">
        <v>1</v>
      </c>
      <c r="D29" s="15">
        <v>3</v>
      </c>
      <c r="E29" s="15">
        <v>43</v>
      </c>
      <c r="G29" s="15">
        <v>42</v>
      </c>
      <c r="H29" s="16">
        <f t="shared" si="2"/>
        <v>1806</v>
      </c>
      <c r="I29" s="18"/>
      <c r="J29" s="47"/>
      <c r="K29" s="47"/>
      <c r="L29" s="47"/>
      <c r="M29" s="47"/>
    </row>
    <row r="30" spans="1:13" x14ac:dyDescent="0.45">
      <c r="A30" s="14">
        <v>13</v>
      </c>
      <c r="B30" s="14" t="s">
        <v>23</v>
      </c>
      <c r="C30" s="15">
        <v>1</v>
      </c>
      <c r="D30" s="15">
        <v>1</v>
      </c>
      <c r="E30" s="15">
        <v>22</v>
      </c>
      <c r="G30" s="15">
        <v>48</v>
      </c>
      <c r="H30" s="16">
        <f t="shared" si="2"/>
        <v>1056</v>
      </c>
      <c r="I30" s="18"/>
      <c r="J30" s="47"/>
      <c r="K30" s="47"/>
      <c r="L30" s="47"/>
      <c r="M30" s="47"/>
    </row>
    <row r="31" spans="1:13" x14ac:dyDescent="0.45">
      <c r="A31" s="14">
        <v>14</v>
      </c>
      <c r="B31" s="14" t="s">
        <v>25</v>
      </c>
      <c r="C31" s="15">
        <v>1</v>
      </c>
      <c r="D31" s="15">
        <v>1</v>
      </c>
      <c r="E31" s="15">
        <v>13</v>
      </c>
      <c r="G31" s="15">
        <v>43</v>
      </c>
      <c r="H31" s="16">
        <f t="shared" si="2"/>
        <v>559</v>
      </c>
      <c r="I31" s="18"/>
      <c r="J31" s="47"/>
      <c r="K31" s="47"/>
      <c r="L31" s="47"/>
      <c r="M31" s="47"/>
    </row>
    <row r="32" spans="1:13" x14ac:dyDescent="0.45">
      <c r="A32" s="14">
        <v>15</v>
      </c>
      <c r="B32" s="14" t="s">
        <v>26</v>
      </c>
      <c r="C32" s="15">
        <v>1</v>
      </c>
      <c r="D32" s="15">
        <v>1</v>
      </c>
      <c r="E32" s="15">
        <v>13</v>
      </c>
      <c r="G32" s="15">
        <v>42</v>
      </c>
      <c r="H32" s="16">
        <f t="shared" si="2"/>
        <v>546</v>
      </c>
      <c r="I32" s="18"/>
      <c r="J32" s="47"/>
      <c r="K32" s="47"/>
      <c r="L32" s="47"/>
      <c r="M32" s="47"/>
    </row>
    <row r="33" spans="1:13" x14ac:dyDescent="0.45">
      <c r="A33" s="14">
        <v>16</v>
      </c>
      <c r="B33" s="14" t="s">
        <v>27</v>
      </c>
      <c r="C33" s="15">
        <v>1</v>
      </c>
      <c r="D33" s="15">
        <v>2</v>
      </c>
      <c r="E33" s="15">
        <v>12</v>
      </c>
      <c r="G33" s="15">
        <v>5</v>
      </c>
      <c r="H33" s="16">
        <f t="shared" si="2"/>
        <v>60</v>
      </c>
      <c r="I33" s="18"/>
      <c r="J33" s="47"/>
      <c r="K33" s="47"/>
      <c r="L33" s="47"/>
      <c r="M33" s="47"/>
    </row>
    <row r="34" spans="1:13" x14ac:dyDescent="0.45">
      <c r="A34" s="14">
        <v>17</v>
      </c>
      <c r="B34" s="14" t="s">
        <v>28</v>
      </c>
      <c r="C34" s="15">
        <v>1</v>
      </c>
      <c r="D34" s="15">
        <v>2</v>
      </c>
      <c r="E34" s="15">
        <v>12</v>
      </c>
      <c r="G34" s="15">
        <v>6</v>
      </c>
      <c r="H34" s="16">
        <f t="shared" si="2"/>
        <v>72</v>
      </c>
      <c r="I34" s="18"/>
      <c r="J34" s="47"/>
      <c r="K34" s="47"/>
      <c r="L34" s="47"/>
      <c r="M34" s="47"/>
    </row>
    <row r="35" spans="1:13" x14ac:dyDescent="0.45">
      <c r="A35" s="14">
        <v>18</v>
      </c>
      <c r="B35" s="14" t="s">
        <v>29</v>
      </c>
      <c r="C35" s="15">
        <v>1</v>
      </c>
      <c r="D35" s="15">
        <v>1</v>
      </c>
      <c r="E35" s="15">
        <v>10</v>
      </c>
      <c r="G35" s="15">
        <v>60</v>
      </c>
      <c r="H35" s="16">
        <f t="shared" si="2"/>
        <v>600</v>
      </c>
      <c r="I35" s="18"/>
      <c r="J35" s="47"/>
      <c r="K35" s="47"/>
      <c r="L35" s="47"/>
      <c r="M35" s="47"/>
    </row>
    <row r="36" spans="1:13" x14ac:dyDescent="0.45">
      <c r="A36" s="14">
        <v>19</v>
      </c>
      <c r="B36" s="14" t="s">
        <v>30</v>
      </c>
      <c r="C36" s="15">
        <v>1</v>
      </c>
      <c r="D36" s="15">
        <v>1</v>
      </c>
      <c r="E36" s="15">
        <v>5</v>
      </c>
      <c r="G36" s="15">
        <v>6</v>
      </c>
      <c r="H36" s="16">
        <f t="shared" si="2"/>
        <v>30</v>
      </c>
      <c r="I36" s="18"/>
      <c r="J36" s="47"/>
      <c r="K36" s="47"/>
      <c r="L36" s="47"/>
      <c r="M36" s="47"/>
    </row>
    <row r="37" spans="1:13" x14ac:dyDescent="0.45">
      <c r="B37" s="14" t="s">
        <v>31</v>
      </c>
      <c r="E37" s="15">
        <v>12</v>
      </c>
      <c r="G37" s="15">
        <v>4</v>
      </c>
      <c r="H37" s="16">
        <f t="shared" ref="H37:H45" si="3">E37*G37</f>
        <v>48</v>
      </c>
      <c r="I37" s="18"/>
      <c r="J37" s="47"/>
      <c r="K37" s="47"/>
      <c r="L37" s="47"/>
      <c r="M37" s="47"/>
    </row>
    <row r="38" spans="1:13" x14ac:dyDescent="0.45">
      <c r="B38" s="14" t="s">
        <v>32</v>
      </c>
      <c r="E38" s="15">
        <v>7</v>
      </c>
      <c r="G38" s="15">
        <v>4</v>
      </c>
      <c r="H38" s="16">
        <f t="shared" ref="H38:H44" si="4">E38*G38</f>
        <v>28</v>
      </c>
      <c r="I38" s="18"/>
      <c r="J38" s="47"/>
      <c r="K38" s="47"/>
      <c r="L38" s="47"/>
      <c r="M38" s="47"/>
    </row>
    <row r="39" spans="1:13" x14ac:dyDescent="0.45">
      <c r="B39" s="14" t="s">
        <v>33</v>
      </c>
      <c r="E39" s="15">
        <v>6</v>
      </c>
      <c r="G39" s="15">
        <v>4</v>
      </c>
      <c r="H39" s="16">
        <f t="shared" si="4"/>
        <v>24</v>
      </c>
      <c r="I39" s="18"/>
      <c r="J39" s="47"/>
      <c r="K39" s="47"/>
      <c r="L39" s="47"/>
      <c r="M39" s="47"/>
    </row>
    <row r="40" spans="1:13" x14ac:dyDescent="0.45">
      <c r="B40" s="14" t="s">
        <v>34</v>
      </c>
      <c r="E40" s="15">
        <v>6</v>
      </c>
      <c r="G40" s="15">
        <v>4</v>
      </c>
      <c r="H40" s="16">
        <f t="shared" si="4"/>
        <v>24</v>
      </c>
      <c r="I40" s="18"/>
      <c r="J40" s="47"/>
      <c r="K40" s="47"/>
      <c r="L40" s="47"/>
      <c r="M40" s="47"/>
    </row>
    <row r="41" spans="1:13" x14ac:dyDescent="0.45">
      <c r="B41" s="14" t="s">
        <v>35</v>
      </c>
      <c r="E41" s="15">
        <v>6</v>
      </c>
      <c r="G41" s="15">
        <v>1</v>
      </c>
      <c r="H41" s="16">
        <f t="shared" si="4"/>
        <v>6</v>
      </c>
      <c r="I41" s="18"/>
      <c r="J41" s="47"/>
      <c r="K41" s="47"/>
      <c r="L41" s="47"/>
      <c r="M41" s="47"/>
    </row>
    <row r="42" spans="1:13" x14ac:dyDescent="0.45">
      <c r="B42" s="14" t="s">
        <v>36</v>
      </c>
      <c r="E42" s="15">
        <v>5</v>
      </c>
      <c r="G42" s="15">
        <v>2</v>
      </c>
      <c r="H42" s="16">
        <f t="shared" si="4"/>
        <v>10</v>
      </c>
      <c r="I42" s="18"/>
      <c r="J42" s="47"/>
      <c r="K42" s="47"/>
      <c r="L42" s="47"/>
      <c r="M42" s="47"/>
    </row>
    <row r="43" spans="1:13" x14ac:dyDescent="0.45">
      <c r="B43" s="14" t="s">
        <v>37</v>
      </c>
      <c r="E43" s="15">
        <v>4</v>
      </c>
      <c r="G43" s="15">
        <v>2</v>
      </c>
      <c r="H43" s="16">
        <f t="shared" si="4"/>
        <v>8</v>
      </c>
      <c r="I43" s="18"/>
      <c r="J43" s="47"/>
      <c r="K43" s="47"/>
      <c r="L43" s="47"/>
      <c r="M43" s="47"/>
    </row>
    <row r="44" spans="1:13" x14ac:dyDescent="0.45">
      <c r="B44" s="14" t="s">
        <v>38</v>
      </c>
      <c r="E44" s="15">
        <v>1</v>
      </c>
      <c r="G44" s="15">
        <v>42</v>
      </c>
      <c r="H44" s="16">
        <f t="shared" si="4"/>
        <v>42</v>
      </c>
      <c r="I44" s="18"/>
      <c r="J44" s="47"/>
      <c r="K44" s="47"/>
      <c r="L44" s="47"/>
      <c r="M44" s="47"/>
    </row>
    <row r="45" spans="1:13" x14ac:dyDescent="0.45">
      <c r="B45" s="14" t="s">
        <v>39</v>
      </c>
      <c r="E45" s="15">
        <v>2</v>
      </c>
      <c r="G45" s="15">
        <v>41</v>
      </c>
      <c r="H45" s="16">
        <f t="shared" si="3"/>
        <v>82</v>
      </c>
      <c r="I45" s="18"/>
      <c r="J45" s="47"/>
      <c r="K45" s="47"/>
      <c r="L45" s="47"/>
      <c r="M45" s="47"/>
    </row>
    <row r="47" spans="1:13" x14ac:dyDescent="0.45">
      <c r="A47" s="14">
        <v>1</v>
      </c>
      <c r="B47" s="14" t="s">
        <v>40</v>
      </c>
      <c r="C47" s="15">
        <v>1</v>
      </c>
      <c r="D47" s="15">
        <v>3</v>
      </c>
      <c r="E47" s="15">
        <v>39</v>
      </c>
      <c r="G47" s="15">
        <v>54</v>
      </c>
      <c r="H47" s="16">
        <f t="shared" ref="H47:H52" si="5">E47*G47</f>
        <v>2106</v>
      </c>
      <c r="I47" s="17"/>
      <c r="J47" s="47" t="s">
        <v>41</v>
      </c>
      <c r="K47" s="47">
        <f>COUNT(A47:A52)</f>
        <v>6</v>
      </c>
      <c r="L47" s="47">
        <f>SUM(D47:D52)-SUM(C47:C52)+K47</f>
        <v>13</v>
      </c>
      <c r="M47" s="47">
        <f>SUM(E47:E52)</f>
        <v>161</v>
      </c>
    </row>
    <row r="48" spans="1:13" x14ac:dyDescent="0.45">
      <c r="A48" s="14">
        <v>2</v>
      </c>
      <c r="B48" s="14" t="s">
        <v>42</v>
      </c>
      <c r="C48" s="15">
        <v>1</v>
      </c>
      <c r="D48" s="15">
        <v>3</v>
      </c>
      <c r="E48" s="15">
        <v>39</v>
      </c>
      <c r="G48" s="15">
        <v>56</v>
      </c>
      <c r="H48" s="16">
        <f t="shared" si="5"/>
        <v>2184</v>
      </c>
      <c r="I48" s="17"/>
      <c r="J48" s="47"/>
      <c r="K48" s="47"/>
      <c r="L48" s="47"/>
      <c r="M48" s="47"/>
    </row>
    <row r="49" spans="1:13" x14ac:dyDescent="0.45">
      <c r="A49" s="14">
        <v>3</v>
      </c>
      <c r="B49" s="14" t="s">
        <v>43</v>
      </c>
      <c r="C49" s="15">
        <v>1</v>
      </c>
      <c r="D49" s="15">
        <v>2</v>
      </c>
      <c r="E49" s="15">
        <v>26</v>
      </c>
      <c r="G49" s="15">
        <v>53</v>
      </c>
      <c r="H49" s="16">
        <f t="shared" si="5"/>
        <v>1378</v>
      </c>
      <c r="I49" s="17"/>
      <c r="J49" s="47"/>
      <c r="K49" s="47"/>
      <c r="L49" s="47"/>
      <c r="M49" s="47"/>
    </row>
    <row r="50" spans="1:13" x14ac:dyDescent="0.45">
      <c r="A50" s="14">
        <v>4</v>
      </c>
      <c r="B50" s="14" t="s">
        <v>44</v>
      </c>
      <c r="C50" s="15">
        <v>1</v>
      </c>
      <c r="D50" s="15">
        <v>2</v>
      </c>
      <c r="E50" s="15">
        <v>26</v>
      </c>
      <c r="G50" s="15">
        <v>55</v>
      </c>
      <c r="H50" s="16">
        <f t="shared" si="5"/>
        <v>1430</v>
      </c>
      <c r="I50" s="17"/>
      <c r="J50" s="47"/>
      <c r="K50" s="47"/>
      <c r="L50" s="47"/>
      <c r="M50" s="47"/>
    </row>
    <row r="51" spans="1:13" x14ac:dyDescent="0.45">
      <c r="A51" s="14">
        <v>5</v>
      </c>
      <c r="B51" s="14" t="s">
        <v>45</v>
      </c>
      <c r="C51" s="15">
        <v>1</v>
      </c>
      <c r="D51" s="15">
        <v>2</v>
      </c>
      <c r="E51" s="15">
        <v>23</v>
      </c>
      <c r="G51" s="15">
        <v>55</v>
      </c>
      <c r="H51" s="16">
        <f t="shared" si="5"/>
        <v>1265</v>
      </c>
      <c r="I51" s="17"/>
      <c r="J51" s="47"/>
      <c r="K51" s="47"/>
      <c r="L51" s="47"/>
      <c r="M51" s="47"/>
    </row>
    <row r="52" spans="1:13" x14ac:dyDescent="0.45">
      <c r="A52" s="14">
        <v>6</v>
      </c>
      <c r="B52" s="14" t="s">
        <v>46</v>
      </c>
      <c r="C52" s="15">
        <v>1</v>
      </c>
      <c r="D52" s="15">
        <v>1</v>
      </c>
      <c r="E52" s="15">
        <v>8</v>
      </c>
      <c r="G52" s="15">
        <v>50</v>
      </c>
      <c r="H52" s="16">
        <f t="shared" si="5"/>
        <v>400</v>
      </c>
      <c r="I52" s="17"/>
      <c r="J52" s="47"/>
      <c r="K52" s="47"/>
      <c r="L52" s="47"/>
      <c r="M52" s="47"/>
    </row>
    <row r="54" spans="1:13" x14ac:dyDescent="0.45">
      <c r="A54" s="14">
        <v>1</v>
      </c>
      <c r="B54" s="14" t="s">
        <v>47</v>
      </c>
      <c r="C54" s="15">
        <v>1</v>
      </c>
      <c r="D54" s="15">
        <v>7</v>
      </c>
      <c r="E54" s="15">
        <v>136</v>
      </c>
      <c r="G54" s="15">
        <v>45</v>
      </c>
      <c r="H54" s="16">
        <f t="shared" ref="H54:H63" si="6">E54*G54</f>
        <v>6120</v>
      </c>
      <c r="I54" s="17"/>
      <c r="J54" s="47" t="s">
        <v>48</v>
      </c>
      <c r="K54" s="47">
        <f>COUNT(A54:A60)</f>
        <v>7</v>
      </c>
      <c r="L54" s="47">
        <f>SUM(D54:D60)-SUM(C54:C60)+K54</f>
        <v>17</v>
      </c>
      <c r="M54" s="47">
        <f>SUM(E54:E63)</f>
        <v>251</v>
      </c>
    </row>
    <row r="55" spans="1:13" x14ac:dyDescent="0.45">
      <c r="A55" s="14">
        <v>2</v>
      </c>
      <c r="B55" s="14" t="s">
        <v>49</v>
      </c>
      <c r="C55" s="15">
        <v>1</v>
      </c>
      <c r="D55" s="15">
        <v>3</v>
      </c>
      <c r="E55" s="15">
        <v>33</v>
      </c>
      <c r="G55" s="15">
        <v>50</v>
      </c>
      <c r="H55" s="16">
        <f t="shared" si="6"/>
        <v>1650</v>
      </c>
      <c r="I55" s="17"/>
      <c r="J55" s="47"/>
      <c r="K55" s="47"/>
      <c r="L55" s="47"/>
      <c r="M55" s="47"/>
    </row>
    <row r="56" spans="1:13" x14ac:dyDescent="0.45">
      <c r="A56" s="14">
        <v>3</v>
      </c>
      <c r="B56" s="14" t="s">
        <v>50</v>
      </c>
      <c r="C56" s="15">
        <v>1</v>
      </c>
      <c r="D56" s="15">
        <v>2</v>
      </c>
      <c r="E56" s="15">
        <v>20</v>
      </c>
      <c r="G56" s="15">
        <v>44</v>
      </c>
      <c r="H56" s="16">
        <f t="shared" si="6"/>
        <v>880</v>
      </c>
      <c r="I56" s="17"/>
      <c r="J56" s="47"/>
      <c r="K56" s="47"/>
      <c r="L56" s="47"/>
      <c r="M56" s="47"/>
    </row>
    <row r="57" spans="1:13" x14ac:dyDescent="0.45">
      <c r="A57" s="14">
        <v>4</v>
      </c>
      <c r="B57" s="14" t="s">
        <v>51</v>
      </c>
      <c r="C57" s="15">
        <v>1</v>
      </c>
      <c r="D57" s="15">
        <v>2</v>
      </c>
      <c r="E57" s="15">
        <v>18</v>
      </c>
      <c r="G57" s="15">
        <v>42</v>
      </c>
      <c r="H57" s="16">
        <f t="shared" si="6"/>
        <v>756</v>
      </c>
      <c r="I57" s="17"/>
      <c r="J57" s="47"/>
      <c r="K57" s="47"/>
      <c r="L57" s="47"/>
      <c r="M57" s="47"/>
    </row>
    <row r="58" spans="1:13" x14ac:dyDescent="0.45">
      <c r="A58" s="14">
        <v>5</v>
      </c>
      <c r="B58" s="14" t="s">
        <v>52</v>
      </c>
      <c r="C58" s="15">
        <v>1</v>
      </c>
      <c r="D58" s="15">
        <v>1</v>
      </c>
      <c r="E58" s="15">
        <v>10</v>
      </c>
      <c r="G58" s="15">
        <v>52</v>
      </c>
      <c r="H58" s="16">
        <f t="shared" si="6"/>
        <v>520</v>
      </c>
      <c r="I58" s="17"/>
      <c r="J58" s="47"/>
      <c r="K58" s="47"/>
      <c r="L58" s="47"/>
      <c r="M58" s="47"/>
    </row>
    <row r="59" spans="1:13" x14ac:dyDescent="0.45">
      <c r="A59" s="14">
        <v>6</v>
      </c>
      <c r="B59" s="14" t="s">
        <v>53</v>
      </c>
      <c r="C59" s="15">
        <v>1</v>
      </c>
      <c r="D59" s="15">
        <v>1</v>
      </c>
      <c r="E59" s="15">
        <v>8</v>
      </c>
      <c r="G59" s="15">
        <v>43</v>
      </c>
      <c r="H59" s="16">
        <f t="shared" si="6"/>
        <v>344</v>
      </c>
      <c r="I59" s="17"/>
      <c r="J59" s="47"/>
      <c r="K59" s="47"/>
      <c r="L59" s="47"/>
      <c r="M59" s="47"/>
    </row>
    <row r="60" spans="1:13" x14ac:dyDescent="0.45">
      <c r="A60" s="14">
        <v>7</v>
      </c>
      <c r="B60" s="14" t="s">
        <v>54</v>
      </c>
      <c r="C60" s="15">
        <v>1</v>
      </c>
      <c r="D60" s="15">
        <v>1</v>
      </c>
      <c r="E60" s="15">
        <v>10</v>
      </c>
      <c r="G60" s="15">
        <v>4</v>
      </c>
      <c r="H60" s="16">
        <f t="shared" si="6"/>
        <v>40</v>
      </c>
      <c r="I60" s="17"/>
      <c r="J60" s="47"/>
      <c r="K60" s="47"/>
      <c r="L60" s="47"/>
      <c r="M60" s="47"/>
    </row>
    <row r="61" spans="1:13" x14ac:dyDescent="0.45">
      <c r="B61" s="14" t="s">
        <v>55</v>
      </c>
      <c r="E61" s="15">
        <v>6</v>
      </c>
      <c r="G61" s="15">
        <v>6</v>
      </c>
      <c r="H61" s="16">
        <f t="shared" si="6"/>
        <v>36</v>
      </c>
      <c r="I61" s="17"/>
      <c r="J61" s="47"/>
      <c r="K61" s="47"/>
      <c r="L61" s="47"/>
      <c r="M61" s="47"/>
    </row>
    <row r="62" spans="1:13" x14ac:dyDescent="0.45">
      <c r="B62" s="14" t="s">
        <v>56</v>
      </c>
      <c r="E62" s="15">
        <v>5</v>
      </c>
      <c r="G62" s="15">
        <v>4</v>
      </c>
      <c r="H62" s="16">
        <f t="shared" si="6"/>
        <v>20</v>
      </c>
      <c r="I62" s="17"/>
      <c r="J62" s="47"/>
      <c r="K62" s="47"/>
      <c r="L62" s="47"/>
      <c r="M62" s="47"/>
    </row>
    <row r="63" spans="1:13" x14ac:dyDescent="0.45">
      <c r="B63" s="14" t="s">
        <v>57</v>
      </c>
      <c r="E63" s="15">
        <v>5</v>
      </c>
      <c r="G63" s="15">
        <v>4</v>
      </c>
      <c r="H63" s="16">
        <f t="shared" si="6"/>
        <v>20</v>
      </c>
      <c r="I63" s="17"/>
      <c r="J63" s="47"/>
      <c r="K63" s="47"/>
      <c r="L63" s="47"/>
      <c r="M63" s="47"/>
    </row>
    <row r="65" spans="1:13" x14ac:dyDescent="0.45">
      <c r="A65" s="14">
        <v>1</v>
      </c>
      <c r="B65" s="14" t="s">
        <v>58</v>
      </c>
      <c r="C65" s="15">
        <v>1</v>
      </c>
      <c r="D65" s="15">
        <v>2</v>
      </c>
      <c r="E65" s="15">
        <v>29</v>
      </c>
      <c r="G65" s="15">
        <v>43</v>
      </c>
      <c r="H65" s="16">
        <f>E65*G65</f>
        <v>1247</v>
      </c>
      <c r="I65" s="17"/>
      <c r="J65" s="47" t="s">
        <v>59</v>
      </c>
      <c r="K65" s="47">
        <f>COUNT(A65:A66)</f>
        <v>2</v>
      </c>
      <c r="L65" s="47">
        <f>SUM(D65:D66)-SUM(C65:C66)+K65</f>
        <v>5</v>
      </c>
      <c r="M65" s="47">
        <f>SUM(E65:E66)</f>
        <v>56</v>
      </c>
    </row>
    <row r="66" spans="1:13" x14ac:dyDescent="0.45">
      <c r="A66" s="14">
        <v>2</v>
      </c>
      <c r="B66" s="14" t="s">
        <v>60</v>
      </c>
      <c r="C66" s="15">
        <v>1</v>
      </c>
      <c r="D66" s="15">
        <v>3</v>
      </c>
      <c r="E66" s="15">
        <v>27</v>
      </c>
      <c r="G66" s="15">
        <v>60</v>
      </c>
      <c r="H66" s="16">
        <f>E66*G66</f>
        <v>1620</v>
      </c>
      <c r="I66" s="17"/>
      <c r="J66" s="47"/>
      <c r="K66" s="47"/>
      <c r="L66" s="47"/>
      <c r="M66" s="47"/>
    </row>
    <row r="68" spans="1:13" ht="15.25" customHeight="1" x14ac:dyDescent="0.45">
      <c r="A68" s="14">
        <v>1</v>
      </c>
      <c r="B68" s="14" t="s">
        <v>259</v>
      </c>
      <c r="C68" s="15">
        <v>1</v>
      </c>
      <c r="D68" s="15">
        <v>5</v>
      </c>
      <c r="E68" s="15">
        <v>112</v>
      </c>
      <c r="G68" s="15">
        <v>3</v>
      </c>
      <c r="H68" s="16">
        <f t="shared" ref="H68:H80" si="7">E68*G68</f>
        <v>336</v>
      </c>
      <c r="I68" s="19"/>
      <c r="J68" s="47" t="s">
        <v>62</v>
      </c>
      <c r="K68" s="47">
        <f>COUNT(A68:A84)</f>
        <v>17</v>
      </c>
      <c r="L68" s="47">
        <f>SUM(D68:D84)-SUM(C68:C84)+K68</f>
        <v>32</v>
      </c>
      <c r="M68" s="47">
        <f>SUM(E68:E86)</f>
        <v>551</v>
      </c>
    </row>
    <row r="69" spans="1:13" x14ac:dyDescent="0.45">
      <c r="A69" s="14">
        <v>2</v>
      </c>
      <c r="B69" s="14" t="s">
        <v>63</v>
      </c>
      <c r="C69" s="15">
        <v>1</v>
      </c>
      <c r="D69" s="15">
        <v>5</v>
      </c>
      <c r="E69" s="15">
        <v>100</v>
      </c>
      <c r="G69" s="15">
        <v>42</v>
      </c>
      <c r="H69" s="16">
        <f t="shared" si="7"/>
        <v>4200</v>
      </c>
      <c r="I69" s="19"/>
      <c r="J69" s="47"/>
      <c r="K69" s="47"/>
      <c r="L69" s="47"/>
      <c r="M69" s="47"/>
    </row>
    <row r="70" spans="1:13" x14ac:dyDescent="0.45">
      <c r="A70" s="14">
        <v>3</v>
      </c>
      <c r="B70" s="14" t="s">
        <v>291</v>
      </c>
      <c r="C70" s="15">
        <v>1</v>
      </c>
      <c r="D70" s="15">
        <v>2</v>
      </c>
      <c r="E70" s="15">
        <v>78</v>
      </c>
      <c r="G70" s="15">
        <v>11</v>
      </c>
      <c r="H70" s="16">
        <f t="shared" si="7"/>
        <v>858</v>
      </c>
      <c r="I70" s="19"/>
      <c r="J70" s="47"/>
      <c r="K70" s="47"/>
      <c r="L70" s="47"/>
      <c r="M70" s="47"/>
    </row>
    <row r="71" spans="1:13" x14ac:dyDescent="0.45">
      <c r="A71" s="14">
        <v>4</v>
      </c>
      <c r="B71" s="14" t="s">
        <v>64</v>
      </c>
      <c r="C71" s="15">
        <v>1</v>
      </c>
      <c r="D71" s="15">
        <v>4</v>
      </c>
      <c r="E71" s="15">
        <v>47</v>
      </c>
      <c r="G71" s="15">
        <v>23</v>
      </c>
      <c r="H71" s="16">
        <f t="shared" si="7"/>
        <v>1081</v>
      </c>
      <c r="I71" s="19"/>
      <c r="J71" s="47"/>
      <c r="K71" s="47"/>
      <c r="L71" s="47"/>
      <c r="M71" s="47"/>
    </row>
    <row r="72" spans="1:13" x14ac:dyDescent="0.45">
      <c r="A72" s="14">
        <v>5</v>
      </c>
      <c r="B72" s="14" t="s">
        <v>301</v>
      </c>
      <c r="C72" s="15">
        <v>1</v>
      </c>
      <c r="D72" s="15">
        <v>3</v>
      </c>
      <c r="E72" s="15">
        <v>30</v>
      </c>
      <c r="G72" s="15">
        <v>60</v>
      </c>
      <c r="H72" s="16">
        <f t="shared" si="7"/>
        <v>1800</v>
      </c>
      <c r="I72" s="19"/>
      <c r="J72" s="47"/>
      <c r="K72" s="47"/>
      <c r="L72" s="47"/>
      <c r="M72" s="47"/>
    </row>
    <row r="73" spans="1:13" x14ac:dyDescent="0.45">
      <c r="A73" s="14">
        <v>6</v>
      </c>
      <c r="B73" s="14" t="s">
        <v>65</v>
      </c>
      <c r="C73" s="15">
        <v>1</v>
      </c>
      <c r="D73" s="15">
        <v>2</v>
      </c>
      <c r="E73" s="15">
        <v>20</v>
      </c>
      <c r="G73" s="15">
        <v>45</v>
      </c>
      <c r="H73" s="16">
        <f t="shared" si="7"/>
        <v>900</v>
      </c>
      <c r="I73" s="19"/>
      <c r="J73" s="47"/>
      <c r="K73" s="47"/>
      <c r="L73" s="47"/>
      <c r="M73" s="47"/>
    </row>
    <row r="74" spans="1:13" x14ac:dyDescent="0.45">
      <c r="A74" s="14">
        <v>7</v>
      </c>
      <c r="B74" s="14" t="s">
        <v>276</v>
      </c>
      <c r="C74" s="15">
        <v>1</v>
      </c>
      <c r="D74" s="15">
        <v>2</v>
      </c>
      <c r="E74" s="15">
        <v>20</v>
      </c>
      <c r="G74" s="15">
        <v>23</v>
      </c>
      <c r="H74" s="16">
        <f t="shared" si="7"/>
        <v>460</v>
      </c>
      <c r="I74" s="19"/>
      <c r="J74" s="47"/>
      <c r="K74" s="47"/>
      <c r="L74" s="47"/>
      <c r="M74" s="47"/>
    </row>
    <row r="75" spans="1:13" x14ac:dyDescent="0.45">
      <c r="A75" s="14">
        <v>8</v>
      </c>
      <c r="B75" s="14" t="s">
        <v>66</v>
      </c>
      <c r="C75" s="15">
        <v>1</v>
      </c>
      <c r="D75" s="15">
        <v>1</v>
      </c>
      <c r="E75" s="15">
        <v>13</v>
      </c>
      <c r="G75" s="15">
        <v>40</v>
      </c>
      <c r="H75" s="16">
        <f t="shared" si="7"/>
        <v>520</v>
      </c>
      <c r="I75" s="19"/>
      <c r="J75" s="47"/>
      <c r="K75" s="47"/>
      <c r="L75" s="47"/>
      <c r="M75" s="47"/>
    </row>
    <row r="76" spans="1:13" x14ac:dyDescent="0.45">
      <c r="A76" s="14">
        <v>9</v>
      </c>
      <c r="B76" s="14" t="s">
        <v>300</v>
      </c>
      <c r="C76" s="15">
        <v>1</v>
      </c>
      <c r="D76" s="15">
        <v>1</v>
      </c>
      <c r="E76" s="15">
        <v>13</v>
      </c>
      <c r="G76" s="15">
        <v>40</v>
      </c>
      <c r="H76" s="16">
        <f t="shared" si="7"/>
        <v>520</v>
      </c>
      <c r="I76" s="19"/>
      <c r="J76" s="47"/>
      <c r="K76" s="47"/>
      <c r="L76" s="47"/>
      <c r="M76" s="47"/>
    </row>
    <row r="77" spans="1:13" x14ac:dyDescent="0.45">
      <c r="A77" s="14">
        <v>10</v>
      </c>
      <c r="B77" s="14" t="s">
        <v>67</v>
      </c>
      <c r="C77" s="15">
        <v>1</v>
      </c>
      <c r="D77" s="15">
        <v>1</v>
      </c>
      <c r="E77" s="15">
        <v>10</v>
      </c>
      <c r="G77" s="15">
        <v>21</v>
      </c>
      <c r="H77" s="16">
        <f t="shared" si="7"/>
        <v>210</v>
      </c>
      <c r="I77" s="19"/>
      <c r="J77" s="47"/>
      <c r="K77" s="47"/>
      <c r="L77" s="47"/>
      <c r="M77" s="47"/>
    </row>
    <row r="78" spans="1:13" x14ac:dyDescent="0.45">
      <c r="A78" s="14">
        <v>11</v>
      </c>
      <c r="B78" s="14" t="s">
        <v>334</v>
      </c>
      <c r="C78" s="15">
        <v>1</v>
      </c>
      <c r="D78" s="15">
        <v>0</v>
      </c>
      <c r="E78" s="15">
        <v>7</v>
      </c>
      <c r="F78" s="15">
        <v>1</v>
      </c>
      <c r="G78" s="15">
        <v>20</v>
      </c>
      <c r="H78" s="16">
        <f t="shared" si="7"/>
        <v>140</v>
      </c>
      <c r="I78" s="19" t="s">
        <v>12</v>
      </c>
      <c r="J78" s="47"/>
      <c r="K78" s="47"/>
      <c r="L78" s="47"/>
      <c r="M78" s="47"/>
    </row>
    <row r="79" spans="1:13" x14ac:dyDescent="0.45">
      <c r="A79" s="14">
        <v>12</v>
      </c>
      <c r="B79" s="14" t="s">
        <v>68</v>
      </c>
      <c r="C79" s="15">
        <v>1</v>
      </c>
      <c r="D79" s="15">
        <v>1</v>
      </c>
      <c r="E79" s="15">
        <v>9</v>
      </c>
      <c r="G79" s="15">
        <v>60</v>
      </c>
      <c r="H79" s="16">
        <f t="shared" si="7"/>
        <v>540</v>
      </c>
      <c r="I79" s="19"/>
      <c r="J79" s="47"/>
      <c r="K79" s="47"/>
      <c r="L79" s="47"/>
      <c r="M79" s="47"/>
    </row>
    <row r="80" spans="1:13" x14ac:dyDescent="0.45">
      <c r="A80" s="14">
        <v>13</v>
      </c>
      <c r="B80" s="14" t="s">
        <v>69</v>
      </c>
      <c r="C80" s="15">
        <v>1</v>
      </c>
      <c r="D80" s="15">
        <v>1</v>
      </c>
      <c r="E80" s="15">
        <v>8</v>
      </c>
      <c r="G80" s="15">
        <v>40</v>
      </c>
      <c r="H80" s="16">
        <f t="shared" si="7"/>
        <v>320</v>
      </c>
      <c r="I80" s="19"/>
      <c r="J80" s="47"/>
      <c r="K80" s="47"/>
      <c r="L80" s="47"/>
      <c r="M80" s="47"/>
    </row>
    <row r="81" spans="1:13" x14ac:dyDescent="0.45">
      <c r="A81" s="14">
        <v>14</v>
      </c>
      <c r="B81" s="14" t="s">
        <v>61</v>
      </c>
      <c r="C81" s="15">
        <v>1</v>
      </c>
      <c r="D81" s="15">
        <v>1</v>
      </c>
      <c r="E81" s="15">
        <v>7</v>
      </c>
      <c r="H81" s="16">
        <v>242</v>
      </c>
      <c r="I81" s="19"/>
      <c r="J81" s="47"/>
      <c r="K81" s="47"/>
      <c r="L81" s="47"/>
      <c r="M81" s="47"/>
    </row>
    <row r="82" spans="1:13" x14ac:dyDescent="0.45">
      <c r="A82" s="14">
        <v>15</v>
      </c>
      <c r="B82" s="14" t="s">
        <v>333</v>
      </c>
      <c r="C82" s="15">
        <v>1</v>
      </c>
      <c r="D82" s="15">
        <v>1</v>
      </c>
      <c r="E82" s="15">
        <v>10</v>
      </c>
      <c r="G82" s="15">
        <v>25</v>
      </c>
      <c r="H82" s="16">
        <f>E82*G82</f>
        <v>250</v>
      </c>
      <c r="I82" s="19"/>
      <c r="J82" s="47"/>
      <c r="K82" s="47"/>
      <c r="L82" s="47"/>
      <c r="M82" s="47"/>
    </row>
    <row r="83" spans="1:13" x14ac:dyDescent="0.45">
      <c r="A83" s="14">
        <v>16</v>
      </c>
      <c r="B83" s="14" t="s">
        <v>260</v>
      </c>
      <c r="C83" s="15">
        <v>1</v>
      </c>
      <c r="D83" s="15">
        <v>1</v>
      </c>
      <c r="E83" s="15">
        <v>4</v>
      </c>
      <c r="G83" s="15">
        <v>59</v>
      </c>
      <c r="H83" s="16">
        <f>E83*G83</f>
        <v>236</v>
      </c>
      <c r="I83" s="19"/>
      <c r="J83" s="47"/>
      <c r="K83" s="47"/>
      <c r="L83" s="47"/>
      <c r="M83" s="47"/>
    </row>
    <row r="84" spans="1:13" x14ac:dyDescent="0.45">
      <c r="A84" s="14">
        <v>17</v>
      </c>
      <c r="B84" s="14" t="s">
        <v>70</v>
      </c>
      <c r="C84" s="15">
        <v>1</v>
      </c>
      <c r="D84" s="15">
        <v>1</v>
      </c>
      <c r="E84" s="15">
        <v>1</v>
      </c>
      <c r="G84" s="15">
        <v>45</v>
      </c>
      <c r="H84" s="16">
        <f>E84*G84</f>
        <v>45</v>
      </c>
      <c r="I84" s="19"/>
      <c r="J84" s="47"/>
      <c r="K84" s="47"/>
      <c r="L84" s="47"/>
      <c r="M84" s="47"/>
    </row>
    <row r="85" spans="1:13" x14ac:dyDescent="0.45">
      <c r="B85" s="14" t="s">
        <v>252</v>
      </c>
      <c r="E85" s="15">
        <v>1</v>
      </c>
      <c r="G85" s="15">
        <v>45</v>
      </c>
      <c r="H85" s="16">
        <f t="shared" ref="H85:H86" si="8">E85*G85</f>
        <v>45</v>
      </c>
      <c r="I85" s="19"/>
      <c r="J85" s="47"/>
      <c r="K85" s="47"/>
      <c r="L85" s="47"/>
      <c r="M85" s="47"/>
    </row>
    <row r="86" spans="1:13" x14ac:dyDescent="0.45">
      <c r="B86" s="14" t="s">
        <v>71</v>
      </c>
      <c r="E86" s="15">
        <v>61</v>
      </c>
      <c r="F86" s="15">
        <v>1</v>
      </c>
      <c r="G86" s="15">
        <v>3</v>
      </c>
      <c r="H86" s="16">
        <f t="shared" si="8"/>
        <v>183</v>
      </c>
      <c r="I86" s="19"/>
      <c r="J86" s="47"/>
      <c r="K86" s="47"/>
      <c r="L86" s="47"/>
      <c r="M86" s="47"/>
    </row>
    <row r="88" spans="1:13" x14ac:dyDescent="0.45">
      <c r="A88" s="14">
        <v>1</v>
      </c>
      <c r="B88" s="14" t="s">
        <v>72</v>
      </c>
      <c r="C88" s="15">
        <v>1</v>
      </c>
      <c r="D88" s="15">
        <v>4</v>
      </c>
      <c r="E88" s="15">
        <v>36</v>
      </c>
      <c r="G88" s="15">
        <v>60</v>
      </c>
      <c r="H88" s="16">
        <f t="shared" ref="H88:H122" si="9">E88*G88</f>
        <v>2160</v>
      </c>
      <c r="J88" s="47" t="s">
        <v>73</v>
      </c>
      <c r="K88" s="47">
        <f>COUNT(A88:A141)</f>
        <v>54</v>
      </c>
      <c r="L88" s="47">
        <f>SUM(D88:D141)-SUM(C88:C141)+K88</f>
        <v>81</v>
      </c>
      <c r="M88" s="47">
        <f>SUM(E88:E150)</f>
        <v>674</v>
      </c>
    </row>
    <row r="89" spans="1:13" x14ac:dyDescent="0.45">
      <c r="A89" s="14">
        <v>2</v>
      </c>
      <c r="B89" s="14" t="s">
        <v>76</v>
      </c>
      <c r="C89" s="15">
        <v>1</v>
      </c>
      <c r="D89" s="15">
        <v>3</v>
      </c>
      <c r="E89" s="15">
        <v>35</v>
      </c>
      <c r="G89" s="15">
        <v>15</v>
      </c>
      <c r="H89" s="16">
        <f t="shared" si="9"/>
        <v>525</v>
      </c>
      <c r="I89" s="33" t="s">
        <v>12</v>
      </c>
      <c r="J89" s="47"/>
      <c r="K89" s="47"/>
      <c r="L89" s="47"/>
      <c r="M89" s="47"/>
    </row>
    <row r="90" spans="1:13" x14ac:dyDescent="0.45">
      <c r="A90" s="14">
        <v>3</v>
      </c>
      <c r="B90" s="14" t="s">
        <v>77</v>
      </c>
      <c r="C90" s="15">
        <v>1</v>
      </c>
      <c r="D90" s="15">
        <v>4</v>
      </c>
      <c r="E90" s="15">
        <v>34</v>
      </c>
      <c r="G90" s="15">
        <v>51</v>
      </c>
      <c r="H90" s="16">
        <f t="shared" si="9"/>
        <v>1734</v>
      </c>
      <c r="J90" s="47"/>
      <c r="K90" s="47"/>
      <c r="L90" s="47"/>
      <c r="M90" s="47"/>
    </row>
    <row r="91" spans="1:13" x14ac:dyDescent="0.45">
      <c r="A91" s="14">
        <v>4</v>
      </c>
      <c r="B91" s="14" t="s">
        <v>78</v>
      </c>
      <c r="C91" s="15">
        <v>1</v>
      </c>
      <c r="D91" s="15">
        <v>3</v>
      </c>
      <c r="E91" s="15">
        <v>30</v>
      </c>
      <c r="F91" s="15">
        <v>4</v>
      </c>
      <c r="G91" s="15">
        <v>60</v>
      </c>
      <c r="H91" s="16">
        <f t="shared" si="9"/>
        <v>1800</v>
      </c>
      <c r="J91" s="47"/>
      <c r="K91" s="47"/>
      <c r="L91" s="47"/>
      <c r="M91" s="47"/>
    </row>
    <row r="92" spans="1:13" x14ac:dyDescent="0.45">
      <c r="A92" s="14">
        <v>5</v>
      </c>
      <c r="B92" s="14" t="s">
        <v>74</v>
      </c>
      <c r="C92" s="15">
        <v>1</v>
      </c>
      <c r="D92" s="15">
        <v>3</v>
      </c>
      <c r="E92" s="15">
        <v>28</v>
      </c>
      <c r="G92" s="15">
        <v>60</v>
      </c>
      <c r="H92" s="16">
        <f t="shared" si="9"/>
        <v>1680</v>
      </c>
      <c r="J92" s="47"/>
      <c r="K92" s="47"/>
      <c r="L92" s="47"/>
      <c r="M92" s="47"/>
    </row>
    <row r="93" spans="1:13" x14ac:dyDescent="0.45">
      <c r="A93" s="14">
        <v>6</v>
      </c>
      <c r="B93" s="14" t="s">
        <v>80</v>
      </c>
      <c r="C93" s="15">
        <v>1</v>
      </c>
      <c r="D93" s="15">
        <v>3</v>
      </c>
      <c r="E93" s="15">
        <v>28</v>
      </c>
      <c r="G93" s="15">
        <v>48</v>
      </c>
      <c r="H93" s="16">
        <f t="shared" si="9"/>
        <v>1344</v>
      </c>
      <c r="J93" s="47"/>
      <c r="K93" s="47"/>
      <c r="L93" s="47"/>
      <c r="M93" s="47"/>
    </row>
    <row r="94" spans="1:13" x14ac:dyDescent="0.45">
      <c r="A94" s="14">
        <v>7</v>
      </c>
      <c r="B94" s="14" t="s">
        <v>75</v>
      </c>
      <c r="C94" s="15">
        <v>1</v>
      </c>
      <c r="D94" s="15">
        <v>3</v>
      </c>
      <c r="E94" s="15">
        <v>26</v>
      </c>
      <c r="G94" s="15">
        <v>60</v>
      </c>
      <c r="H94" s="16">
        <f t="shared" si="9"/>
        <v>1560</v>
      </c>
      <c r="J94" s="47"/>
      <c r="K94" s="47"/>
      <c r="L94" s="47"/>
      <c r="M94" s="47"/>
    </row>
    <row r="95" spans="1:13" x14ac:dyDescent="0.45">
      <c r="A95" s="14">
        <v>8</v>
      </c>
      <c r="B95" s="14" t="s">
        <v>81</v>
      </c>
      <c r="C95" s="15">
        <v>1</v>
      </c>
      <c r="D95" s="15">
        <v>1</v>
      </c>
      <c r="E95" s="15">
        <v>25</v>
      </c>
      <c r="F95" s="15">
        <v>2</v>
      </c>
      <c r="G95" s="15">
        <v>18</v>
      </c>
      <c r="H95" s="16">
        <f t="shared" si="9"/>
        <v>450</v>
      </c>
      <c r="I95" s="33"/>
      <c r="J95" s="47"/>
      <c r="K95" s="47"/>
      <c r="L95" s="47"/>
      <c r="M95" s="47"/>
    </row>
    <row r="96" spans="1:13" x14ac:dyDescent="0.45">
      <c r="A96" s="14">
        <v>9</v>
      </c>
      <c r="B96" s="14" t="s">
        <v>277</v>
      </c>
      <c r="C96" s="15">
        <v>1</v>
      </c>
      <c r="D96" s="15">
        <v>3</v>
      </c>
      <c r="E96" s="15">
        <v>24</v>
      </c>
      <c r="G96" s="15">
        <v>26</v>
      </c>
      <c r="H96" s="16">
        <f t="shared" si="9"/>
        <v>624</v>
      </c>
      <c r="J96" s="47"/>
      <c r="K96" s="47"/>
      <c r="L96" s="47"/>
      <c r="M96" s="47"/>
    </row>
    <row r="97" spans="1:13" x14ac:dyDescent="0.45">
      <c r="A97" s="14">
        <v>10</v>
      </c>
      <c r="B97" s="14" t="s">
        <v>79</v>
      </c>
      <c r="C97" s="15">
        <v>1</v>
      </c>
      <c r="D97" s="15">
        <v>2</v>
      </c>
      <c r="E97" s="15">
        <v>20</v>
      </c>
      <c r="G97" s="15">
        <v>43</v>
      </c>
      <c r="H97" s="16">
        <f t="shared" si="9"/>
        <v>860</v>
      </c>
      <c r="J97" s="47"/>
      <c r="K97" s="47"/>
      <c r="L97" s="47"/>
      <c r="M97" s="47"/>
    </row>
    <row r="98" spans="1:13" x14ac:dyDescent="0.45">
      <c r="A98" s="14">
        <v>11</v>
      </c>
      <c r="B98" s="14" t="s">
        <v>261</v>
      </c>
      <c r="C98" s="15">
        <v>1</v>
      </c>
      <c r="D98" s="15">
        <v>2</v>
      </c>
      <c r="E98" s="15">
        <v>18</v>
      </c>
      <c r="G98" s="15">
        <v>44</v>
      </c>
      <c r="H98" s="16">
        <f t="shared" si="9"/>
        <v>792</v>
      </c>
      <c r="J98" s="47"/>
      <c r="K98" s="47"/>
      <c r="L98" s="47"/>
      <c r="M98" s="47"/>
    </row>
    <row r="99" spans="1:13" x14ac:dyDescent="0.45">
      <c r="A99" s="14">
        <v>12</v>
      </c>
      <c r="B99" s="14" t="s">
        <v>262</v>
      </c>
      <c r="C99" s="15">
        <v>1</v>
      </c>
      <c r="D99" s="15">
        <v>2</v>
      </c>
      <c r="E99" s="15">
        <v>17</v>
      </c>
      <c r="G99" s="15">
        <v>30</v>
      </c>
      <c r="H99" s="16">
        <f t="shared" si="9"/>
        <v>510</v>
      </c>
      <c r="J99" s="47"/>
      <c r="K99" s="47"/>
      <c r="L99" s="47"/>
      <c r="M99" s="47"/>
    </row>
    <row r="100" spans="1:13" x14ac:dyDescent="0.45">
      <c r="A100" s="14">
        <v>13</v>
      </c>
      <c r="B100" s="14" t="s">
        <v>82</v>
      </c>
      <c r="C100" s="15">
        <v>1</v>
      </c>
      <c r="D100" s="15">
        <v>4</v>
      </c>
      <c r="E100" s="15">
        <v>13</v>
      </c>
      <c r="G100" s="15">
        <v>88</v>
      </c>
      <c r="H100" s="16">
        <f t="shared" si="9"/>
        <v>1144</v>
      </c>
      <c r="J100" s="47"/>
      <c r="K100" s="47"/>
      <c r="L100" s="47"/>
      <c r="M100" s="47"/>
    </row>
    <row r="101" spans="1:13" x14ac:dyDescent="0.45">
      <c r="A101" s="14">
        <v>14</v>
      </c>
      <c r="B101" s="14" t="s">
        <v>98</v>
      </c>
      <c r="C101" s="15">
        <v>1</v>
      </c>
      <c r="D101" s="15">
        <v>2</v>
      </c>
      <c r="E101" s="15">
        <v>13</v>
      </c>
      <c r="G101" s="15">
        <v>50</v>
      </c>
      <c r="H101" s="16">
        <f t="shared" si="9"/>
        <v>650</v>
      </c>
      <c r="J101" s="47"/>
      <c r="K101" s="47"/>
      <c r="L101" s="47"/>
      <c r="M101" s="47"/>
    </row>
    <row r="102" spans="1:13" x14ac:dyDescent="0.45">
      <c r="A102" s="14">
        <v>15</v>
      </c>
      <c r="B102" s="14" t="s">
        <v>339</v>
      </c>
      <c r="C102" s="15">
        <v>1</v>
      </c>
      <c r="D102" s="15">
        <v>2</v>
      </c>
      <c r="E102" s="15">
        <v>12</v>
      </c>
      <c r="F102" s="15">
        <v>3</v>
      </c>
      <c r="G102" s="15">
        <v>45</v>
      </c>
      <c r="H102" s="16">
        <f t="shared" si="9"/>
        <v>540</v>
      </c>
      <c r="J102" s="47"/>
      <c r="K102" s="47"/>
      <c r="L102" s="47"/>
      <c r="M102" s="47"/>
    </row>
    <row r="103" spans="1:13" x14ac:dyDescent="0.45">
      <c r="A103" s="14">
        <v>16</v>
      </c>
      <c r="B103" s="14" t="s">
        <v>83</v>
      </c>
      <c r="C103" s="15">
        <v>1</v>
      </c>
      <c r="D103" s="15">
        <v>2</v>
      </c>
      <c r="E103" s="15">
        <v>12</v>
      </c>
      <c r="G103" s="15">
        <v>28</v>
      </c>
      <c r="H103" s="16">
        <f t="shared" si="9"/>
        <v>336</v>
      </c>
      <c r="J103" s="47"/>
      <c r="K103" s="47"/>
      <c r="L103" s="47"/>
      <c r="M103" s="47"/>
    </row>
    <row r="104" spans="1:13" x14ac:dyDescent="0.45">
      <c r="A104" s="14">
        <v>17</v>
      </c>
      <c r="B104" s="14" t="s">
        <v>84</v>
      </c>
      <c r="C104" s="15">
        <v>1</v>
      </c>
      <c r="D104" s="15">
        <v>1</v>
      </c>
      <c r="E104" s="15">
        <v>11</v>
      </c>
      <c r="G104" s="15">
        <v>48</v>
      </c>
      <c r="H104" s="16">
        <f t="shared" si="9"/>
        <v>528</v>
      </c>
      <c r="I104" s="19"/>
      <c r="J104" s="47"/>
      <c r="K104" s="47"/>
      <c r="L104" s="47"/>
      <c r="M104" s="47"/>
    </row>
    <row r="105" spans="1:13" x14ac:dyDescent="0.45">
      <c r="A105" s="14">
        <v>18</v>
      </c>
      <c r="B105" s="14" t="s">
        <v>85</v>
      </c>
      <c r="C105" s="15">
        <v>1</v>
      </c>
      <c r="D105" s="15">
        <v>1</v>
      </c>
      <c r="E105" s="15">
        <v>10</v>
      </c>
      <c r="G105" s="15">
        <v>60</v>
      </c>
      <c r="H105" s="16">
        <f t="shared" si="9"/>
        <v>600</v>
      </c>
      <c r="J105" s="47"/>
      <c r="K105" s="47"/>
      <c r="L105" s="47"/>
      <c r="M105" s="47"/>
    </row>
    <row r="106" spans="1:13" x14ac:dyDescent="0.45">
      <c r="A106" s="14">
        <v>19</v>
      </c>
      <c r="B106" s="14" t="s">
        <v>86</v>
      </c>
      <c r="C106" s="15">
        <v>1</v>
      </c>
      <c r="D106" s="15">
        <v>1</v>
      </c>
      <c r="E106" s="15">
        <v>10</v>
      </c>
      <c r="G106" s="15">
        <v>58</v>
      </c>
      <c r="H106" s="16">
        <f t="shared" si="9"/>
        <v>580</v>
      </c>
      <c r="J106" s="47"/>
      <c r="K106" s="47"/>
      <c r="L106" s="47"/>
      <c r="M106" s="47"/>
    </row>
    <row r="107" spans="1:13" x14ac:dyDescent="0.45">
      <c r="A107" s="14">
        <v>20</v>
      </c>
      <c r="B107" s="14" t="s">
        <v>87</v>
      </c>
      <c r="C107" s="15">
        <v>1</v>
      </c>
      <c r="D107" s="15">
        <v>1</v>
      </c>
      <c r="E107" s="15">
        <v>10</v>
      </c>
      <c r="G107" s="15">
        <v>60</v>
      </c>
      <c r="H107" s="16">
        <f t="shared" si="9"/>
        <v>600</v>
      </c>
      <c r="J107" s="47"/>
      <c r="K107" s="47"/>
      <c r="L107" s="47"/>
      <c r="M107" s="47"/>
    </row>
    <row r="108" spans="1:13" x14ac:dyDescent="0.45">
      <c r="A108" s="14">
        <v>21</v>
      </c>
      <c r="B108" s="14" t="s">
        <v>88</v>
      </c>
      <c r="C108" s="15">
        <v>1</v>
      </c>
      <c r="D108" s="15">
        <v>1</v>
      </c>
      <c r="E108" s="15">
        <v>10</v>
      </c>
      <c r="G108" s="15">
        <v>60</v>
      </c>
      <c r="H108" s="16">
        <f t="shared" si="9"/>
        <v>600</v>
      </c>
      <c r="J108" s="47"/>
      <c r="K108" s="47"/>
      <c r="L108" s="47"/>
      <c r="M108" s="47"/>
    </row>
    <row r="109" spans="1:13" x14ac:dyDescent="0.45">
      <c r="A109" s="14">
        <v>22</v>
      </c>
      <c r="B109" s="14" t="s">
        <v>89</v>
      </c>
      <c r="C109" s="15">
        <v>1</v>
      </c>
      <c r="D109" s="15">
        <v>1</v>
      </c>
      <c r="E109" s="15">
        <v>10</v>
      </c>
      <c r="G109" s="15">
        <v>12</v>
      </c>
      <c r="H109" s="16">
        <f t="shared" si="9"/>
        <v>120</v>
      </c>
      <c r="I109" s="33"/>
      <c r="J109" s="47"/>
      <c r="K109" s="47"/>
      <c r="L109" s="47"/>
      <c r="M109" s="47"/>
    </row>
    <row r="110" spans="1:13" x14ac:dyDescent="0.45">
      <c r="A110" s="14">
        <v>23</v>
      </c>
      <c r="B110" s="14" t="s">
        <v>90</v>
      </c>
      <c r="C110" s="15">
        <v>1</v>
      </c>
      <c r="D110" s="15">
        <v>1</v>
      </c>
      <c r="E110" s="15">
        <v>10</v>
      </c>
      <c r="G110" s="15">
        <v>60</v>
      </c>
      <c r="H110" s="16">
        <f t="shared" si="9"/>
        <v>600</v>
      </c>
      <c r="J110" s="47"/>
      <c r="K110" s="47"/>
      <c r="L110" s="47"/>
      <c r="M110" s="47"/>
    </row>
    <row r="111" spans="1:13" x14ac:dyDescent="0.45">
      <c r="A111" s="14">
        <v>24</v>
      </c>
      <c r="B111" s="14" t="s">
        <v>263</v>
      </c>
      <c r="C111" s="15">
        <v>1</v>
      </c>
      <c r="D111" s="15">
        <v>1</v>
      </c>
      <c r="E111" s="15">
        <v>10</v>
      </c>
      <c r="G111" s="15">
        <v>23</v>
      </c>
      <c r="H111" s="16">
        <f t="shared" si="9"/>
        <v>230</v>
      </c>
      <c r="I111" s="20"/>
      <c r="J111" s="47"/>
      <c r="K111" s="47"/>
      <c r="L111" s="47"/>
      <c r="M111" s="47"/>
    </row>
    <row r="112" spans="1:13" x14ac:dyDescent="0.45">
      <c r="A112" s="14">
        <v>25</v>
      </c>
      <c r="B112" s="14" t="s">
        <v>91</v>
      </c>
      <c r="C112" s="15">
        <v>1</v>
      </c>
      <c r="D112" s="15">
        <v>1</v>
      </c>
      <c r="E112" s="15">
        <v>9</v>
      </c>
      <c r="G112" s="15">
        <v>41</v>
      </c>
      <c r="H112" s="16">
        <f t="shared" si="9"/>
        <v>369</v>
      </c>
      <c r="I112" s="37"/>
      <c r="J112" s="47"/>
      <c r="K112" s="47"/>
      <c r="L112" s="47"/>
      <c r="M112" s="47"/>
    </row>
    <row r="113" spans="1:14" x14ac:dyDescent="0.45">
      <c r="A113" s="14">
        <v>26</v>
      </c>
      <c r="B113" s="14" t="s">
        <v>264</v>
      </c>
      <c r="C113" s="15">
        <v>1</v>
      </c>
      <c r="D113" s="15">
        <v>1</v>
      </c>
      <c r="E113" s="15">
        <v>9</v>
      </c>
      <c r="G113" s="15">
        <v>12</v>
      </c>
      <c r="H113" s="16">
        <f t="shared" si="9"/>
        <v>108</v>
      </c>
      <c r="J113" s="47"/>
      <c r="K113" s="47"/>
      <c r="L113" s="47"/>
      <c r="M113" s="47"/>
    </row>
    <row r="114" spans="1:14" x14ac:dyDescent="0.45">
      <c r="A114" s="14">
        <v>27</v>
      </c>
      <c r="B114" s="14" t="s">
        <v>303</v>
      </c>
      <c r="C114" s="15">
        <v>1</v>
      </c>
      <c r="D114" s="15">
        <v>1</v>
      </c>
      <c r="E114" s="15">
        <v>8</v>
      </c>
      <c r="G114" s="15">
        <v>54</v>
      </c>
      <c r="H114" s="16">
        <f t="shared" si="9"/>
        <v>432</v>
      </c>
      <c r="I114" s="24"/>
      <c r="J114" s="47"/>
      <c r="K114" s="47"/>
      <c r="L114" s="47"/>
      <c r="M114" s="47"/>
    </row>
    <row r="115" spans="1:14" x14ac:dyDescent="0.45">
      <c r="A115" s="14">
        <v>28</v>
      </c>
      <c r="B115" s="35" t="s">
        <v>265</v>
      </c>
      <c r="C115" s="15">
        <v>1</v>
      </c>
      <c r="D115" s="15">
        <v>1</v>
      </c>
      <c r="E115" s="15">
        <v>8</v>
      </c>
      <c r="G115" s="15">
        <v>50</v>
      </c>
      <c r="H115" s="16">
        <f t="shared" si="9"/>
        <v>400</v>
      </c>
      <c r="J115" s="47"/>
      <c r="K115" s="47"/>
      <c r="L115" s="47"/>
      <c r="M115" s="47"/>
    </row>
    <row r="116" spans="1:14" x14ac:dyDescent="0.45">
      <c r="A116" s="14">
        <v>29</v>
      </c>
      <c r="B116" s="35" t="s">
        <v>309</v>
      </c>
      <c r="C116" s="15">
        <v>1</v>
      </c>
      <c r="D116" s="15">
        <v>1</v>
      </c>
      <c r="E116" s="15">
        <v>8</v>
      </c>
      <c r="G116" s="15">
        <v>55</v>
      </c>
      <c r="H116" s="16">
        <f t="shared" si="9"/>
        <v>440</v>
      </c>
      <c r="J116" s="47"/>
      <c r="K116" s="47"/>
      <c r="L116" s="47"/>
      <c r="M116" s="47"/>
    </row>
    <row r="117" spans="1:14" x14ac:dyDescent="0.45">
      <c r="A117" s="14">
        <v>30</v>
      </c>
      <c r="B117" s="35" t="s">
        <v>290</v>
      </c>
      <c r="C117" s="15">
        <v>1</v>
      </c>
      <c r="D117" s="15">
        <v>1</v>
      </c>
      <c r="E117" s="15">
        <v>8</v>
      </c>
      <c r="G117" s="15">
        <v>27</v>
      </c>
      <c r="H117" s="16">
        <f t="shared" si="9"/>
        <v>216</v>
      </c>
      <c r="J117" s="47"/>
      <c r="K117" s="47"/>
      <c r="L117" s="47"/>
      <c r="M117" s="47"/>
    </row>
    <row r="118" spans="1:14" x14ac:dyDescent="0.45">
      <c r="A118" s="14">
        <v>31</v>
      </c>
      <c r="B118" s="35" t="s">
        <v>251</v>
      </c>
      <c r="C118" s="15">
        <v>1</v>
      </c>
      <c r="D118" s="15">
        <v>1</v>
      </c>
      <c r="E118" s="15">
        <v>8</v>
      </c>
      <c r="G118" s="15">
        <v>50.5</v>
      </c>
      <c r="H118" s="16">
        <f t="shared" si="9"/>
        <v>404</v>
      </c>
      <c r="J118" s="47"/>
      <c r="K118" s="47"/>
      <c r="L118" s="47"/>
      <c r="M118" s="47"/>
    </row>
    <row r="119" spans="1:14" x14ac:dyDescent="0.45">
      <c r="A119" s="14">
        <v>32</v>
      </c>
      <c r="B119" s="35" t="s">
        <v>299</v>
      </c>
      <c r="C119" s="15">
        <v>1</v>
      </c>
      <c r="D119" s="15">
        <v>1</v>
      </c>
      <c r="E119" s="15">
        <v>8</v>
      </c>
      <c r="G119" s="15">
        <v>22.5</v>
      </c>
      <c r="H119" s="16">
        <f t="shared" si="9"/>
        <v>180</v>
      </c>
      <c r="J119" s="47"/>
      <c r="K119" s="47"/>
      <c r="L119" s="47"/>
      <c r="M119" s="47"/>
    </row>
    <row r="120" spans="1:14" x14ac:dyDescent="0.45">
      <c r="A120" s="14">
        <v>33</v>
      </c>
      <c r="B120" s="35" t="s">
        <v>323</v>
      </c>
      <c r="C120" s="15">
        <v>1</v>
      </c>
      <c r="D120" s="15">
        <v>1</v>
      </c>
      <c r="E120" s="15">
        <v>8</v>
      </c>
      <c r="G120" s="15">
        <f>(56+52+52+53+54+57+56)/8</f>
        <v>47.5</v>
      </c>
      <c r="H120" s="16">
        <f t="shared" si="9"/>
        <v>380</v>
      </c>
      <c r="I120" s="19"/>
      <c r="J120" s="47"/>
      <c r="K120" s="47"/>
      <c r="L120" s="47"/>
      <c r="M120" s="47"/>
    </row>
    <row r="121" spans="1:14" x14ac:dyDescent="0.45">
      <c r="A121" s="14">
        <v>34</v>
      </c>
      <c r="B121" s="14" t="s">
        <v>92</v>
      </c>
      <c r="C121" s="15">
        <v>1</v>
      </c>
      <c r="D121" s="15">
        <v>1</v>
      </c>
      <c r="E121" s="15">
        <v>8</v>
      </c>
      <c r="F121" s="15">
        <v>2</v>
      </c>
      <c r="G121" s="15">
        <v>51</v>
      </c>
      <c r="H121" s="16">
        <f t="shared" si="9"/>
        <v>408</v>
      </c>
      <c r="J121" s="47"/>
      <c r="K121" s="47"/>
      <c r="L121" s="47"/>
      <c r="M121" s="47"/>
    </row>
    <row r="122" spans="1:14" x14ac:dyDescent="0.45">
      <c r="A122" s="14">
        <v>35</v>
      </c>
      <c r="B122" s="14" t="s">
        <v>266</v>
      </c>
      <c r="C122" s="15">
        <v>1</v>
      </c>
      <c r="D122" s="15">
        <v>1</v>
      </c>
      <c r="E122" s="15">
        <v>8</v>
      </c>
      <c r="G122" s="15">
        <v>51</v>
      </c>
      <c r="H122" s="16">
        <f t="shared" si="9"/>
        <v>408</v>
      </c>
      <c r="J122" s="47"/>
      <c r="K122" s="47"/>
      <c r="L122" s="47"/>
      <c r="M122" s="47"/>
    </row>
    <row r="123" spans="1:14" x14ac:dyDescent="0.45">
      <c r="A123" s="14">
        <v>36</v>
      </c>
      <c r="B123" s="14" t="s">
        <v>93</v>
      </c>
      <c r="C123" s="15">
        <v>1</v>
      </c>
      <c r="D123" s="15">
        <v>1</v>
      </c>
      <c r="E123" s="15">
        <v>8</v>
      </c>
      <c r="G123" s="15">
        <v>45</v>
      </c>
      <c r="H123" s="16">
        <f t="shared" ref="H123:H141" si="10">E123*G123</f>
        <v>360</v>
      </c>
      <c r="J123" s="47"/>
      <c r="K123" s="47"/>
      <c r="L123" s="47"/>
      <c r="M123" s="47"/>
      <c r="N123" s="15"/>
    </row>
    <row r="124" spans="1:14" x14ac:dyDescent="0.45">
      <c r="A124" s="14">
        <v>37</v>
      </c>
      <c r="B124" s="14" t="s">
        <v>94</v>
      </c>
      <c r="C124" s="15">
        <v>1</v>
      </c>
      <c r="D124" s="15">
        <v>1</v>
      </c>
      <c r="E124" s="15">
        <v>8</v>
      </c>
      <c r="G124" s="15">
        <v>53</v>
      </c>
      <c r="H124" s="16">
        <f t="shared" si="10"/>
        <v>424</v>
      </c>
      <c r="J124" s="47"/>
      <c r="K124" s="47"/>
      <c r="L124" s="47"/>
      <c r="M124" s="47"/>
      <c r="N124" s="15"/>
    </row>
    <row r="125" spans="1:14" x14ac:dyDescent="0.45">
      <c r="A125" s="14">
        <v>38</v>
      </c>
      <c r="B125" s="14" t="s">
        <v>95</v>
      </c>
      <c r="C125" s="15">
        <v>1</v>
      </c>
      <c r="D125" s="15">
        <v>1</v>
      </c>
      <c r="E125" s="15">
        <v>8</v>
      </c>
      <c r="G125" s="15">
        <v>45</v>
      </c>
      <c r="H125" s="16">
        <f t="shared" si="10"/>
        <v>360</v>
      </c>
      <c r="J125" s="47"/>
      <c r="K125" s="47"/>
      <c r="L125" s="47"/>
      <c r="M125" s="47"/>
    </row>
    <row r="126" spans="1:14" x14ac:dyDescent="0.45">
      <c r="A126" s="14">
        <v>39</v>
      </c>
      <c r="B126" s="14" t="s">
        <v>96</v>
      </c>
      <c r="C126" s="15">
        <v>1</v>
      </c>
      <c r="D126" s="15">
        <v>1</v>
      </c>
      <c r="E126" s="15">
        <v>7</v>
      </c>
      <c r="G126" s="15">
        <v>56</v>
      </c>
      <c r="H126" s="16">
        <f t="shared" si="10"/>
        <v>392</v>
      </c>
      <c r="J126" s="47"/>
      <c r="K126" s="47"/>
      <c r="L126" s="47"/>
      <c r="M126" s="47"/>
    </row>
    <row r="127" spans="1:14" x14ac:dyDescent="0.45">
      <c r="A127" s="14">
        <v>40</v>
      </c>
      <c r="B127" s="14" t="s">
        <v>267</v>
      </c>
      <c r="C127" s="15">
        <v>1</v>
      </c>
      <c r="D127" s="15">
        <v>1</v>
      </c>
      <c r="E127" s="15">
        <v>7</v>
      </c>
      <c r="G127" s="15">
        <v>29</v>
      </c>
      <c r="H127" s="16">
        <f t="shared" si="10"/>
        <v>203</v>
      </c>
      <c r="J127" s="47"/>
      <c r="K127" s="47"/>
      <c r="L127" s="47"/>
      <c r="M127" s="47"/>
    </row>
    <row r="128" spans="1:14" x14ac:dyDescent="0.45">
      <c r="A128" s="14">
        <v>41</v>
      </c>
      <c r="B128" s="14" t="s">
        <v>97</v>
      </c>
      <c r="C128" s="15">
        <v>1</v>
      </c>
      <c r="D128" s="15">
        <v>1</v>
      </c>
      <c r="E128" s="15">
        <v>7</v>
      </c>
      <c r="G128" s="15">
        <v>37</v>
      </c>
      <c r="H128" s="16">
        <f t="shared" si="10"/>
        <v>259</v>
      </c>
      <c r="J128" s="47"/>
      <c r="K128" s="47"/>
      <c r="L128" s="47"/>
      <c r="M128" s="47"/>
    </row>
    <row r="129" spans="1:13" x14ac:dyDescent="0.45">
      <c r="A129" s="14">
        <v>42</v>
      </c>
      <c r="B129" s="14" t="s">
        <v>99</v>
      </c>
      <c r="C129" s="15">
        <v>1</v>
      </c>
      <c r="D129" s="15">
        <v>1</v>
      </c>
      <c r="E129" s="15">
        <v>6</v>
      </c>
      <c r="G129" s="15">
        <v>28</v>
      </c>
      <c r="H129" s="16">
        <f t="shared" si="10"/>
        <v>168</v>
      </c>
      <c r="J129" s="47"/>
      <c r="K129" s="47"/>
      <c r="L129" s="47"/>
      <c r="M129" s="47"/>
    </row>
    <row r="130" spans="1:13" x14ac:dyDescent="0.45">
      <c r="A130" s="14">
        <v>43</v>
      </c>
      <c r="B130" s="14" t="s">
        <v>100</v>
      </c>
      <c r="C130" s="15">
        <v>1</v>
      </c>
      <c r="D130" s="15">
        <v>1</v>
      </c>
      <c r="E130" s="15">
        <v>6</v>
      </c>
      <c r="G130" s="15">
        <v>50</v>
      </c>
      <c r="H130" s="16">
        <f t="shared" si="10"/>
        <v>300</v>
      </c>
      <c r="I130" s="33"/>
      <c r="J130" s="47"/>
      <c r="K130" s="47"/>
      <c r="L130" s="47"/>
      <c r="M130" s="47"/>
    </row>
    <row r="131" spans="1:13" x14ac:dyDescent="0.45">
      <c r="A131" s="14">
        <v>44</v>
      </c>
      <c r="B131" s="14" t="s">
        <v>101</v>
      </c>
      <c r="C131" s="15">
        <v>1</v>
      </c>
      <c r="D131" s="15">
        <v>1</v>
      </c>
      <c r="E131" s="15">
        <v>6</v>
      </c>
      <c r="G131" s="15">
        <v>46</v>
      </c>
      <c r="H131" s="16">
        <f t="shared" si="10"/>
        <v>276</v>
      </c>
      <c r="J131" s="47"/>
      <c r="K131" s="47"/>
      <c r="L131" s="47"/>
      <c r="M131" s="47"/>
    </row>
    <row r="132" spans="1:13" x14ac:dyDescent="0.45">
      <c r="A132" s="14">
        <v>45</v>
      </c>
      <c r="B132" s="14" t="s">
        <v>102</v>
      </c>
      <c r="C132" s="15">
        <v>1</v>
      </c>
      <c r="D132" s="15">
        <v>1</v>
      </c>
      <c r="E132" s="15">
        <v>6</v>
      </c>
      <c r="F132" s="16"/>
      <c r="G132" s="15">
        <v>53</v>
      </c>
      <c r="H132" s="16">
        <f t="shared" si="10"/>
        <v>318</v>
      </c>
      <c r="J132" s="47"/>
      <c r="K132" s="47"/>
      <c r="L132" s="47"/>
      <c r="M132" s="47"/>
    </row>
    <row r="133" spans="1:13" x14ac:dyDescent="0.45">
      <c r="A133" s="14">
        <v>46</v>
      </c>
      <c r="B133" s="14" t="s">
        <v>254</v>
      </c>
      <c r="C133" s="15">
        <v>1</v>
      </c>
      <c r="D133" s="15">
        <v>1</v>
      </c>
      <c r="E133" s="15">
        <v>6</v>
      </c>
      <c r="F133" s="16"/>
      <c r="G133" s="15">
        <v>43</v>
      </c>
      <c r="H133" s="16">
        <f t="shared" si="10"/>
        <v>258</v>
      </c>
      <c r="J133" s="47"/>
      <c r="K133" s="47"/>
      <c r="L133" s="47"/>
      <c r="M133" s="47"/>
    </row>
    <row r="134" spans="1:13" x14ac:dyDescent="0.45">
      <c r="A134" s="14">
        <v>47</v>
      </c>
      <c r="B134" s="14" t="s">
        <v>278</v>
      </c>
      <c r="C134" s="15">
        <v>1</v>
      </c>
      <c r="D134" s="15">
        <v>1</v>
      </c>
      <c r="E134" s="15">
        <v>5</v>
      </c>
      <c r="F134" s="15">
        <v>2</v>
      </c>
      <c r="G134" s="15">
        <v>28</v>
      </c>
      <c r="H134" s="16">
        <f t="shared" si="10"/>
        <v>140</v>
      </c>
      <c r="I134" s="33"/>
      <c r="J134" s="47"/>
      <c r="K134" s="47"/>
      <c r="L134" s="47"/>
      <c r="M134" s="47"/>
    </row>
    <row r="135" spans="1:13" x14ac:dyDescent="0.45">
      <c r="A135" s="14">
        <v>48</v>
      </c>
      <c r="B135" s="14" t="s">
        <v>268</v>
      </c>
      <c r="C135" s="15">
        <v>1</v>
      </c>
      <c r="D135" s="15">
        <v>1</v>
      </c>
      <c r="E135" s="15">
        <v>5</v>
      </c>
      <c r="F135" s="16"/>
      <c r="G135" s="15">
        <v>41.5</v>
      </c>
      <c r="H135" s="16">
        <f t="shared" si="10"/>
        <v>207.5</v>
      </c>
      <c r="J135" s="47"/>
      <c r="K135" s="47"/>
      <c r="L135" s="47"/>
      <c r="M135" s="47"/>
    </row>
    <row r="136" spans="1:13" x14ac:dyDescent="0.45">
      <c r="A136" s="14">
        <v>49</v>
      </c>
      <c r="B136" s="14" t="s">
        <v>103</v>
      </c>
      <c r="C136" s="15">
        <v>1</v>
      </c>
      <c r="D136" s="15">
        <v>1</v>
      </c>
      <c r="E136" s="15">
        <v>5</v>
      </c>
      <c r="G136" s="15">
        <v>45</v>
      </c>
      <c r="H136" s="16">
        <f t="shared" si="10"/>
        <v>225</v>
      </c>
      <c r="J136" s="47"/>
      <c r="K136" s="47"/>
      <c r="L136" s="47"/>
      <c r="M136" s="47"/>
    </row>
    <row r="137" spans="1:13" x14ac:dyDescent="0.45">
      <c r="A137" s="14">
        <v>50</v>
      </c>
      <c r="B137" s="14" t="s">
        <v>104</v>
      </c>
      <c r="C137" s="15">
        <v>1</v>
      </c>
      <c r="D137" s="15">
        <v>1</v>
      </c>
      <c r="E137" s="15">
        <v>5</v>
      </c>
      <c r="G137" s="15">
        <v>30</v>
      </c>
      <c r="H137" s="16">
        <f t="shared" si="10"/>
        <v>150</v>
      </c>
      <c r="J137" s="47"/>
      <c r="K137" s="47"/>
      <c r="L137" s="47"/>
      <c r="M137" s="47"/>
    </row>
    <row r="138" spans="1:13" x14ac:dyDescent="0.45">
      <c r="A138" s="14">
        <v>51</v>
      </c>
      <c r="B138" s="14" t="s">
        <v>269</v>
      </c>
      <c r="C138" s="15">
        <v>1</v>
      </c>
      <c r="D138" s="15">
        <v>1</v>
      </c>
      <c r="E138" s="15">
        <v>4</v>
      </c>
      <c r="G138" s="15">
        <v>51</v>
      </c>
      <c r="H138" s="16">
        <f t="shared" si="10"/>
        <v>204</v>
      </c>
      <c r="J138" s="47"/>
      <c r="K138" s="47"/>
      <c r="L138" s="47"/>
      <c r="M138" s="47"/>
    </row>
    <row r="139" spans="1:13" x14ac:dyDescent="0.45">
      <c r="A139" s="14">
        <v>52</v>
      </c>
      <c r="B139" s="14" t="s">
        <v>105</v>
      </c>
      <c r="C139" s="15">
        <v>1</v>
      </c>
      <c r="D139" s="15">
        <v>1</v>
      </c>
      <c r="E139" s="15">
        <v>4</v>
      </c>
      <c r="G139" s="15">
        <v>44</v>
      </c>
      <c r="H139" s="16">
        <f t="shared" si="10"/>
        <v>176</v>
      </c>
      <c r="I139" s="33"/>
      <c r="J139" s="47"/>
      <c r="K139" s="47"/>
      <c r="L139" s="47"/>
      <c r="M139" s="47"/>
    </row>
    <row r="140" spans="1:13" x14ac:dyDescent="0.45">
      <c r="A140" s="14">
        <v>53</v>
      </c>
      <c r="B140" s="14" t="s">
        <v>106</v>
      </c>
      <c r="C140" s="15">
        <v>1</v>
      </c>
      <c r="D140" s="15">
        <v>1</v>
      </c>
      <c r="E140" s="15">
        <v>4</v>
      </c>
      <c r="G140" s="15">
        <v>55</v>
      </c>
      <c r="H140" s="16">
        <f t="shared" si="10"/>
        <v>220</v>
      </c>
      <c r="J140" s="47"/>
      <c r="K140" s="47"/>
      <c r="L140" s="47"/>
      <c r="M140" s="47"/>
    </row>
    <row r="141" spans="1:13" x14ac:dyDescent="0.45">
      <c r="A141" s="14">
        <v>54</v>
      </c>
      <c r="B141" s="14" t="s">
        <v>107</v>
      </c>
      <c r="C141" s="15">
        <v>1</v>
      </c>
      <c r="D141" s="15">
        <v>1</v>
      </c>
      <c r="E141" s="15">
        <v>3</v>
      </c>
      <c r="G141" s="15">
        <v>90</v>
      </c>
      <c r="H141" s="16">
        <f t="shared" si="10"/>
        <v>270</v>
      </c>
      <c r="J141" s="47"/>
      <c r="K141" s="47"/>
      <c r="L141" s="47"/>
      <c r="M141" s="47"/>
    </row>
    <row r="142" spans="1:13" x14ac:dyDescent="0.45">
      <c r="B142" s="14" t="s">
        <v>108</v>
      </c>
      <c r="E142" s="15">
        <v>7</v>
      </c>
      <c r="G142" s="15">
        <v>21</v>
      </c>
      <c r="H142" s="16">
        <f t="shared" ref="H142:H150" si="11">E142*G142</f>
        <v>147</v>
      </c>
      <c r="J142" s="47"/>
      <c r="K142" s="47"/>
      <c r="L142" s="47"/>
      <c r="M142" s="47"/>
    </row>
    <row r="143" spans="1:13" x14ac:dyDescent="0.45">
      <c r="B143" s="14" t="s">
        <v>109</v>
      </c>
      <c r="E143" s="15">
        <v>1</v>
      </c>
      <c r="G143" s="15">
        <v>14</v>
      </c>
      <c r="H143" s="16">
        <f t="shared" si="11"/>
        <v>14</v>
      </c>
      <c r="J143" s="47"/>
      <c r="K143" s="47"/>
      <c r="L143" s="47"/>
      <c r="M143" s="47"/>
    </row>
    <row r="144" spans="1:13" x14ac:dyDescent="0.45">
      <c r="B144" s="14" t="s">
        <v>110</v>
      </c>
      <c r="E144" s="15">
        <v>1</v>
      </c>
      <c r="G144" s="15">
        <v>83</v>
      </c>
      <c r="H144" s="16">
        <f t="shared" si="11"/>
        <v>83</v>
      </c>
      <c r="J144" s="47"/>
      <c r="K144" s="47"/>
      <c r="L144" s="47"/>
      <c r="M144" s="47"/>
    </row>
    <row r="145" spans="1:13" x14ac:dyDescent="0.45">
      <c r="B145" s="14" t="s">
        <v>111</v>
      </c>
      <c r="E145" s="15">
        <v>1</v>
      </c>
      <c r="G145" s="15">
        <v>32</v>
      </c>
      <c r="H145" s="16">
        <f t="shared" si="11"/>
        <v>32</v>
      </c>
      <c r="J145" s="47"/>
      <c r="K145" s="47"/>
      <c r="L145" s="47"/>
      <c r="M145" s="47"/>
    </row>
    <row r="146" spans="1:13" x14ac:dyDescent="0.45">
      <c r="B146" s="14" t="s">
        <v>112</v>
      </c>
      <c r="E146" s="15">
        <v>8</v>
      </c>
      <c r="G146" s="15">
        <v>5</v>
      </c>
      <c r="H146" s="16">
        <f t="shared" si="11"/>
        <v>40</v>
      </c>
      <c r="J146" s="47"/>
      <c r="K146" s="47"/>
      <c r="L146" s="47"/>
      <c r="M146" s="47"/>
    </row>
    <row r="147" spans="1:13" x14ac:dyDescent="0.45">
      <c r="B147" s="14" t="s">
        <v>270</v>
      </c>
      <c r="E147" s="15">
        <v>1</v>
      </c>
      <c r="G147" s="15">
        <v>50</v>
      </c>
      <c r="H147" s="16">
        <f t="shared" si="11"/>
        <v>50</v>
      </c>
      <c r="J147" s="47"/>
      <c r="K147" s="47"/>
      <c r="L147" s="47"/>
      <c r="M147" s="47"/>
    </row>
    <row r="148" spans="1:13" x14ac:dyDescent="0.45">
      <c r="B148" s="14" t="s">
        <v>271</v>
      </c>
      <c r="E148" s="15">
        <v>1</v>
      </c>
      <c r="G148" s="15">
        <v>35</v>
      </c>
      <c r="H148" s="16">
        <f t="shared" si="11"/>
        <v>35</v>
      </c>
      <c r="J148" s="47"/>
      <c r="K148" s="47"/>
      <c r="L148" s="47"/>
      <c r="M148" s="47"/>
    </row>
    <row r="149" spans="1:13" x14ac:dyDescent="0.45">
      <c r="B149" s="14" t="s">
        <v>113</v>
      </c>
      <c r="E149" s="15">
        <v>1</v>
      </c>
      <c r="G149" s="15">
        <v>32</v>
      </c>
      <c r="H149" s="16">
        <f t="shared" si="11"/>
        <v>32</v>
      </c>
      <c r="J149" s="47"/>
      <c r="K149" s="47"/>
      <c r="L149" s="47"/>
      <c r="M149" s="47"/>
    </row>
    <row r="150" spans="1:13" x14ac:dyDescent="0.45">
      <c r="B150" s="14" t="s">
        <v>114</v>
      </c>
      <c r="E150" s="15">
        <v>1</v>
      </c>
      <c r="G150" s="15">
        <v>29</v>
      </c>
      <c r="H150" s="16">
        <f t="shared" si="11"/>
        <v>29</v>
      </c>
      <c r="J150" s="47"/>
      <c r="K150" s="47"/>
      <c r="L150" s="47"/>
      <c r="M150" s="47"/>
    </row>
    <row r="152" spans="1:13" x14ac:dyDescent="0.45">
      <c r="A152" s="14">
        <v>1</v>
      </c>
      <c r="B152" s="14" t="s">
        <v>115</v>
      </c>
      <c r="C152" s="15">
        <v>1</v>
      </c>
      <c r="D152" s="15">
        <v>10</v>
      </c>
      <c r="E152" s="15">
        <v>236</v>
      </c>
      <c r="G152" s="15">
        <v>22</v>
      </c>
      <c r="H152" s="16">
        <f t="shared" ref="H152:H157" si="12">E152*G152</f>
        <v>5192</v>
      </c>
      <c r="I152" s="20"/>
      <c r="J152" s="47" t="s">
        <v>116</v>
      </c>
      <c r="K152" s="47">
        <f>COUNT(A152:A204)</f>
        <v>53</v>
      </c>
      <c r="L152" s="47">
        <f>SUM(D152:D204)-SUM(C152:C204)+K152</f>
        <v>143</v>
      </c>
      <c r="M152" s="47">
        <f>SUM(E152:E220)</f>
        <v>1997</v>
      </c>
    </row>
    <row r="153" spans="1:13" x14ac:dyDescent="0.45">
      <c r="A153" s="14">
        <v>2</v>
      </c>
      <c r="B153" s="14" t="s">
        <v>117</v>
      </c>
      <c r="C153" s="15">
        <v>1</v>
      </c>
      <c r="D153" s="15">
        <v>12</v>
      </c>
      <c r="E153" s="15">
        <v>231</v>
      </c>
      <c r="G153" s="15">
        <v>22</v>
      </c>
      <c r="H153" s="16">
        <f t="shared" si="12"/>
        <v>5082</v>
      </c>
      <c r="I153" s="20"/>
      <c r="J153" s="47"/>
      <c r="K153" s="47"/>
      <c r="L153" s="47"/>
      <c r="M153" s="47"/>
    </row>
    <row r="154" spans="1:13" x14ac:dyDescent="0.45">
      <c r="A154" s="14">
        <v>3</v>
      </c>
      <c r="B154" s="14" t="s">
        <v>119</v>
      </c>
      <c r="C154" s="15">
        <v>1</v>
      </c>
      <c r="D154" s="15">
        <v>17</v>
      </c>
      <c r="E154" s="15">
        <v>201</v>
      </c>
      <c r="F154" s="15">
        <v>2</v>
      </c>
      <c r="G154" s="15">
        <v>20</v>
      </c>
      <c r="H154" s="16">
        <f t="shared" si="12"/>
        <v>4020</v>
      </c>
      <c r="J154" s="47"/>
      <c r="K154" s="47"/>
      <c r="L154" s="47"/>
      <c r="M154" s="47"/>
    </row>
    <row r="155" spans="1:13" x14ac:dyDescent="0.45">
      <c r="A155" s="14">
        <v>4</v>
      </c>
      <c r="B155" s="14" t="s">
        <v>118</v>
      </c>
      <c r="C155" s="15">
        <v>1</v>
      </c>
      <c r="D155" s="15">
        <v>9</v>
      </c>
      <c r="E155" s="15">
        <v>200</v>
      </c>
      <c r="G155" s="15">
        <v>22</v>
      </c>
      <c r="H155" s="16">
        <f t="shared" si="12"/>
        <v>4400</v>
      </c>
      <c r="I155" s="20"/>
      <c r="J155" s="47"/>
      <c r="K155" s="47"/>
      <c r="L155" s="47"/>
      <c r="M155" s="47"/>
    </row>
    <row r="156" spans="1:13" x14ac:dyDescent="0.45">
      <c r="A156" s="14">
        <v>5</v>
      </c>
      <c r="B156" s="14" t="s">
        <v>120</v>
      </c>
      <c r="C156" s="15">
        <v>1</v>
      </c>
      <c r="D156" s="15">
        <v>13</v>
      </c>
      <c r="E156" s="15">
        <v>153</v>
      </c>
      <c r="G156" s="15">
        <v>45</v>
      </c>
      <c r="H156" s="16">
        <f t="shared" si="12"/>
        <v>6885</v>
      </c>
      <c r="I156" s="21"/>
      <c r="J156" s="47"/>
      <c r="K156" s="47"/>
      <c r="L156" s="47"/>
      <c r="M156" s="47"/>
    </row>
    <row r="157" spans="1:13" x14ac:dyDescent="0.45">
      <c r="A157" s="14">
        <v>6</v>
      </c>
      <c r="B157" s="14" t="s">
        <v>120</v>
      </c>
      <c r="C157" s="15">
        <v>1</v>
      </c>
      <c r="D157" s="15">
        <v>1</v>
      </c>
      <c r="E157" s="15">
        <v>8</v>
      </c>
      <c r="G157" s="15">
        <v>45</v>
      </c>
      <c r="H157" s="16">
        <f t="shared" si="12"/>
        <v>360</v>
      </c>
      <c r="I157" s="21"/>
      <c r="J157" s="47"/>
      <c r="K157" s="47"/>
      <c r="L157" s="47"/>
      <c r="M157" s="47"/>
    </row>
    <row r="158" spans="1:13" x14ac:dyDescent="0.45">
      <c r="A158" s="14">
        <v>7</v>
      </c>
      <c r="B158" s="14" t="s">
        <v>121</v>
      </c>
      <c r="C158" s="15">
        <v>1</v>
      </c>
      <c r="D158" s="15">
        <v>7</v>
      </c>
      <c r="E158" s="15">
        <v>139</v>
      </c>
      <c r="G158" s="15">
        <v>30</v>
      </c>
      <c r="H158" s="16">
        <f t="shared" ref="H158:H204" si="13">E158*G158</f>
        <v>4170</v>
      </c>
      <c r="I158" s="20"/>
      <c r="J158" s="47"/>
      <c r="K158" s="47"/>
      <c r="L158" s="47"/>
      <c r="M158" s="47"/>
    </row>
    <row r="159" spans="1:13" x14ac:dyDescent="0.45">
      <c r="A159" s="14">
        <v>8</v>
      </c>
      <c r="B159" s="14" t="s">
        <v>122</v>
      </c>
      <c r="C159" s="15">
        <v>1</v>
      </c>
      <c r="D159" s="15">
        <v>5</v>
      </c>
      <c r="E159" s="15">
        <v>91</v>
      </c>
      <c r="G159" s="15">
        <v>43</v>
      </c>
      <c r="H159" s="16">
        <f t="shared" si="13"/>
        <v>3913</v>
      </c>
      <c r="J159" s="47"/>
      <c r="K159" s="47"/>
      <c r="L159" s="47"/>
      <c r="M159" s="47"/>
    </row>
    <row r="160" spans="1:13" x14ac:dyDescent="0.45">
      <c r="A160" s="14">
        <v>9</v>
      </c>
      <c r="B160" s="14" t="s">
        <v>123</v>
      </c>
      <c r="C160" s="15">
        <v>1</v>
      </c>
      <c r="D160" s="15">
        <v>5</v>
      </c>
      <c r="E160" s="15">
        <v>52</v>
      </c>
      <c r="G160" s="15">
        <v>28</v>
      </c>
      <c r="H160" s="16">
        <f t="shared" si="13"/>
        <v>1456</v>
      </c>
      <c r="I160" s="21"/>
      <c r="J160" s="47"/>
      <c r="K160" s="47"/>
      <c r="L160" s="47"/>
      <c r="M160" s="47"/>
    </row>
    <row r="161" spans="1:13" x14ac:dyDescent="0.45">
      <c r="A161" s="14">
        <v>10</v>
      </c>
      <c r="B161" s="14" t="s">
        <v>124</v>
      </c>
      <c r="C161" s="15">
        <v>1</v>
      </c>
      <c r="D161" s="15">
        <v>2</v>
      </c>
      <c r="E161" s="15">
        <v>46</v>
      </c>
      <c r="G161" s="15">
        <v>21</v>
      </c>
      <c r="H161" s="16">
        <f t="shared" si="13"/>
        <v>966</v>
      </c>
      <c r="I161" s="20"/>
      <c r="J161" s="47"/>
      <c r="K161" s="47"/>
      <c r="L161" s="47"/>
      <c r="M161" s="47"/>
    </row>
    <row r="162" spans="1:13" x14ac:dyDescent="0.45">
      <c r="A162" s="14">
        <v>11</v>
      </c>
      <c r="B162" s="14" t="s">
        <v>125</v>
      </c>
      <c r="C162" s="15">
        <v>1</v>
      </c>
      <c r="D162" s="15">
        <v>4</v>
      </c>
      <c r="E162" s="15">
        <v>41</v>
      </c>
      <c r="G162" s="15">
        <v>50</v>
      </c>
      <c r="H162" s="16">
        <f t="shared" si="13"/>
        <v>2050</v>
      </c>
      <c r="I162" s="21"/>
      <c r="J162" s="47"/>
      <c r="K162" s="47"/>
      <c r="L162" s="47"/>
      <c r="M162" s="47"/>
    </row>
    <row r="163" spans="1:13" x14ac:dyDescent="0.45">
      <c r="A163" s="14">
        <v>12</v>
      </c>
      <c r="B163" s="14" t="s">
        <v>131</v>
      </c>
      <c r="C163" s="15">
        <v>1</v>
      </c>
      <c r="D163" s="15">
        <v>4</v>
      </c>
      <c r="E163" s="15">
        <v>32</v>
      </c>
      <c r="G163" s="15">
        <v>60</v>
      </c>
      <c r="H163" s="16">
        <f t="shared" si="13"/>
        <v>1920</v>
      </c>
      <c r="J163" s="47"/>
      <c r="K163" s="47"/>
      <c r="L163" s="47"/>
      <c r="M163" s="47"/>
    </row>
    <row r="164" spans="1:13" x14ac:dyDescent="0.45">
      <c r="A164" s="14">
        <v>13</v>
      </c>
      <c r="B164" s="14" t="s">
        <v>126</v>
      </c>
      <c r="C164" s="15">
        <v>1</v>
      </c>
      <c r="D164" s="15">
        <v>2</v>
      </c>
      <c r="E164" s="15">
        <v>31</v>
      </c>
      <c r="G164" s="15">
        <v>60</v>
      </c>
      <c r="H164" s="16">
        <f t="shared" si="13"/>
        <v>1860</v>
      </c>
      <c r="J164" s="47"/>
      <c r="K164" s="47"/>
      <c r="L164" s="47"/>
      <c r="M164" s="47"/>
    </row>
    <row r="165" spans="1:13" x14ac:dyDescent="0.45">
      <c r="A165" s="14">
        <v>14</v>
      </c>
      <c r="B165" s="14" t="s">
        <v>298</v>
      </c>
      <c r="C165" s="15">
        <v>1</v>
      </c>
      <c r="D165" s="15">
        <v>3</v>
      </c>
      <c r="E165" s="15">
        <v>30</v>
      </c>
      <c r="G165" s="15">
        <v>46</v>
      </c>
      <c r="H165" s="16">
        <f t="shared" si="13"/>
        <v>1380</v>
      </c>
      <c r="J165" s="47"/>
      <c r="K165" s="47"/>
      <c r="L165" s="47"/>
      <c r="M165" s="47"/>
    </row>
    <row r="166" spans="1:13" x14ac:dyDescent="0.45">
      <c r="A166" s="14">
        <v>15</v>
      </c>
      <c r="B166" s="14" t="s">
        <v>127</v>
      </c>
      <c r="C166" s="15">
        <v>1</v>
      </c>
      <c r="D166" s="15">
        <v>1</v>
      </c>
      <c r="E166" s="15">
        <v>26</v>
      </c>
      <c r="G166" s="15">
        <v>30</v>
      </c>
      <c r="H166" s="16">
        <f t="shared" si="13"/>
        <v>780</v>
      </c>
      <c r="I166" s="22"/>
      <c r="J166" s="47"/>
      <c r="K166" s="47"/>
      <c r="L166" s="47"/>
      <c r="M166" s="47"/>
    </row>
    <row r="167" spans="1:13" x14ac:dyDescent="0.45">
      <c r="A167" s="14">
        <v>16</v>
      </c>
      <c r="B167" s="14" t="s">
        <v>133</v>
      </c>
      <c r="C167" s="15">
        <v>1</v>
      </c>
      <c r="D167" s="15">
        <v>3</v>
      </c>
      <c r="E167" s="15">
        <v>24</v>
      </c>
      <c r="G167" s="15">
        <v>40</v>
      </c>
      <c r="H167" s="16">
        <f t="shared" si="13"/>
        <v>960</v>
      </c>
      <c r="J167" s="47"/>
      <c r="K167" s="47"/>
      <c r="L167" s="47"/>
      <c r="M167" s="47"/>
    </row>
    <row r="168" spans="1:13" x14ac:dyDescent="0.45">
      <c r="A168" s="14">
        <v>17</v>
      </c>
      <c r="B168" s="14" t="s">
        <v>129</v>
      </c>
      <c r="C168" s="15">
        <v>1</v>
      </c>
      <c r="D168" s="15">
        <v>3</v>
      </c>
      <c r="E168" s="15">
        <v>22</v>
      </c>
      <c r="G168" s="15">
        <v>60</v>
      </c>
      <c r="H168" s="16">
        <f t="shared" si="13"/>
        <v>1320</v>
      </c>
      <c r="J168" s="47"/>
      <c r="K168" s="47"/>
      <c r="L168" s="47"/>
      <c r="M168" s="47"/>
    </row>
    <row r="169" spans="1:13" x14ac:dyDescent="0.45">
      <c r="A169" s="14">
        <v>18</v>
      </c>
      <c r="B169" s="14" t="s">
        <v>272</v>
      </c>
      <c r="C169" s="15">
        <v>1</v>
      </c>
      <c r="D169" s="15">
        <v>2</v>
      </c>
      <c r="E169" s="15">
        <v>18</v>
      </c>
      <c r="G169" s="15">
        <v>50</v>
      </c>
      <c r="H169" s="16">
        <f t="shared" si="13"/>
        <v>900</v>
      </c>
      <c r="J169" s="47"/>
      <c r="K169" s="47"/>
      <c r="L169" s="47"/>
      <c r="M169" s="47"/>
    </row>
    <row r="170" spans="1:13" x14ac:dyDescent="0.45">
      <c r="A170" s="14">
        <v>19</v>
      </c>
      <c r="B170" s="14" t="s">
        <v>130</v>
      </c>
      <c r="C170" s="15">
        <v>1</v>
      </c>
      <c r="D170" s="15">
        <v>2</v>
      </c>
      <c r="E170" s="15">
        <v>17</v>
      </c>
      <c r="F170" s="15">
        <v>3</v>
      </c>
      <c r="G170" s="15">
        <v>30</v>
      </c>
      <c r="H170" s="16">
        <f t="shared" si="13"/>
        <v>510</v>
      </c>
      <c r="J170" s="47"/>
      <c r="K170" s="47"/>
      <c r="L170" s="47"/>
      <c r="M170" s="47"/>
    </row>
    <row r="171" spans="1:13" x14ac:dyDescent="0.45">
      <c r="A171" s="14">
        <v>20</v>
      </c>
      <c r="B171" s="14" t="s">
        <v>132</v>
      </c>
      <c r="C171" s="15">
        <v>1</v>
      </c>
      <c r="D171" s="15">
        <v>2</v>
      </c>
      <c r="E171" s="15">
        <v>16</v>
      </c>
      <c r="F171" s="15">
        <v>3</v>
      </c>
      <c r="G171" s="15">
        <v>48</v>
      </c>
      <c r="H171" s="16">
        <f t="shared" si="13"/>
        <v>768</v>
      </c>
      <c r="J171" s="47"/>
      <c r="K171" s="47"/>
      <c r="L171" s="47"/>
      <c r="M171" s="47"/>
    </row>
    <row r="172" spans="1:13" x14ac:dyDescent="0.45">
      <c r="A172" s="14">
        <v>21</v>
      </c>
      <c r="B172" s="14" t="s">
        <v>135</v>
      </c>
      <c r="C172" s="15">
        <v>1</v>
      </c>
      <c r="D172" s="15">
        <v>2</v>
      </c>
      <c r="E172" s="15">
        <v>16</v>
      </c>
      <c r="G172" s="15">
        <v>57</v>
      </c>
      <c r="H172" s="16">
        <f t="shared" si="13"/>
        <v>912</v>
      </c>
      <c r="J172" s="47"/>
      <c r="K172" s="47"/>
      <c r="L172" s="47"/>
      <c r="M172" s="47"/>
    </row>
    <row r="173" spans="1:13" x14ac:dyDescent="0.45">
      <c r="A173" s="14">
        <v>22</v>
      </c>
      <c r="B173" s="14" t="s">
        <v>137</v>
      </c>
      <c r="C173" s="15">
        <v>1</v>
      </c>
      <c r="D173" s="15">
        <v>2</v>
      </c>
      <c r="E173" s="15">
        <v>16</v>
      </c>
      <c r="G173" s="15">
        <v>43</v>
      </c>
      <c r="H173" s="16">
        <f t="shared" si="13"/>
        <v>688</v>
      </c>
      <c r="J173" s="47"/>
      <c r="K173" s="47"/>
      <c r="L173" s="47"/>
      <c r="M173" s="47"/>
    </row>
    <row r="174" spans="1:13" x14ac:dyDescent="0.45">
      <c r="A174" s="14">
        <v>23</v>
      </c>
      <c r="B174" s="14" t="s">
        <v>128</v>
      </c>
      <c r="C174" s="15">
        <v>1</v>
      </c>
      <c r="D174" s="15">
        <v>1</v>
      </c>
      <c r="E174" s="15">
        <v>12</v>
      </c>
      <c r="G174" s="15">
        <v>45.5</v>
      </c>
      <c r="H174" s="16">
        <f t="shared" si="13"/>
        <v>546</v>
      </c>
      <c r="J174" s="47"/>
      <c r="K174" s="47"/>
      <c r="L174" s="47"/>
      <c r="M174" s="47"/>
    </row>
    <row r="175" spans="1:13" x14ac:dyDescent="0.45">
      <c r="A175" s="14">
        <v>24</v>
      </c>
      <c r="B175" s="14" t="s">
        <v>145</v>
      </c>
      <c r="C175" s="15">
        <v>1</v>
      </c>
      <c r="D175" s="15">
        <v>2</v>
      </c>
      <c r="E175" s="15">
        <v>12</v>
      </c>
      <c r="G175" s="15">
        <v>60</v>
      </c>
      <c r="H175" s="16">
        <f t="shared" si="13"/>
        <v>720</v>
      </c>
      <c r="J175" s="47"/>
      <c r="K175" s="47"/>
      <c r="L175" s="47"/>
      <c r="M175" s="47"/>
    </row>
    <row r="176" spans="1:13" x14ac:dyDescent="0.45">
      <c r="A176" s="14">
        <v>25</v>
      </c>
      <c r="B176" s="14" t="s">
        <v>320</v>
      </c>
      <c r="C176" s="15">
        <v>1</v>
      </c>
      <c r="D176" s="15">
        <v>1</v>
      </c>
      <c r="E176" s="15">
        <v>10</v>
      </c>
      <c r="G176" s="15">
        <v>55</v>
      </c>
      <c r="H176" s="16">
        <f t="shared" si="13"/>
        <v>550</v>
      </c>
      <c r="J176" s="47"/>
      <c r="K176" s="47"/>
      <c r="L176" s="47"/>
      <c r="M176" s="47"/>
    </row>
    <row r="177" spans="1:13" x14ac:dyDescent="0.45">
      <c r="A177" s="14">
        <v>26</v>
      </c>
      <c r="B177" s="14" t="s">
        <v>335</v>
      </c>
      <c r="C177" s="15">
        <v>1</v>
      </c>
      <c r="D177" s="15">
        <v>1</v>
      </c>
      <c r="E177" s="15">
        <v>10</v>
      </c>
      <c r="F177" s="44" t="s">
        <v>317</v>
      </c>
      <c r="G177" s="15">
        <v>58</v>
      </c>
      <c r="H177" s="16">
        <f t="shared" si="13"/>
        <v>580</v>
      </c>
      <c r="J177" s="47"/>
      <c r="K177" s="47"/>
      <c r="L177" s="47"/>
      <c r="M177" s="47"/>
    </row>
    <row r="178" spans="1:13" x14ac:dyDescent="0.45">
      <c r="A178" s="14">
        <v>27</v>
      </c>
      <c r="B178" s="14" t="s">
        <v>318</v>
      </c>
      <c r="C178" s="15">
        <v>1</v>
      </c>
      <c r="D178" s="15">
        <v>1</v>
      </c>
      <c r="E178" s="15">
        <v>10</v>
      </c>
      <c r="G178" s="15">
        <v>45</v>
      </c>
      <c r="H178" s="16">
        <f t="shared" si="13"/>
        <v>450</v>
      </c>
      <c r="J178" s="47"/>
      <c r="K178" s="47"/>
      <c r="L178" s="47"/>
      <c r="M178" s="47"/>
    </row>
    <row r="179" spans="1:13" x14ac:dyDescent="0.45">
      <c r="A179" s="14">
        <v>28</v>
      </c>
      <c r="B179" s="14" t="s">
        <v>134</v>
      </c>
      <c r="C179" s="15">
        <v>1</v>
      </c>
      <c r="D179" s="15">
        <v>1</v>
      </c>
      <c r="E179" s="15">
        <v>10</v>
      </c>
      <c r="G179" s="15">
        <v>50</v>
      </c>
      <c r="H179" s="16">
        <f t="shared" si="13"/>
        <v>500</v>
      </c>
      <c r="J179" s="47"/>
      <c r="K179" s="47"/>
      <c r="L179" s="47"/>
      <c r="M179" s="47"/>
    </row>
    <row r="180" spans="1:13" x14ac:dyDescent="0.45">
      <c r="A180" s="14">
        <v>29</v>
      </c>
      <c r="B180" s="14" t="s">
        <v>325</v>
      </c>
      <c r="C180" s="15">
        <v>1</v>
      </c>
      <c r="D180" s="15">
        <v>1</v>
      </c>
      <c r="E180" s="15">
        <v>9</v>
      </c>
      <c r="G180" s="15">
        <v>79</v>
      </c>
      <c r="H180" s="16">
        <f t="shared" si="13"/>
        <v>711</v>
      </c>
      <c r="I180" s="14" t="s">
        <v>12</v>
      </c>
      <c r="J180" s="47"/>
      <c r="K180" s="47"/>
      <c r="L180" s="47"/>
      <c r="M180" s="47"/>
    </row>
    <row r="181" spans="1:13" x14ac:dyDescent="0.45">
      <c r="A181" s="14">
        <v>30</v>
      </c>
      <c r="B181" s="14" t="s">
        <v>136</v>
      </c>
      <c r="C181" s="15">
        <v>1</v>
      </c>
      <c r="D181" s="15">
        <v>1</v>
      </c>
      <c r="E181" s="15">
        <v>9</v>
      </c>
      <c r="G181" s="15">
        <v>38</v>
      </c>
      <c r="H181" s="16">
        <f t="shared" si="13"/>
        <v>342</v>
      </c>
      <c r="J181" s="47"/>
      <c r="K181" s="47"/>
      <c r="L181" s="47"/>
      <c r="M181" s="47"/>
    </row>
    <row r="182" spans="1:13" x14ac:dyDescent="0.45">
      <c r="A182" s="14">
        <v>31</v>
      </c>
      <c r="B182" s="14" t="s">
        <v>293</v>
      </c>
      <c r="C182" s="15">
        <v>1</v>
      </c>
      <c r="D182" s="15">
        <v>1</v>
      </c>
      <c r="E182" s="15">
        <v>8</v>
      </c>
      <c r="G182" s="15">
        <v>38</v>
      </c>
      <c r="H182" s="16">
        <f t="shared" si="13"/>
        <v>304</v>
      </c>
      <c r="J182" s="47"/>
      <c r="K182" s="47"/>
      <c r="L182" s="47"/>
      <c r="M182" s="47"/>
    </row>
    <row r="183" spans="1:13" x14ac:dyDescent="0.45">
      <c r="A183" s="14">
        <v>32</v>
      </c>
      <c r="B183" s="14" t="s">
        <v>280</v>
      </c>
      <c r="C183" s="15">
        <v>1</v>
      </c>
      <c r="D183" s="15">
        <v>1</v>
      </c>
      <c r="E183" s="15">
        <v>8</v>
      </c>
      <c r="G183" s="15">
        <v>44</v>
      </c>
      <c r="H183" s="16">
        <f t="shared" si="13"/>
        <v>352</v>
      </c>
      <c r="J183" s="47"/>
      <c r="K183" s="47"/>
      <c r="L183" s="47"/>
      <c r="M183" s="47"/>
    </row>
    <row r="184" spans="1:13" x14ac:dyDescent="0.45">
      <c r="A184" s="14">
        <v>33</v>
      </c>
      <c r="B184" s="14" t="s">
        <v>326</v>
      </c>
      <c r="C184" s="15">
        <v>1</v>
      </c>
      <c r="D184" s="15">
        <v>1</v>
      </c>
      <c r="E184" s="15">
        <v>8</v>
      </c>
      <c r="G184" s="15">
        <v>40</v>
      </c>
      <c r="H184" s="16">
        <f t="shared" si="13"/>
        <v>320</v>
      </c>
      <c r="I184" s="14" t="s">
        <v>12</v>
      </c>
      <c r="J184" s="47"/>
      <c r="K184" s="47"/>
      <c r="L184" s="47"/>
      <c r="M184" s="47"/>
    </row>
    <row r="185" spans="1:13" x14ac:dyDescent="0.45">
      <c r="A185" s="14">
        <v>34</v>
      </c>
      <c r="B185" s="14" t="s">
        <v>138</v>
      </c>
      <c r="C185" s="15">
        <v>1</v>
      </c>
      <c r="D185" s="15">
        <v>1</v>
      </c>
      <c r="E185" s="15">
        <v>8</v>
      </c>
      <c r="G185" s="15">
        <v>13.5</v>
      </c>
      <c r="H185" s="16">
        <f t="shared" si="13"/>
        <v>108</v>
      </c>
      <c r="I185" s="33"/>
      <c r="J185" s="47"/>
      <c r="K185" s="47"/>
      <c r="L185" s="47"/>
      <c r="M185" s="47"/>
    </row>
    <row r="186" spans="1:13" x14ac:dyDescent="0.45">
      <c r="A186" s="14">
        <v>35</v>
      </c>
      <c r="B186" s="14" t="s">
        <v>139</v>
      </c>
      <c r="C186" s="15">
        <v>1</v>
      </c>
      <c r="D186" s="15">
        <v>1</v>
      </c>
      <c r="E186" s="15">
        <v>8</v>
      </c>
      <c r="G186" s="15">
        <v>44</v>
      </c>
      <c r="H186" s="16">
        <f t="shared" si="13"/>
        <v>352</v>
      </c>
      <c r="I186" s="21"/>
      <c r="J186" s="47"/>
      <c r="K186" s="47"/>
      <c r="L186" s="47"/>
      <c r="M186" s="47"/>
    </row>
    <row r="187" spans="1:13" x14ac:dyDescent="0.45">
      <c r="A187" s="14">
        <v>36</v>
      </c>
      <c r="B187" s="14" t="s">
        <v>140</v>
      </c>
      <c r="C187" s="15">
        <v>1</v>
      </c>
      <c r="D187" s="15">
        <v>1</v>
      </c>
      <c r="E187" s="15">
        <v>8</v>
      </c>
      <c r="G187" s="15">
        <v>30</v>
      </c>
      <c r="H187" s="16">
        <f t="shared" si="13"/>
        <v>240</v>
      </c>
      <c r="J187" s="47"/>
      <c r="K187" s="47"/>
      <c r="L187" s="47"/>
      <c r="M187" s="47"/>
    </row>
    <row r="188" spans="1:13" x14ac:dyDescent="0.45">
      <c r="A188" s="14">
        <v>37</v>
      </c>
      <c r="B188" s="14" t="s">
        <v>279</v>
      </c>
      <c r="C188" s="15">
        <v>1</v>
      </c>
      <c r="D188" s="15">
        <v>1</v>
      </c>
      <c r="E188" s="15">
        <v>8</v>
      </c>
      <c r="G188" s="15">
        <v>46.25</v>
      </c>
      <c r="H188" s="16">
        <f t="shared" si="13"/>
        <v>370</v>
      </c>
      <c r="I188" s="45"/>
      <c r="J188" s="47"/>
      <c r="K188" s="47"/>
      <c r="L188" s="47"/>
      <c r="M188" s="47"/>
    </row>
    <row r="189" spans="1:13" x14ac:dyDescent="0.45">
      <c r="A189" s="14">
        <v>38</v>
      </c>
      <c r="B189" s="14" t="s">
        <v>141</v>
      </c>
      <c r="C189" s="15">
        <v>1</v>
      </c>
      <c r="D189" s="15">
        <v>1</v>
      </c>
      <c r="E189" s="15">
        <v>7</v>
      </c>
      <c r="G189" s="15">
        <v>47</v>
      </c>
      <c r="H189" s="16">
        <f t="shared" si="13"/>
        <v>329</v>
      </c>
      <c r="J189" s="47"/>
      <c r="K189" s="47"/>
      <c r="L189" s="47"/>
      <c r="M189" s="47"/>
    </row>
    <row r="190" spans="1:13" x14ac:dyDescent="0.45">
      <c r="A190" s="14">
        <v>39</v>
      </c>
      <c r="B190" s="14" t="s">
        <v>281</v>
      </c>
      <c r="C190" s="15">
        <v>1</v>
      </c>
      <c r="D190" s="15">
        <v>1</v>
      </c>
      <c r="E190" s="15">
        <v>7</v>
      </c>
      <c r="G190" s="15">
        <v>53</v>
      </c>
      <c r="H190" s="16">
        <f t="shared" si="13"/>
        <v>371</v>
      </c>
      <c r="J190" s="47"/>
      <c r="K190" s="47"/>
      <c r="L190" s="47"/>
      <c r="M190" s="47"/>
    </row>
    <row r="191" spans="1:13" x14ac:dyDescent="0.45">
      <c r="A191" s="14">
        <v>40</v>
      </c>
      <c r="B191" s="14" t="s">
        <v>321</v>
      </c>
      <c r="C191" s="15">
        <v>1</v>
      </c>
      <c r="D191" s="15">
        <v>1</v>
      </c>
      <c r="E191" s="15">
        <v>7</v>
      </c>
      <c r="G191" s="15">
        <v>60</v>
      </c>
      <c r="H191" s="16">
        <f t="shared" si="13"/>
        <v>420</v>
      </c>
      <c r="I191" s="14" t="s">
        <v>12</v>
      </c>
      <c r="J191" s="47"/>
      <c r="K191" s="47"/>
      <c r="L191" s="47"/>
      <c r="M191" s="47"/>
    </row>
    <row r="192" spans="1:13" x14ac:dyDescent="0.45">
      <c r="A192" s="14">
        <v>41</v>
      </c>
      <c r="B192" s="14" t="s">
        <v>142</v>
      </c>
      <c r="C192" s="15">
        <v>1</v>
      </c>
      <c r="D192" s="15">
        <v>1</v>
      </c>
      <c r="E192" s="15">
        <v>7</v>
      </c>
      <c r="G192" s="15">
        <v>24</v>
      </c>
      <c r="H192" s="16">
        <f t="shared" si="13"/>
        <v>168</v>
      </c>
      <c r="I192" s="32"/>
      <c r="J192" s="47"/>
      <c r="K192" s="47"/>
      <c r="L192" s="47"/>
      <c r="M192" s="47"/>
    </row>
    <row r="193" spans="1:13" x14ac:dyDescent="0.45">
      <c r="A193" s="14">
        <v>42</v>
      </c>
      <c r="B193" s="14" t="s">
        <v>143</v>
      </c>
      <c r="C193" s="15">
        <v>1</v>
      </c>
      <c r="D193" s="15">
        <v>1</v>
      </c>
      <c r="E193" s="15">
        <v>7</v>
      </c>
      <c r="G193" s="15">
        <v>32</v>
      </c>
      <c r="H193" s="16">
        <f t="shared" si="13"/>
        <v>224</v>
      </c>
      <c r="I193" s="36"/>
      <c r="J193" s="47"/>
      <c r="K193" s="47"/>
      <c r="L193" s="47"/>
      <c r="M193" s="47"/>
    </row>
    <row r="194" spans="1:13" x14ac:dyDescent="0.45">
      <c r="A194" s="14">
        <v>43</v>
      </c>
      <c r="B194" s="14" t="s">
        <v>253</v>
      </c>
      <c r="C194" s="15">
        <v>1</v>
      </c>
      <c r="D194" s="15">
        <v>1</v>
      </c>
      <c r="E194" s="15">
        <v>6</v>
      </c>
      <c r="G194" s="15">
        <v>41.5</v>
      </c>
      <c r="H194" s="16">
        <f t="shared" si="13"/>
        <v>249</v>
      </c>
      <c r="I194" s="11"/>
      <c r="J194" s="47"/>
      <c r="K194" s="47"/>
      <c r="L194" s="47"/>
      <c r="M194" s="47"/>
    </row>
    <row r="195" spans="1:13" x14ac:dyDescent="0.45">
      <c r="A195" s="14">
        <v>44</v>
      </c>
      <c r="B195" s="14" t="s">
        <v>144</v>
      </c>
      <c r="C195" s="15">
        <v>1</v>
      </c>
      <c r="D195" s="15">
        <v>1</v>
      </c>
      <c r="E195" s="15">
        <v>6</v>
      </c>
      <c r="G195" s="15">
        <v>44</v>
      </c>
      <c r="H195" s="16">
        <f t="shared" si="13"/>
        <v>264</v>
      </c>
      <c r="I195" s="45"/>
      <c r="J195" s="47"/>
      <c r="K195" s="47"/>
      <c r="L195" s="47"/>
      <c r="M195" s="47"/>
    </row>
    <row r="196" spans="1:13" x14ac:dyDescent="0.45">
      <c r="A196" s="14">
        <v>45</v>
      </c>
      <c r="B196" s="14" t="s">
        <v>146</v>
      </c>
      <c r="C196" s="15">
        <v>1</v>
      </c>
      <c r="D196" s="15">
        <v>1</v>
      </c>
      <c r="E196" s="15">
        <v>6</v>
      </c>
      <c r="G196" s="15">
        <v>22</v>
      </c>
      <c r="H196" s="16">
        <f t="shared" si="13"/>
        <v>132</v>
      </c>
      <c r="J196" s="47"/>
      <c r="K196" s="47"/>
      <c r="L196" s="47"/>
      <c r="M196" s="47"/>
    </row>
    <row r="197" spans="1:13" x14ac:dyDescent="0.45">
      <c r="A197" s="14">
        <v>46</v>
      </c>
      <c r="B197" s="14" t="s">
        <v>147</v>
      </c>
      <c r="C197" s="15">
        <v>1</v>
      </c>
      <c r="D197" s="15">
        <v>1</v>
      </c>
      <c r="E197" s="15">
        <v>6</v>
      </c>
      <c r="G197" s="15">
        <v>14</v>
      </c>
      <c r="H197" s="16">
        <f t="shared" si="13"/>
        <v>84</v>
      </c>
      <c r="J197" s="47"/>
      <c r="K197" s="47"/>
      <c r="L197" s="47"/>
      <c r="M197" s="47"/>
    </row>
    <row r="198" spans="1:13" x14ac:dyDescent="0.45">
      <c r="A198" s="14">
        <v>47</v>
      </c>
      <c r="B198" s="14" t="s">
        <v>319</v>
      </c>
      <c r="C198" s="15">
        <v>1</v>
      </c>
      <c r="D198" s="15">
        <v>1</v>
      </c>
      <c r="E198" s="15">
        <v>6</v>
      </c>
      <c r="G198" s="15">
        <v>45</v>
      </c>
      <c r="H198" s="16">
        <f t="shared" si="13"/>
        <v>270</v>
      </c>
      <c r="I198" s="14" t="s">
        <v>12</v>
      </c>
      <c r="J198" s="47"/>
      <c r="K198" s="47"/>
      <c r="L198" s="47"/>
      <c r="M198" s="47"/>
    </row>
    <row r="199" spans="1:13" x14ac:dyDescent="0.45">
      <c r="A199" s="14">
        <v>48</v>
      </c>
      <c r="B199" s="14" t="s">
        <v>337</v>
      </c>
      <c r="C199" s="15">
        <v>1</v>
      </c>
      <c r="D199" s="15">
        <v>1</v>
      </c>
      <c r="E199" s="15">
        <v>6</v>
      </c>
      <c r="G199" s="15">
        <v>35</v>
      </c>
      <c r="H199" s="16">
        <f t="shared" si="13"/>
        <v>210</v>
      </c>
      <c r="J199" s="47"/>
      <c r="K199" s="47"/>
      <c r="L199" s="47"/>
      <c r="M199" s="47"/>
    </row>
    <row r="200" spans="1:13" x14ac:dyDescent="0.45">
      <c r="A200" s="14">
        <v>49</v>
      </c>
      <c r="B200" s="14" t="s">
        <v>148</v>
      </c>
      <c r="C200" s="15">
        <v>1</v>
      </c>
      <c r="D200" s="15">
        <v>1</v>
      </c>
      <c r="E200" s="15">
        <v>5</v>
      </c>
      <c r="G200" s="15">
        <v>65</v>
      </c>
      <c r="H200" s="16">
        <f t="shared" si="13"/>
        <v>325</v>
      </c>
      <c r="J200" s="47"/>
      <c r="K200" s="47"/>
      <c r="L200" s="47"/>
      <c r="M200" s="47"/>
    </row>
    <row r="201" spans="1:13" x14ac:dyDescent="0.45">
      <c r="A201" s="14">
        <v>50</v>
      </c>
      <c r="B201" s="14" t="s">
        <v>149</v>
      </c>
      <c r="C201" s="15">
        <v>1</v>
      </c>
      <c r="D201" s="15">
        <v>1</v>
      </c>
      <c r="E201" s="15">
        <v>5</v>
      </c>
      <c r="G201" s="15">
        <v>28</v>
      </c>
      <c r="H201" s="16">
        <f t="shared" si="13"/>
        <v>140</v>
      </c>
      <c r="J201" s="47"/>
      <c r="K201" s="47"/>
      <c r="L201" s="47"/>
      <c r="M201" s="47"/>
    </row>
    <row r="202" spans="1:13" x14ac:dyDescent="0.45">
      <c r="A202" s="14">
        <v>51</v>
      </c>
      <c r="B202" s="14" t="s">
        <v>330</v>
      </c>
      <c r="C202" s="15">
        <v>1</v>
      </c>
      <c r="D202" s="15">
        <v>1</v>
      </c>
      <c r="E202" s="15">
        <v>4</v>
      </c>
      <c r="G202" s="15">
        <v>55</v>
      </c>
      <c r="H202" s="16">
        <f t="shared" si="13"/>
        <v>220</v>
      </c>
      <c r="J202" s="47"/>
      <c r="K202" s="47"/>
      <c r="L202" s="47"/>
      <c r="M202" s="47"/>
    </row>
    <row r="203" spans="1:13" x14ac:dyDescent="0.45">
      <c r="A203" s="14">
        <v>52</v>
      </c>
      <c r="B203" s="14" t="s">
        <v>282</v>
      </c>
      <c r="C203" s="15">
        <v>1</v>
      </c>
      <c r="D203" s="15">
        <v>1</v>
      </c>
      <c r="E203" s="15">
        <v>3</v>
      </c>
      <c r="G203" s="15">
        <v>88</v>
      </c>
      <c r="H203" s="16">
        <f t="shared" si="13"/>
        <v>264</v>
      </c>
      <c r="J203" s="47"/>
      <c r="K203" s="47"/>
      <c r="L203" s="47"/>
      <c r="M203" s="47"/>
    </row>
    <row r="204" spans="1:13" x14ac:dyDescent="0.45">
      <c r="A204" s="14">
        <v>53</v>
      </c>
      <c r="B204" s="14" t="s">
        <v>150</v>
      </c>
      <c r="C204" s="15">
        <v>1</v>
      </c>
      <c r="D204" s="15">
        <v>1</v>
      </c>
      <c r="E204" s="15">
        <v>3</v>
      </c>
      <c r="G204" s="15">
        <v>59</v>
      </c>
      <c r="H204" s="16">
        <f t="shared" si="13"/>
        <v>177</v>
      </c>
      <c r="J204" s="47"/>
      <c r="K204" s="47"/>
      <c r="L204" s="47"/>
      <c r="M204" s="47"/>
    </row>
    <row r="205" spans="1:13" x14ac:dyDescent="0.45">
      <c r="B205" s="14" t="s">
        <v>151</v>
      </c>
      <c r="E205" s="15">
        <v>25</v>
      </c>
      <c r="G205" s="15">
        <v>45</v>
      </c>
      <c r="H205" s="16">
        <f t="shared" ref="H205:H212" si="14">E205*G205</f>
        <v>1125</v>
      </c>
      <c r="I205" s="22"/>
      <c r="J205" s="47"/>
      <c r="K205" s="47"/>
      <c r="L205" s="47"/>
      <c r="M205" s="47"/>
    </row>
    <row r="206" spans="1:13" x14ac:dyDescent="0.45">
      <c r="B206" s="14" t="s">
        <v>152</v>
      </c>
      <c r="E206" s="15">
        <v>6</v>
      </c>
      <c r="G206" s="15">
        <f>45/6</f>
        <v>7.5</v>
      </c>
      <c r="H206" s="16">
        <f t="shared" si="14"/>
        <v>45</v>
      </c>
      <c r="I206" s="22"/>
      <c r="J206" s="47"/>
      <c r="K206" s="47"/>
      <c r="L206" s="47"/>
      <c r="M206" s="47"/>
    </row>
    <row r="207" spans="1:13" x14ac:dyDescent="0.45">
      <c r="B207" s="14" t="s">
        <v>327</v>
      </c>
      <c r="E207" s="15">
        <v>7</v>
      </c>
      <c r="G207" s="15">
        <v>10</v>
      </c>
      <c r="H207" s="16">
        <f>E207*G207</f>
        <v>70</v>
      </c>
      <c r="I207" s="22"/>
      <c r="J207" s="47"/>
      <c r="K207" s="47"/>
      <c r="L207" s="47"/>
      <c r="M207" s="47"/>
    </row>
    <row r="208" spans="1:13" x14ac:dyDescent="0.45">
      <c r="B208" s="14" t="s">
        <v>332</v>
      </c>
      <c r="E208" s="15">
        <v>6</v>
      </c>
      <c r="G208" s="15">
        <f>75/6</f>
        <v>12.5</v>
      </c>
      <c r="H208" s="16">
        <f>E208*G208</f>
        <v>75</v>
      </c>
      <c r="I208" s="22"/>
      <c r="J208" s="47"/>
      <c r="K208" s="47"/>
      <c r="L208" s="47"/>
      <c r="M208" s="47"/>
    </row>
    <row r="209" spans="1:13" x14ac:dyDescent="0.45">
      <c r="B209" s="14" t="s">
        <v>153</v>
      </c>
      <c r="E209" s="15">
        <v>12</v>
      </c>
      <c r="G209" s="15">
        <v>2</v>
      </c>
      <c r="H209" s="16">
        <f>E209*G209</f>
        <v>24</v>
      </c>
      <c r="I209" s="22"/>
      <c r="J209" s="47"/>
      <c r="K209" s="47"/>
      <c r="L209" s="47"/>
      <c r="M209" s="47"/>
    </row>
    <row r="210" spans="1:13" x14ac:dyDescent="0.45">
      <c r="B210" s="14" t="s">
        <v>154</v>
      </c>
      <c r="E210" s="15">
        <v>5</v>
      </c>
      <c r="G210" s="15">
        <f>AVERAGE(60,5,13,13,13)</f>
        <v>20.8</v>
      </c>
      <c r="H210" s="16">
        <f>E210*G210</f>
        <v>104</v>
      </c>
      <c r="I210" s="22"/>
      <c r="J210" s="47"/>
      <c r="K210" s="47"/>
      <c r="L210" s="47"/>
      <c r="M210" s="47"/>
    </row>
    <row r="211" spans="1:13" x14ac:dyDescent="0.45">
      <c r="B211" s="14" t="s">
        <v>155</v>
      </c>
      <c r="E211" s="15">
        <v>1</v>
      </c>
      <c r="G211" s="15">
        <v>50</v>
      </c>
      <c r="H211" s="16">
        <f>E211*G211</f>
        <v>50</v>
      </c>
      <c r="I211" s="22"/>
      <c r="J211" s="47"/>
      <c r="K211" s="47"/>
      <c r="L211" s="47"/>
      <c r="M211" s="47"/>
    </row>
    <row r="212" spans="1:13" x14ac:dyDescent="0.45">
      <c r="B212" s="14" t="s">
        <v>156</v>
      </c>
      <c r="E212" s="15">
        <v>1</v>
      </c>
      <c r="G212" s="15">
        <v>104</v>
      </c>
      <c r="H212" s="16">
        <f t="shared" si="14"/>
        <v>104</v>
      </c>
      <c r="I212" s="20"/>
      <c r="J212" s="47"/>
      <c r="K212" s="47"/>
      <c r="L212" s="47"/>
      <c r="M212" s="47"/>
    </row>
    <row r="213" spans="1:13" x14ac:dyDescent="0.45">
      <c r="B213" s="14" t="s">
        <v>157</v>
      </c>
      <c r="E213" s="15">
        <v>10</v>
      </c>
      <c r="G213" s="15">
        <v>2</v>
      </c>
      <c r="H213" s="16">
        <f t="shared" ref="H213:H220" si="15">E213*G213</f>
        <v>20</v>
      </c>
      <c r="J213" s="47"/>
      <c r="K213" s="47"/>
      <c r="L213" s="47"/>
      <c r="M213" s="47"/>
    </row>
    <row r="214" spans="1:13" x14ac:dyDescent="0.45">
      <c r="B214" s="14" t="s">
        <v>158</v>
      </c>
      <c r="E214" s="15">
        <v>5</v>
      </c>
      <c r="G214" s="15">
        <v>3</v>
      </c>
      <c r="H214" s="16">
        <f t="shared" si="15"/>
        <v>15</v>
      </c>
      <c r="J214" s="47"/>
      <c r="K214" s="47"/>
      <c r="L214" s="47"/>
      <c r="M214" s="47"/>
    </row>
    <row r="215" spans="1:13" x14ac:dyDescent="0.45">
      <c r="B215" s="14" t="s">
        <v>159</v>
      </c>
      <c r="E215" s="15">
        <v>1</v>
      </c>
      <c r="G215" s="15">
        <v>63</v>
      </c>
      <c r="H215" s="16">
        <f t="shared" si="15"/>
        <v>63</v>
      </c>
      <c r="J215" s="47"/>
      <c r="K215" s="47"/>
      <c r="L215" s="47"/>
      <c r="M215" s="47"/>
    </row>
    <row r="216" spans="1:13" x14ac:dyDescent="0.45">
      <c r="B216" s="14" t="s">
        <v>160</v>
      </c>
      <c r="E216" s="15">
        <v>10</v>
      </c>
      <c r="G216" s="15">
        <v>17</v>
      </c>
      <c r="H216" s="16">
        <f t="shared" si="15"/>
        <v>170</v>
      </c>
      <c r="I216" s="20"/>
      <c r="J216" s="47"/>
      <c r="K216" s="47"/>
      <c r="L216" s="47"/>
      <c r="M216" s="47"/>
    </row>
    <row r="217" spans="1:13" x14ac:dyDescent="0.45">
      <c r="B217" s="14" t="s">
        <v>161</v>
      </c>
      <c r="E217" s="15">
        <v>11</v>
      </c>
      <c r="G217" s="15">
        <v>5</v>
      </c>
      <c r="H217" s="16">
        <f t="shared" si="15"/>
        <v>55</v>
      </c>
      <c r="I217" s="20"/>
      <c r="J217" s="47"/>
      <c r="K217" s="47"/>
      <c r="L217" s="47"/>
      <c r="M217" s="47"/>
    </row>
    <row r="218" spans="1:13" x14ac:dyDescent="0.45">
      <c r="B218" s="14" t="s">
        <v>162</v>
      </c>
      <c r="E218" s="15">
        <v>2</v>
      </c>
      <c r="G218" s="15">
        <v>53</v>
      </c>
      <c r="H218" s="16">
        <f t="shared" si="15"/>
        <v>106</v>
      </c>
      <c r="J218" s="47"/>
      <c r="K218" s="47"/>
      <c r="L218" s="47"/>
      <c r="M218" s="47"/>
    </row>
    <row r="219" spans="1:13" x14ac:dyDescent="0.45">
      <c r="B219" s="14" t="s">
        <v>283</v>
      </c>
      <c r="E219" s="15">
        <v>11</v>
      </c>
      <c r="G219" s="15">
        <v>26</v>
      </c>
      <c r="H219" s="16">
        <f t="shared" si="15"/>
        <v>286</v>
      </c>
      <c r="J219" s="47"/>
      <c r="K219" s="47"/>
      <c r="L219" s="47"/>
      <c r="M219" s="47"/>
    </row>
    <row r="220" spans="1:13" x14ac:dyDescent="0.45">
      <c r="B220" s="14" t="s">
        <v>163</v>
      </c>
      <c r="E220" s="15">
        <v>9</v>
      </c>
      <c r="G220" s="15">
        <v>28</v>
      </c>
      <c r="H220" s="16">
        <f t="shared" si="15"/>
        <v>252</v>
      </c>
      <c r="J220" s="47"/>
      <c r="K220" s="47"/>
      <c r="L220" s="47"/>
      <c r="M220" s="47"/>
    </row>
    <row r="221" spans="1:13" x14ac:dyDescent="0.45">
      <c r="J221" s="11"/>
      <c r="K221" s="11"/>
      <c r="L221" s="11"/>
      <c r="M221" s="11"/>
    </row>
    <row r="222" spans="1:13" ht="15.25" customHeight="1" x14ac:dyDescent="0.45">
      <c r="A222" s="14">
        <v>1</v>
      </c>
      <c r="B222" s="14" t="s">
        <v>164</v>
      </c>
      <c r="C222" s="15">
        <v>1</v>
      </c>
      <c r="D222" s="15">
        <v>4</v>
      </c>
      <c r="E222" s="15">
        <v>50</v>
      </c>
      <c r="G222" s="15">
        <v>24</v>
      </c>
      <c r="H222" s="16">
        <f t="shared" ref="H222:H226" si="16">E222*G222</f>
        <v>1200</v>
      </c>
      <c r="I222" s="23"/>
      <c r="J222" s="47" t="s">
        <v>165</v>
      </c>
      <c r="K222" s="47">
        <f>COUNT(A222:A272)</f>
        <v>51</v>
      </c>
      <c r="L222" s="47">
        <f>SUM(D222:D272)-SUM(C222:C272)+K222</f>
        <v>97</v>
      </c>
      <c r="M222" s="47">
        <f>SUM(E222:E285)</f>
        <v>1531</v>
      </c>
    </row>
    <row r="223" spans="1:13" x14ac:dyDescent="0.45">
      <c r="A223" s="14">
        <v>2</v>
      </c>
      <c r="B223" s="14" t="s">
        <v>166</v>
      </c>
      <c r="C223" s="15">
        <v>1</v>
      </c>
      <c r="D223" s="15">
        <v>3</v>
      </c>
      <c r="E223" s="15">
        <v>46</v>
      </c>
      <c r="G223" s="15">
        <v>22</v>
      </c>
      <c r="H223" s="16">
        <f t="shared" si="16"/>
        <v>1012</v>
      </c>
      <c r="I223" s="23"/>
      <c r="J223" s="47"/>
      <c r="K223" s="47"/>
      <c r="L223" s="47"/>
      <c r="M223" s="47"/>
    </row>
    <row r="224" spans="1:13" x14ac:dyDescent="0.45">
      <c r="A224" s="14">
        <v>3</v>
      </c>
      <c r="B224" s="14" t="s">
        <v>167</v>
      </c>
      <c r="C224" s="15">
        <v>1</v>
      </c>
      <c r="D224" s="15">
        <v>2</v>
      </c>
      <c r="E224" s="15">
        <v>52</v>
      </c>
      <c r="G224" s="15">
        <v>22</v>
      </c>
      <c r="H224" s="16">
        <f t="shared" si="16"/>
        <v>1144</v>
      </c>
      <c r="I224" s="23"/>
      <c r="J224" s="47"/>
      <c r="K224" s="47"/>
      <c r="L224" s="47"/>
      <c r="M224" s="47"/>
    </row>
    <row r="225" spans="1:13" x14ac:dyDescent="0.45">
      <c r="A225" s="14">
        <v>4</v>
      </c>
      <c r="B225" s="14" t="s">
        <v>168</v>
      </c>
      <c r="C225" s="15">
        <v>1</v>
      </c>
      <c r="D225" s="15">
        <v>8</v>
      </c>
      <c r="E225" s="15">
        <v>80</v>
      </c>
      <c r="G225" s="15">
        <v>22</v>
      </c>
      <c r="H225" s="16">
        <f t="shared" si="16"/>
        <v>1760</v>
      </c>
      <c r="I225" s="23"/>
      <c r="J225" s="47"/>
      <c r="K225" s="47"/>
      <c r="L225" s="47"/>
      <c r="M225" s="47"/>
    </row>
    <row r="226" spans="1:13" x14ac:dyDescent="0.45">
      <c r="A226" s="14">
        <v>5</v>
      </c>
      <c r="B226" s="14" t="s">
        <v>169</v>
      </c>
      <c r="C226" s="15">
        <v>1</v>
      </c>
      <c r="D226" s="15">
        <v>5</v>
      </c>
      <c r="E226" s="15">
        <v>169</v>
      </c>
      <c r="G226" s="15">
        <v>12</v>
      </c>
      <c r="H226" s="16">
        <f t="shared" si="16"/>
        <v>2028</v>
      </c>
      <c r="I226" s="23"/>
      <c r="J226" s="47"/>
      <c r="K226" s="47"/>
      <c r="L226" s="47"/>
      <c r="M226" s="47"/>
    </row>
    <row r="227" spans="1:13" x14ac:dyDescent="0.45">
      <c r="A227" s="14">
        <v>6</v>
      </c>
      <c r="B227" s="14" t="s">
        <v>176</v>
      </c>
      <c r="C227" s="15">
        <v>1</v>
      </c>
      <c r="D227" s="15">
        <v>4</v>
      </c>
      <c r="E227" s="15">
        <v>103</v>
      </c>
      <c r="G227" s="15">
        <v>21</v>
      </c>
      <c r="H227" s="16">
        <f t="shared" ref="H227:H272" si="17">E227*G227</f>
        <v>2163</v>
      </c>
      <c r="I227" s="17"/>
      <c r="J227" s="47"/>
      <c r="K227" s="47"/>
      <c r="L227" s="47"/>
      <c r="M227" s="47"/>
    </row>
    <row r="228" spans="1:13" x14ac:dyDescent="0.45">
      <c r="A228" s="14">
        <v>7</v>
      </c>
      <c r="B228" s="14" t="s">
        <v>305</v>
      </c>
      <c r="C228" s="15">
        <v>1</v>
      </c>
      <c r="D228" s="15">
        <v>5</v>
      </c>
      <c r="E228" s="15">
        <v>76</v>
      </c>
      <c r="G228" s="15">
        <v>20</v>
      </c>
      <c r="H228" s="16">
        <f t="shared" si="17"/>
        <v>1520</v>
      </c>
      <c r="I228" s="17"/>
      <c r="J228" s="47"/>
      <c r="K228" s="47"/>
      <c r="L228" s="47"/>
      <c r="M228" s="47"/>
    </row>
    <row r="229" spans="1:13" x14ac:dyDescent="0.45">
      <c r="A229" s="14">
        <v>8</v>
      </c>
      <c r="B229" s="14" t="s">
        <v>172</v>
      </c>
      <c r="C229" s="15">
        <v>1</v>
      </c>
      <c r="D229" s="15">
        <v>3</v>
      </c>
      <c r="E229" s="15">
        <v>61</v>
      </c>
      <c r="G229" s="15">
        <v>23</v>
      </c>
      <c r="H229" s="16">
        <f t="shared" si="17"/>
        <v>1403</v>
      </c>
      <c r="I229" s="24"/>
      <c r="J229" s="47"/>
      <c r="K229" s="47"/>
      <c r="L229" s="47"/>
      <c r="M229" s="47"/>
    </row>
    <row r="230" spans="1:13" x14ac:dyDescent="0.45">
      <c r="A230" s="14">
        <v>9</v>
      </c>
      <c r="B230" s="14" t="s">
        <v>180</v>
      </c>
      <c r="C230" s="15">
        <v>1</v>
      </c>
      <c r="D230" s="15">
        <v>3</v>
      </c>
      <c r="E230" s="15">
        <v>58</v>
      </c>
      <c r="G230" s="15">
        <v>24</v>
      </c>
      <c r="H230" s="16">
        <f t="shared" si="17"/>
        <v>1392</v>
      </c>
      <c r="I230" s="17"/>
      <c r="J230" s="47"/>
      <c r="K230" s="47"/>
      <c r="L230" s="47"/>
      <c r="M230" s="47"/>
    </row>
    <row r="231" spans="1:13" x14ac:dyDescent="0.45">
      <c r="A231" s="14">
        <v>10</v>
      </c>
      <c r="B231" s="14" t="s">
        <v>170</v>
      </c>
      <c r="C231" s="15">
        <v>1</v>
      </c>
      <c r="D231" s="15">
        <v>2</v>
      </c>
      <c r="E231" s="15">
        <v>55</v>
      </c>
      <c r="F231" s="15">
        <v>3</v>
      </c>
      <c r="G231" s="15">
        <v>21</v>
      </c>
      <c r="H231" s="16">
        <f t="shared" si="17"/>
        <v>1155</v>
      </c>
      <c r="I231" s="17"/>
      <c r="J231" s="47"/>
      <c r="K231" s="47"/>
      <c r="L231" s="47"/>
      <c r="M231" s="47"/>
    </row>
    <row r="232" spans="1:13" x14ac:dyDescent="0.45">
      <c r="A232" s="14">
        <v>11</v>
      </c>
      <c r="B232" s="14" t="s">
        <v>173</v>
      </c>
      <c r="C232" s="15">
        <v>1</v>
      </c>
      <c r="D232" s="15">
        <v>4</v>
      </c>
      <c r="E232" s="15">
        <v>52</v>
      </c>
      <c r="G232" s="15">
        <v>23</v>
      </c>
      <c r="H232" s="16">
        <f t="shared" si="17"/>
        <v>1196</v>
      </c>
      <c r="I232" s="24"/>
      <c r="J232" s="47"/>
      <c r="K232" s="47"/>
      <c r="L232" s="47"/>
      <c r="M232" s="47"/>
    </row>
    <row r="233" spans="1:13" x14ac:dyDescent="0.45">
      <c r="A233" s="14">
        <v>12</v>
      </c>
      <c r="B233" s="14" t="s">
        <v>174</v>
      </c>
      <c r="C233" s="15">
        <v>1</v>
      </c>
      <c r="D233" s="15">
        <v>2</v>
      </c>
      <c r="E233" s="15">
        <v>52</v>
      </c>
      <c r="G233" s="15">
        <v>22</v>
      </c>
      <c r="H233" s="16">
        <f t="shared" si="17"/>
        <v>1144</v>
      </c>
      <c r="I233" s="17"/>
      <c r="J233" s="47"/>
      <c r="K233" s="47"/>
      <c r="L233" s="47"/>
      <c r="M233" s="47"/>
    </row>
    <row r="234" spans="1:13" x14ac:dyDescent="0.45">
      <c r="A234" s="14">
        <v>13</v>
      </c>
      <c r="B234" s="14" t="s">
        <v>175</v>
      </c>
      <c r="C234" s="15">
        <v>1</v>
      </c>
      <c r="D234" s="15">
        <v>2</v>
      </c>
      <c r="E234" s="15">
        <v>51</v>
      </c>
      <c r="G234" s="15">
        <v>21</v>
      </c>
      <c r="H234" s="16">
        <f t="shared" si="17"/>
        <v>1071</v>
      </c>
      <c r="I234" s="17"/>
      <c r="J234" s="47"/>
      <c r="K234" s="47"/>
      <c r="L234" s="47"/>
      <c r="M234" s="47"/>
    </row>
    <row r="235" spans="1:13" x14ac:dyDescent="0.45">
      <c r="A235" s="14">
        <v>14</v>
      </c>
      <c r="B235" s="14" t="s">
        <v>177</v>
      </c>
      <c r="C235" s="15">
        <v>1</v>
      </c>
      <c r="D235" s="15">
        <v>5</v>
      </c>
      <c r="E235" s="15">
        <v>49</v>
      </c>
      <c r="G235" s="15">
        <v>24</v>
      </c>
      <c r="H235" s="16">
        <f t="shared" si="17"/>
        <v>1176</v>
      </c>
      <c r="J235" s="47"/>
      <c r="K235" s="47"/>
      <c r="L235" s="47"/>
      <c r="M235" s="47"/>
    </row>
    <row r="236" spans="1:13" x14ac:dyDescent="0.45">
      <c r="A236" s="14">
        <v>15</v>
      </c>
      <c r="B236" s="14" t="s">
        <v>187</v>
      </c>
      <c r="C236" s="15">
        <v>1</v>
      </c>
      <c r="D236" s="15">
        <v>3</v>
      </c>
      <c r="E236" s="15">
        <v>42</v>
      </c>
      <c r="G236" s="15">
        <v>24</v>
      </c>
      <c r="H236" s="16">
        <f t="shared" si="17"/>
        <v>1008</v>
      </c>
      <c r="J236" s="47"/>
      <c r="K236" s="47"/>
      <c r="L236" s="47"/>
      <c r="M236" s="47"/>
    </row>
    <row r="237" spans="1:13" x14ac:dyDescent="0.45">
      <c r="A237" s="14">
        <v>16</v>
      </c>
      <c r="B237" s="14" t="s">
        <v>178</v>
      </c>
      <c r="C237" s="15">
        <v>1</v>
      </c>
      <c r="D237" s="15">
        <v>2</v>
      </c>
      <c r="E237" s="15">
        <v>26</v>
      </c>
      <c r="G237" s="15">
        <v>23</v>
      </c>
      <c r="H237" s="16">
        <f t="shared" si="17"/>
        <v>598</v>
      </c>
      <c r="J237" s="47"/>
      <c r="K237" s="47"/>
      <c r="L237" s="47"/>
      <c r="M237" s="47"/>
    </row>
    <row r="238" spans="1:13" x14ac:dyDescent="0.45">
      <c r="A238" s="14">
        <v>17</v>
      </c>
      <c r="B238" s="14" t="s">
        <v>179</v>
      </c>
      <c r="C238" s="15">
        <v>1</v>
      </c>
      <c r="D238" s="15">
        <v>2</v>
      </c>
      <c r="E238" s="15">
        <v>26</v>
      </c>
      <c r="G238" s="15">
        <v>23</v>
      </c>
      <c r="H238" s="16">
        <f t="shared" si="17"/>
        <v>598</v>
      </c>
      <c r="I238" s="17"/>
      <c r="J238" s="47"/>
      <c r="K238" s="47"/>
      <c r="L238" s="47"/>
      <c r="M238" s="47"/>
    </row>
    <row r="239" spans="1:13" x14ac:dyDescent="0.45">
      <c r="A239" s="14">
        <v>18</v>
      </c>
      <c r="B239" s="14" t="s">
        <v>306</v>
      </c>
      <c r="C239" s="15">
        <v>1</v>
      </c>
      <c r="D239" s="15">
        <v>2</v>
      </c>
      <c r="E239" s="15">
        <v>26</v>
      </c>
      <c r="G239" s="15">
        <v>22</v>
      </c>
      <c r="H239" s="16">
        <f t="shared" si="17"/>
        <v>572</v>
      </c>
      <c r="I239" s="17"/>
      <c r="J239" s="47"/>
      <c r="K239" s="47"/>
      <c r="L239" s="47"/>
      <c r="M239" s="47"/>
    </row>
    <row r="240" spans="1:13" x14ac:dyDescent="0.45">
      <c r="A240" s="14">
        <v>19</v>
      </c>
      <c r="B240" s="14" t="s">
        <v>331</v>
      </c>
      <c r="C240" s="15">
        <v>1</v>
      </c>
      <c r="D240" s="15">
        <v>2</v>
      </c>
      <c r="E240" s="15">
        <v>26</v>
      </c>
      <c r="G240" s="15">
        <v>21</v>
      </c>
      <c r="H240" s="16">
        <f t="shared" si="17"/>
        <v>546</v>
      </c>
      <c r="I240" s="17"/>
      <c r="J240" s="47"/>
      <c r="K240" s="47"/>
      <c r="L240" s="47"/>
      <c r="M240" s="47"/>
    </row>
    <row r="241" spans="1:13" x14ac:dyDescent="0.45">
      <c r="A241" s="14">
        <v>20</v>
      </c>
      <c r="B241" s="14" t="s">
        <v>294</v>
      </c>
      <c r="C241" s="15">
        <v>1</v>
      </c>
      <c r="D241" s="15">
        <v>2</v>
      </c>
      <c r="E241" s="15">
        <v>24</v>
      </c>
      <c r="G241" s="15">
        <v>24</v>
      </c>
      <c r="H241" s="16">
        <f t="shared" si="17"/>
        <v>576</v>
      </c>
      <c r="J241" s="47"/>
      <c r="K241" s="47"/>
      <c r="L241" s="47"/>
      <c r="M241" s="47"/>
    </row>
    <row r="242" spans="1:13" x14ac:dyDescent="0.45">
      <c r="A242" s="14">
        <v>21</v>
      </c>
      <c r="B242" s="14" t="s">
        <v>316</v>
      </c>
      <c r="C242" s="15">
        <v>1</v>
      </c>
      <c r="D242" s="15">
        <v>1</v>
      </c>
      <c r="E242" s="15">
        <v>21</v>
      </c>
      <c r="F242" s="15">
        <v>2</v>
      </c>
      <c r="G242" s="15">
        <v>22</v>
      </c>
      <c r="H242" s="16">
        <f t="shared" si="17"/>
        <v>462</v>
      </c>
      <c r="I242" s="17"/>
      <c r="J242" s="47"/>
      <c r="K242" s="47"/>
      <c r="L242" s="47"/>
      <c r="M242" s="47"/>
    </row>
    <row r="243" spans="1:13" x14ac:dyDescent="0.45">
      <c r="A243" s="14">
        <v>22</v>
      </c>
      <c r="B243" s="14" t="s">
        <v>171</v>
      </c>
      <c r="C243" s="15">
        <v>1</v>
      </c>
      <c r="D243" s="15">
        <v>0</v>
      </c>
      <c r="E243" s="15">
        <v>20</v>
      </c>
      <c r="F243" s="15">
        <v>1</v>
      </c>
      <c r="G243" s="15">
        <v>21</v>
      </c>
      <c r="H243" s="16">
        <f t="shared" si="17"/>
        <v>420</v>
      </c>
      <c r="I243" s="17"/>
      <c r="J243" s="47"/>
      <c r="K243" s="47"/>
      <c r="L243" s="47"/>
      <c r="M243" s="47"/>
    </row>
    <row r="244" spans="1:13" x14ac:dyDescent="0.45">
      <c r="A244" s="14">
        <v>23</v>
      </c>
      <c r="B244" s="14" t="s">
        <v>191</v>
      </c>
      <c r="C244" s="15">
        <v>1</v>
      </c>
      <c r="D244" s="15">
        <v>2</v>
      </c>
      <c r="E244" s="15">
        <v>16</v>
      </c>
      <c r="G244" s="15">
        <v>44</v>
      </c>
      <c r="H244" s="16">
        <f t="shared" si="17"/>
        <v>704</v>
      </c>
      <c r="J244" s="47"/>
      <c r="K244" s="47"/>
      <c r="L244" s="47"/>
      <c r="M244" s="47"/>
    </row>
    <row r="245" spans="1:13" x14ac:dyDescent="0.45">
      <c r="A245" s="14">
        <v>24</v>
      </c>
      <c r="B245" s="14" t="s">
        <v>181</v>
      </c>
      <c r="C245" s="15">
        <v>1</v>
      </c>
      <c r="D245" s="15">
        <v>1</v>
      </c>
      <c r="E245" s="15">
        <v>13</v>
      </c>
      <c r="G245" s="15">
        <v>21</v>
      </c>
      <c r="H245" s="16">
        <f t="shared" si="17"/>
        <v>273</v>
      </c>
      <c r="I245" s="17"/>
      <c r="J245" s="47"/>
      <c r="K245" s="47"/>
      <c r="L245" s="47"/>
      <c r="M245" s="47"/>
    </row>
    <row r="246" spans="1:13" x14ac:dyDescent="0.45">
      <c r="A246" s="14">
        <v>25</v>
      </c>
      <c r="B246" s="14" t="s">
        <v>182</v>
      </c>
      <c r="C246" s="15">
        <v>1</v>
      </c>
      <c r="D246" s="15">
        <v>1</v>
      </c>
      <c r="E246" s="15">
        <v>13</v>
      </c>
      <c r="G246" s="15">
        <v>23</v>
      </c>
      <c r="H246" s="16">
        <f t="shared" si="17"/>
        <v>299</v>
      </c>
      <c r="J246" s="47"/>
      <c r="K246" s="47"/>
      <c r="L246" s="47"/>
      <c r="M246" s="47"/>
    </row>
    <row r="247" spans="1:13" x14ac:dyDescent="0.45">
      <c r="A247" s="14">
        <v>26</v>
      </c>
      <c r="B247" s="14" t="s">
        <v>183</v>
      </c>
      <c r="C247" s="15">
        <v>1</v>
      </c>
      <c r="D247" s="15">
        <v>1</v>
      </c>
      <c r="E247" s="15">
        <v>13</v>
      </c>
      <c r="G247" s="15">
        <v>20</v>
      </c>
      <c r="H247" s="16">
        <f t="shared" si="17"/>
        <v>260</v>
      </c>
      <c r="J247" s="47"/>
      <c r="K247" s="47"/>
      <c r="L247" s="47"/>
      <c r="M247" s="47"/>
    </row>
    <row r="248" spans="1:13" x14ac:dyDescent="0.45">
      <c r="A248" s="14">
        <v>27</v>
      </c>
      <c r="B248" s="14" t="s">
        <v>184</v>
      </c>
      <c r="C248" s="15">
        <v>1</v>
      </c>
      <c r="D248" s="15">
        <v>1</v>
      </c>
      <c r="E248" s="15">
        <v>13</v>
      </c>
      <c r="G248" s="15">
        <v>25</v>
      </c>
      <c r="H248" s="16">
        <f t="shared" si="17"/>
        <v>325</v>
      </c>
      <c r="J248" s="47"/>
      <c r="K248" s="47"/>
      <c r="L248" s="47"/>
      <c r="M248" s="47"/>
    </row>
    <row r="249" spans="1:13" x14ac:dyDescent="0.45">
      <c r="A249" s="14">
        <v>28</v>
      </c>
      <c r="B249" s="14" t="s">
        <v>185</v>
      </c>
      <c r="C249" s="15">
        <v>1</v>
      </c>
      <c r="D249" s="15">
        <v>1</v>
      </c>
      <c r="E249" s="15">
        <v>12</v>
      </c>
      <c r="G249" s="15">
        <v>23</v>
      </c>
      <c r="H249" s="16">
        <f t="shared" si="17"/>
        <v>276</v>
      </c>
      <c r="I249" s="17"/>
      <c r="J249" s="47"/>
      <c r="K249" s="47"/>
      <c r="L249" s="47"/>
      <c r="M249" s="47"/>
    </row>
    <row r="250" spans="1:13" x14ac:dyDescent="0.45">
      <c r="A250" s="14">
        <v>29</v>
      </c>
      <c r="B250" s="14" t="s">
        <v>186</v>
      </c>
      <c r="C250" s="15">
        <v>1</v>
      </c>
      <c r="D250" s="15">
        <v>1</v>
      </c>
      <c r="E250" s="15">
        <v>12</v>
      </c>
      <c r="G250" s="15">
        <v>23</v>
      </c>
      <c r="H250" s="16">
        <f t="shared" si="17"/>
        <v>276</v>
      </c>
      <c r="I250" s="17"/>
      <c r="J250" s="47"/>
      <c r="K250" s="47"/>
      <c r="L250" s="47"/>
      <c r="M250" s="47"/>
    </row>
    <row r="251" spans="1:13" x14ac:dyDescent="0.45">
      <c r="A251" s="14">
        <v>30</v>
      </c>
      <c r="B251" s="14" t="s">
        <v>336</v>
      </c>
      <c r="C251" s="15">
        <v>1</v>
      </c>
      <c r="D251" s="15">
        <v>1</v>
      </c>
      <c r="E251" s="15">
        <v>12</v>
      </c>
      <c r="G251" s="15">
        <v>23</v>
      </c>
      <c r="H251" s="16">
        <f t="shared" si="17"/>
        <v>276</v>
      </c>
      <c r="I251" s="17"/>
      <c r="J251" s="47"/>
      <c r="K251" s="47"/>
      <c r="L251" s="47"/>
      <c r="M251" s="47"/>
    </row>
    <row r="252" spans="1:13" x14ac:dyDescent="0.45">
      <c r="A252" s="14">
        <v>31</v>
      </c>
      <c r="B252" s="14" t="s">
        <v>338</v>
      </c>
      <c r="C252" s="15">
        <v>1</v>
      </c>
      <c r="D252" s="15">
        <v>1</v>
      </c>
      <c r="E252" s="15">
        <v>12</v>
      </c>
      <c r="G252" s="15">
        <v>23</v>
      </c>
      <c r="H252" s="16">
        <f t="shared" si="17"/>
        <v>276</v>
      </c>
      <c r="I252" s="17"/>
      <c r="J252" s="47"/>
      <c r="K252" s="47"/>
      <c r="L252" s="47"/>
      <c r="M252" s="47"/>
    </row>
    <row r="253" spans="1:13" ht="16.5" customHeight="1" x14ac:dyDescent="0.45">
      <c r="A253" s="14">
        <v>32</v>
      </c>
      <c r="B253" s="14" t="s">
        <v>188</v>
      </c>
      <c r="C253" s="15">
        <v>1</v>
      </c>
      <c r="D253" s="15">
        <v>2</v>
      </c>
      <c r="E253" s="15">
        <v>20</v>
      </c>
      <c r="F253" s="34"/>
      <c r="G253" s="15">
        <v>24</v>
      </c>
      <c r="H253" s="16">
        <f t="shared" si="17"/>
        <v>480</v>
      </c>
      <c r="I253" s="17"/>
      <c r="J253" s="47"/>
      <c r="K253" s="47"/>
      <c r="L253" s="47"/>
      <c r="M253" s="47"/>
    </row>
    <row r="254" spans="1:13" ht="16.5" customHeight="1" x14ac:dyDescent="0.45">
      <c r="A254" s="14">
        <v>33</v>
      </c>
      <c r="B254" s="14" t="s">
        <v>189</v>
      </c>
      <c r="C254" s="15">
        <v>1</v>
      </c>
      <c r="D254" s="15">
        <v>1</v>
      </c>
      <c r="E254" s="15">
        <v>10</v>
      </c>
      <c r="F254" s="34">
        <v>2</v>
      </c>
      <c r="G254" s="15">
        <v>4</v>
      </c>
      <c r="H254" s="16">
        <f t="shared" si="17"/>
        <v>40</v>
      </c>
      <c r="I254" s="17"/>
      <c r="J254" s="47"/>
      <c r="K254" s="47"/>
      <c r="L254" s="47"/>
      <c r="M254" s="47"/>
    </row>
    <row r="255" spans="1:13" ht="16.5" customHeight="1" x14ac:dyDescent="0.45">
      <c r="A255" s="14">
        <v>34</v>
      </c>
      <c r="B255" s="14" t="s">
        <v>308</v>
      </c>
      <c r="C255" s="15">
        <v>1</v>
      </c>
      <c r="D255" s="15">
        <v>1</v>
      </c>
      <c r="E255" s="15">
        <v>10</v>
      </c>
      <c r="F255" s="34"/>
      <c r="G255" s="15">
        <v>30</v>
      </c>
      <c r="H255" s="16">
        <f t="shared" si="17"/>
        <v>300</v>
      </c>
      <c r="I255" s="17"/>
      <c r="J255" s="47"/>
      <c r="K255" s="47"/>
      <c r="L255" s="47"/>
      <c r="M255" s="47"/>
    </row>
    <row r="256" spans="1:13" ht="16.5" customHeight="1" x14ac:dyDescent="0.45">
      <c r="A256" s="14">
        <v>35</v>
      </c>
      <c r="B256" s="14" t="s">
        <v>328</v>
      </c>
      <c r="C256" s="15">
        <v>1</v>
      </c>
      <c r="D256" s="15">
        <v>1</v>
      </c>
      <c r="E256" s="15">
        <v>10</v>
      </c>
      <c r="F256" s="34"/>
      <c r="G256" s="15">
        <v>24</v>
      </c>
      <c r="H256" s="16">
        <f t="shared" si="17"/>
        <v>240</v>
      </c>
      <c r="J256" s="47"/>
      <c r="K256" s="47"/>
      <c r="L256" s="47"/>
      <c r="M256" s="47"/>
    </row>
    <row r="257" spans="1:13" x14ac:dyDescent="0.45">
      <c r="A257" s="14">
        <v>36</v>
      </c>
      <c r="B257" s="14" t="s">
        <v>273</v>
      </c>
      <c r="C257" s="15">
        <v>1</v>
      </c>
      <c r="D257" s="15">
        <v>1</v>
      </c>
      <c r="E257" s="15">
        <v>10</v>
      </c>
      <c r="G257" s="15">
        <v>22</v>
      </c>
      <c r="H257" s="16">
        <f t="shared" si="17"/>
        <v>220</v>
      </c>
      <c r="I257" s="17"/>
      <c r="J257" s="47"/>
      <c r="K257" s="47"/>
      <c r="L257" s="47"/>
      <c r="M257" s="47"/>
    </row>
    <row r="258" spans="1:13" x14ac:dyDescent="0.45">
      <c r="A258" s="14">
        <v>37</v>
      </c>
      <c r="B258" s="14" t="s">
        <v>190</v>
      </c>
      <c r="C258" s="15">
        <v>1</v>
      </c>
      <c r="D258" s="15">
        <v>1</v>
      </c>
      <c r="E258" s="15">
        <v>10</v>
      </c>
      <c r="G258" s="15">
        <v>23</v>
      </c>
      <c r="H258" s="16">
        <f t="shared" si="17"/>
        <v>230</v>
      </c>
      <c r="J258" s="47"/>
      <c r="K258" s="47"/>
      <c r="L258" s="47"/>
      <c r="M258" s="47"/>
    </row>
    <row r="259" spans="1:13" x14ac:dyDescent="0.45">
      <c r="A259" s="14">
        <v>38</v>
      </c>
      <c r="B259" s="14" t="s">
        <v>322</v>
      </c>
      <c r="C259" s="15">
        <v>1</v>
      </c>
      <c r="D259" s="15">
        <v>1</v>
      </c>
      <c r="E259" s="15">
        <v>9</v>
      </c>
      <c r="G259" s="15">
        <v>28</v>
      </c>
      <c r="H259" s="16">
        <f t="shared" si="17"/>
        <v>252</v>
      </c>
      <c r="J259" s="47"/>
      <c r="K259" s="47"/>
      <c r="L259" s="47"/>
      <c r="M259" s="47"/>
    </row>
    <row r="260" spans="1:13" x14ac:dyDescent="0.45">
      <c r="A260" s="14">
        <v>39</v>
      </c>
      <c r="B260" s="14" t="s">
        <v>274</v>
      </c>
      <c r="C260" s="15">
        <v>1</v>
      </c>
      <c r="D260" s="15">
        <v>1</v>
      </c>
      <c r="E260" s="15">
        <v>9</v>
      </c>
      <c r="G260" s="15">
        <v>9</v>
      </c>
      <c r="H260" s="16">
        <f t="shared" si="17"/>
        <v>81</v>
      </c>
      <c r="J260" s="47"/>
      <c r="K260" s="47"/>
      <c r="L260" s="47"/>
      <c r="M260" s="47"/>
    </row>
    <row r="261" spans="1:13" x14ac:dyDescent="0.45">
      <c r="A261" s="14">
        <v>40</v>
      </c>
      <c r="B261" s="14" t="s">
        <v>192</v>
      </c>
      <c r="C261" s="15">
        <v>1</v>
      </c>
      <c r="D261" s="15">
        <v>1</v>
      </c>
      <c r="E261" s="15">
        <v>7</v>
      </c>
      <c r="G261" s="15">
        <v>19</v>
      </c>
      <c r="H261" s="16">
        <f t="shared" si="17"/>
        <v>133</v>
      </c>
      <c r="J261" s="47"/>
      <c r="K261" s="47"/>
      <c r="L261" s="47"/>
      <c r="M261" s="47"/>
    </row>
    <row r="262" spans="1:13" x14ac:dyDescent="0.45">
      <c r="A262" s="14">
        <v>41</v>
      </c>
      <c r="B262" s="14" t="s">
        <v>193</v>
      </c>
      <c r="C262" s="15">
        <v>1</v>
      </c>
      <c r="D262" s="15">
        <v>1</v>
      </c>
      <c r="E262" s="15">
        <v>6</v>
      </c>
      <c r="G262" s="15">
        <v>10</v>
      </c>
      <c r="H262" s="16">
        <f t="shared" si="17"/>
        <v>60</v>
      </c>
      <c r="J262" s="47"/>
      <c r="K262" s="47"/>
      <c r="L262" s="47"/>
      <c r="M262" s="47"/>
    </row>
    <row r="263" spans="1:13" x14ac:dyDescent="0.45">
      <c r="A263" s="14">
        <v>42</v>
      </c>
      <c r="B263" s="14" t="s">
        <v>194</v>
      </c>
      <c r="C263" s="15">
        <v>1</v>
      </c>
      <c r="D263" s="15">
        <v>1</v>
      </c>
      <c r="E263" s="15">
        <v>6</v>
      </c>
      <c r="G263" s="15">
        <v>9</v>
      </c>
      <c r="H263" s="16">
        <f t="shared" si="17"/>
        <v>54</v>
      </c>
      <c r="J263" s="47"/>
      <c r="K263" s="47"/>
      <c r="L263" s="47"/>
      <c r="M263" s="47"/>
    </row>
    <row r="264" spans="1:13" x14ac:dyDescent="0.45">
      <c r="A264" s="14">
        <v>43</v>
      </c>
      <c r="B264" s="14" t="s">
        <v>296</v>
      </c>
      <c r="C264" s="15">
        <v>1</v>
      </c>
      <c r="D264" s="15">
        <v>1</v>
      </c>
      <c r="E264" s="15">
        <v>5</v>
      </c>
      <c r="G264" s="15">
        <v>23</v>
      </c>
      <c r="H264" s="16">
        <f t="shared" si="17"/>
        <v>115</v>
      </c>
      <c r="J264" s="47"/>
      <c r="K264" s="47"/>
      <c r="L264" s="47"/>
      <c r="M264" s="47"/>
    </row>
    <row r="265" spans="1:13" x14ac:dyDescent="0.45">
      <c r="A265" s="14">
        <v>44</v>
      </c>
      <c r="B265" s="14" t="s">
        <v>195</v>
      </c>
      <c r="C265" s="15">
        <v>1</v>
      </c>
      <c r="D265" s="15">
        <v>1</v>
      </c>
      <c r="E265" s="15">
        <v>5</v>
      </c>
      <c r="G265" s="15">
        <v>2</v>
      </c>
      <c r="H265" s="16">
        <f t="shared" si="17"/>
        <v>10</v>
      </c>
      <c r="J265" s="47"/>
      <c r="K265" s="47"/>
      <c r="L265" s="47"/>
      <c r="M265" s="47"/>
    </row>
    <row r="266" spans="1:13" x14ac:dyDescent="0.45">
      <c r="A266" s="14">
        <v>45</v>
      </c>
      <c r="B266" s="14" t="s">
        <v>196</v>
      </c>
      <c r="C266" s="15">
        <v>1</v>
      </c>
      <c r="D266" s="15">
        <v>1</v>
      </c>
      <c r="E266" s="15">
        <v>5</v>
      </c>
      <c r="G266" s="15">
        <v>5</v>
      </c>
      <c r="H266" s="16">
        <f t="shared" si="17"/>
        <v>25</v>
      </c>
      <c r="J266" s="47"/>
      <c r="K266" s="47"/>
      <c r="L266" s="47"/>
      <c r="M266" s="47"/>
    </row>
    <row r="267" spans="1:13" x14ac:dyDescent="0.45">
      <c r="A267" s="14">
        <v>46</v>
      </c>
      <c r="B267" s="14" t="s">
        <v>197</v>
      </c>
      <c r="C267" s="15">
        <v>1</v>
      </c>
      <c r="D267" s="15">
        <v>1</v>
      </c>
      <c r="E267" s="15">
        <v>5</v>
      </c>
      <c r="G267" s="15">
        <v>22</v>
      </c>
      <c r="H267" s="16">
        <f t="shared" si="17"/>
        <v>110</v>
      </c>
      <c r="J267" s="47"/>
      <c r="K267" s="47"/>
      <c r="L267" s="47"/>
      <c r="M267" s="47"/>
    </row>
    <row r="268" spans="1:13" x14ac:dyDescent="0.45">
      <c r="A268" s="14">
        <v>47</v>
      </c>
      <c r="B268" s="14" t="s">
        <v>198</v>
      </c>
      <c r="C268" s="15">
        <v>1</v>
      </c>
      <c r="D268" s="15">
        <v>1</v>
      </c>
      <c r="E268" s="15">
        <v>4</v>
      </c>
      <c r="G268" s="15">
        <v>24</v>
      </c>
      <c r="H268" s="16">
        <f t="shared" si="17"/>
        <v>96</v>
      </c>
      <c r="J268" s="47"/>
      <c r="K268" s="47"/>
      <c r="L268" s="47"/>
      <c r="M268" s="47"/>
    </row>
    <row r="269" spans="1:13" x14ac:dyDescent="0.45">
      <c r="A269" s="14">
        <v>48</v>
      </c>
      <c r="B269" s="14" t="s">
        <v>199</v>
      </c>
      <c r="C269" s="15">
        <v>1</v>
      </c>
      <c r="D269" s="15">
        <v>1</v>
      </c>
      <c r="E269" s="15">
        <v>4</v>
      </c>
      <c r="G269" s="15">
        <v>26</v>
      </c>
      <c r="H269" s="16">
        <f t="shared" si="17"/>
        <v>104</v>
      </c>
      <c r="J269" s="47"/>
      <c r="K269" s="47"/>
      <c r="L269" s="47"/>
      <c r="M269" s="47"/>
    </row>
    <row r="270" spans="1:13" x14ac:dyDescent="0.45">
      <c r="A270" s="14">
        <v>49</v>
      </c>
      <c r="B270" s="14" t="s">
        <v>329</v>
      </c>
      <c r="C270" s="15">
        <v>1</v>
      </c>
      <c r="D270" s="15">
        <v>1</v>
      </c>
      <c r="E270" s="15">
        <v>2</v>
      </c>
      <c r="G270" s="15">
        <v>23</v>
      </c>
      <c r="H270" s="16">
        <f t="shared" si="17"/>
        <v>46</v>
      </c>
      <c r="J270" s="47"/>
      <c r="K270" s="47"/>
      <c r="L270" s="47"/>
      <c r="M270" s="47"/>
    </row>
    <row r="271" spans="1:13" x14ac:dyDescent="0.45">
      <c r="A271" s="14">
        <v>50</v>
      </c>
      <c r="B271" s="14" t="s">
        <v>200</v>
      </c>
      <c r="C271" s="15">
        <v>1</v>
      </c>
      <c r="D271" s="15">
        <v>1</v>
      </c>
      <c r="E271" s="15">
        <v>2</v>
      </c>
      <c r="G271" s="15">
        <v>22</v>
      </c>
      <c r="H271" s="16">
        <f t="shared" si="17"/>
        <v>44</v>
      </c>
      <c r="J271" s="47"/>
      <c r="K271" s="47"/>
      <c r="L271" s="47"/>
      <c r="M271" s="47"/>
    </row>
    <row r="272" spans="1:13" x14ac:dyDescent="0.45">
      <c r="A272" s="14">
        <v>51</v>
      </c>
      <c r="B272" s="14" t="s">
        <v>201</v>
      </c>
      <c r="C272" s="15">
        <v>1</v>
      </c>
      <c r="D272" s="15">
        <v>1</v>
      </c>
      <c r="E272" s="15">
        <v>2</v>
      </c>
      <c r="G272" s="15">
        <v>22</v>
      </c>
      <c r="H272" s="16">
        <f t="shared" si="17"/>
        <v>44</v>
      </c>
      <c r="J272" s="47"/>
      <c r="K272" s="47"/>
      <c r="L272" s="47"/>
      <c r="M272" s="47"/>
    </row>
    <row r="273" spans="1:13" x14ac:dyDescent="0.45">
      <c r="B273" s="14" t="s">
        <v>202</v>
      </c>
      <c r="E273" s="15">
        <v>5</v>
      </c>
      <c r="I273" s="23" t="s">
        <v>12</v>
      </c>
      <c r="J273" s="47"/>
      <c r="K273" s="47"/>
      <c r="L273" s="47"/>
      <c r="M273" s="47"/>
    </row>
    <row r="274" spans="1:13" x14ac:dyDescent="0.45">
      <c r="B274" s="14" t="s">
        <v>203</v>
      </c>
      <c r="E274" s="15">
        <v>9</v>
      </c>
      <c r="G274" s="15">
        <v>2</v>
      </c>
      <c r="H274" s="16">
        <f t="shared" ref="H274:H285" si="18">E274*G274</f>
        <v>18</v>
      </c>
      <c r="I274" s="23"/>
      <c r="J274" s="47"/>
      <c r="K274" s="47"/>
      <c r="L274" s="47"/>
      <c r="M274" s="47"/>
    </row>
    <row r="275" spans="1:13" x14ac:dyDescent="0.45">
      <c r="B275" s="14" t="s">
        <v>204</v>
      </c>
      <c r="E275" s="15">
        <v>1</v>
      </c>
      <c r="G275" s="15">
        <v>72</v>
      </c>
      <c r="H275" s="16">
        <f t="shared" si="18"/>
        <v>72</v>
      </c>
      <c r="I275" s="23"/>
      <c r="J275" s="47"/>
      <c r="K275" s="47"/>
      <c r="L275" s="47"/>
      <c r="M275" s="47"/>
    </row>
    <row r="276" spans="1:13" x14ac:dyDescent="0.45">
      <c r="B276" s="14" t="s">
        <v>205</v>
      </c>
      <c r="E276" s="15">
        <v>19</v>
      </c>
      <c r="F276" s="15" t="s">
        <v>206</v>
      </c>
      <c r="G276" s="15">
        <v>1</v>
      </c>
      <c r="H276" s="16">
        <f t="shared" si="18"/>
        <v>19</v>
      </c>
      <c r="I276" s="23"/>
      <c r="J276" s="47"/>
      <c r="K276" s="47"/>
      <c r="L276" s="47"/>
      <c r="M276" s="47"/>
    </row>
    <row r="277" spans="1:13" x14ac:dyDescent="0.45">
      <c r="B277" s="14" t="s">
        <v>207</v>
      </c>
      <c r="E277" s="15">
        <v>30</v>
      </c>
      <c r="G277" s="15">
        <v>1</v>
      </c>
      <c r="H277" s="16">
        <f t="shared" si="18"/>
        <v>30</v>
      </c>
      <c r="I277" s="23"/>
      <c r="J277" s="47"/>
      <c r="K277" s="47"/>
      <c r="L277" s="47"/>
      <c r="M277" s="47"/>
    </row>
    <row r="278" spans="1:13" x14ac:dyDescent="0.45">
      <c r="B278" s="14" t="s">
        <v>208</v>
      </c>
      <c r="E278" s="15">
        <v>6</v>
      </c>
      <c r="G278" s="15">
        <v>6</v>
      </c>
      <c r="H278" s="16">
        <f t="shared" si="18"/>
        <v>36</v>
      </c>
      <c r="I278" s="24"/>
      <c r="J278" s="47"/>
      <c r="K278" s="47"/>
      <c r="L278" s="47"/>
      <c r="M278" s="47"/>
    </row>
    <row r="279" spans="1:13" x14ac:dyDescent="0.45">
      <c r="B279" s="14" t="s">
        <v>209</v>
      </c>
      <c r="E279" s="15">
        <v>4</v>
      </c>
      <c r="G279" s="15">
        <v>5</v>
      </c>
      <c r="H279" s="16">
        <f t="shared" si="18"/>
        <v>20</v>
      </c>
      <c r="I279" s="24"/>
      <c r="J279" s="47"/>
      <c r="K279" s="47"/>
      <c r="L279" s="47"/>
      <c r="M279" s="47"/>
    </row>
    <row r="280" spans="1:13" x14ac:dyDescent="0.45">
      <c r="B280" s="14" t="s">
        <v>295</v>
      </c>
      <c r="E280" s="15">
        <v>14</v>
      </c>
      <c r="G280" s="15">
        <v>14</v>
      </c>
      <c r="H280" s="16">
        <f t="shared" si="18"/>
        <v>196</v>
      </c>
      <c r="I280" s="37"/>
      <c r="J280" s="47"/>
      <c r="K280" s="47"/>
      <c r="L280" s="47"/>
      <c r="M280" s="47"/>
    </row>
    <row r="281" spans="1:13" x14ac:dyDescent="0.45">
      <c r="B281" s="14" t="s">
        <v>304</v>
      </c>
      <c r="E281" s="15">
        <v>6</v>
      </c>
      <c r="G281" s="15">
        <v>4</v>
      </c>
      <c r="H281" s="16">
        <f>E281*G281</f>
        <v>24</v>
      </c>
      <c r="I281" s="17"/>
      <c r="J281" s="47"/>
      <c r="K281" s="47"/>
      <c r="L281" s="47"/>
      <c r="M281" s="47"/>
    </row>
    <row r="282" spans="1:13" x14ac:dyDescent="0.45">
      <c r="B282" s="14" t="s">
        <v>210</v>
      </c>
      <c r="E282" s="15">
        <v>10</v>
      </c>
      <c r="G282" s="15">
        <v>2</v>
      </c>
      <c r="H282" s="16">
        <f t="shared" si="18"/>
        <v>20</v>
      </c>
      <c r="I282" s="17"/>
      <c r="J282" s="47"/>
      <c r="K282" s="47"/>
      <c r="L282" s="47"/>
      <c r="M282" s="47"/>
    </row>
    <row r="283" spans="1:13" x14ac:dyDescent="0.45">
      <c r="B283" s="14" t="s">
        <v>284</v>
      </c>
      <c r="E283" s="15">
        <v>1</v>
      </c>
      <c r="G283" s="15">
        <v>55</v>
      </c>
      <c r="H283" s="16">
        <f t="shared" si="18"/>
        <v>55</v>
      </c>
      <c r="I283" s="37"/>
      <c r="J283" s="47"/>
      <c r="K283" s="47"/>
      <c r="L283" s="47"/>
      <c r="M283" s="47"/>
    </row>
    <row r="284" spans="1:13" x14ac:dyDescent="0.45">
      <c r="B284" s="14" t="s">
        <v>324</v>
      </c>
      <c r="E284" s="15">
        <v>2</v>
      </c>
      <c r="G284" s="15">
        <f>88+83</f>
        <v>171</v>
      </c>
      <c r="H284" s="16">
        <f t="shared" si="18"/>
        <v>342</v>
      </c>
      <c r="I284" s="17"/>
      <c r="J284" s="47"/>
      <c r="K284" s="47"/>
      <c r="L284" s="47"/>
      <c r="M284" s="47"/>
    </row>
    <row r="285" spans="1:13" x14ac:dyDescent="0.45">
      <c r="B285" s="14" t="s">
        <v>211</v>
      </c>
      <c r="E285" s="15">
        <v>2</v>
      </c>
      <c r="G285" s="15">
        <v>25</v>
      </c>
      <c r="H285" s="16">
        <f t="shared" si="18"/>
        <v>50</v>
      </c>
      <c r="J285" s="47"/>
      <c r="K285" s="47"/>
      <c r="L285" s="47"/>
      <c r="M285" s="47"/>
    </row>
    <row r="287" spans="1:13" x14ac:dyDescent="0.45">
      <c r="A287" s="14">
        <v>1</v>
      </c>
      <c r="B287" s="14" t="s">
        <v>212</v>
      </c>
      <c r="C287" s="15">
        <v>4</v>
      </c>
      <c r="D287" s="15">
        <v>5</v>
      </c>
      <c r="E287" s="15">
        <v>35</v>
      </c>
      <c r="G287" s="15">
        <v>44</v>
      </c>
      <c r="H287" s="16">
        <f t="shared" ref="H287:H299" si="19">E287*G287</f>
        <v>1540</v>
      </c>
      <c r="J287" s="48" t="s">
        <v>213</v>
      </c>
      <c r="K287" s="47">
        <f>COUNT(A287:A289)</f>
        <v>3</v>
      </c>
      <c r="L287" s="47">
        <f>SUM(D287:D289)-SUM(C287:C289)+K287+1</f>
        <v>5</v>
      </c>
      <c r="M287" s="47">
        <f>SUM(E287:E299)</f>
        <v>68</v>
      </c>
    </row>
    <row r="288" spans="1:13" x14ac:dyDescent="0.45">
      <c r="A288" s="14">
        <v>2</v>
      </c>
      <c r="B288" s="14" t="s">
        <v>307</v>
      </c>
      <c r="C288" s="15">
        <v>1</v>
      </c>
      <c r="D288" s="15">
        <v>1</v>
      </c>
      <c r="E288" s="15">
        <v>10</v>
      </c>
      <c r="G288" s="15">
        <v>40</v>
      </c>
      <c r="H288" s="16">
        <f t="shared" si="19"/>
        <v>400</v>
      </c>
      <c r="I288" s="14" t="s">
        <v>12</v>
      </c>
      <c r="J288" s="48"/>
      <c r="K288" s="47"/>
      <c r="L288" s="47"/>
      <c r="M288" s="47"/>
    </row>
    <row r="289" spans="1:14" x14ac:dyDescent="0.45">
      <c r="A289" s="14">
        <v>3</v>
      </c>
      <c r="B289" s="14" t="s">
        <v>214</v>
      </c>
      <c r="C289" s="15">
        <v>1</v>
      </c>
      <c r="D289" s="15">
        <v>1</v>
      </c>
      <c r="E289" s="15">
        <v>6</v>
      </c>
      <c r="G289" s="15">
        <v>48</v>
      </c>
      <c r="H289" s="16">
        <f t="shared" si="19"/>
        <v>288</v>
      </c>
      <c r="J289" s="48"/>
      <c r="K289" s="47"/>
      <c r="L289" s="47"/>
      <c r="M289" s="47"/>
    </row>
    <row r="290" spans="1:14" x14ac:dyDescent="0.45">
      <c r="A290" s="14">
        <v>4</v>
      </c>
      <c r="B290" s="14" t="s">
        <v>215</v>
      </c>
      <c r="E290" s="15">
        <v>2</v>
      </c>
      <c r="G290" s="15">
        <v>49</v>
      </c>
      <c r="H290" s="16">
        <f t="shared" si="19"/>
        <v>98</v>
      </c>
      <c r="J290" s="48"/>
      <c r="K290" s="47"/>
      <c r="L290" s="47"/>
      <c r="M290" s="47"/>
    </row>
    <row r="291" spans="1:14" x14ac:dyDescent="0.45">
      <c r="A291" s="14">
        <v>5</v>
      </c>
      <c r="B291" s="14" t="s">
        <v>216</v>
      </c>
      <c r="E291" s="15">
        <v>1</v>
      </c>
      <c r="G291" s="15">
        <v>42</v>
      </c>
      <c r="H291" s="16">
        <f t="shared" si="19"/>
        <v>42</v>
      </c>
      <c r="J291" s="48"/>
      <c r="K291" s="47"/>
      <c r="L291" s="47"/>
      <c r="M291" s="47"/>
    </row>
    <row r="292" spans="1:14" x14ac:dyDescent="0.45">
      <c r="A292" s="14">
        <v>6</v>
      </c>
      <c r="B292" s="14" t="s">
        <v>217</v>
      </c>
      <c r="E292" s="15">
        <v>1</v>
      </c>
      <c r="G292" s="15">
        <v>60</v>
      </c>
      <c r="H292" s="16">
        <f t="shared" si="19"/>
        <v>60</v>
      </c>
      <c r="J292" s="48"/>
      <c r="K292" s="47"/>
      <c r="L292" s="47"/>
      <c r="M292" s="47"/>
    </row>
    <row r="293" spans="1:14" x14ac:dyDescent="0.45">
      <c r="A293" s="14">
        <v>7</v>
      </c>
      <c r="B293" s="14" t="s">
        <v>218</v>
      </c>
      <c r="E293" s="15">
        <v>1</v>
      </c>
      <c r="G293" s="15">
        <v>43</v>
      </c>
      <c r="H293" s="16">
        <f t="shared" si="19"/>
        <v>43</v>
      </c>
      <c r="J293" s="48"/>
      <c r="K293" s="47"/>
      <c r="L293" s="47"/>
      <c r="M293" s="47"/>
    </row>
    <row r="294" spans="1:14" x14ac:dyDescent="0.45">
      <c r="A294" s="14">
        <v>8</v>
      </c>
      <c r="B294" s="14" t="s">
        <v>219</v>
      </c>
      <c r="E294" s="15">
        <v>1</v>
      </c>
      <c r="G294" s="15">
        <v>43</v>
      </c>
      <c r="H294" s="16">
        <f t="shared" si="19"/>
        <v>43</v>
      </c>
      <c r="J294" s="48"/>
      <c r="K294" s="47"/>
      <c r="L294" s="47"/>
      <c r="M294" s="47"/>
    </row>
    <row r="295" spans="1:14" x14ac:dyDescent="0.45">
      <c r="A295" s="14">
        <v>9</v>
      </c>
      <c r="B295" s="14" t="s">
        <v>220</v>
      </c>
      <c r="E295" s="15">
        <v>1</v>
      </c>
      <c r="G295" s="15">
        <v>11</v>
      </c>
      <c r="H295" s="16">
        <f t="shared" si="19"/>
        <v>11</v>
      </c>
      <c r="J295" s="48"/>
      <c r="K295" s="47"/>
      <c r="L295" s="47"/>
      <c r="M295" s="47"/>
    </row>
    <row r="296" spans="1:14" x14ac:dyDescent="0.45">
      <c r="B296" s="14" t="s">
        <v>221</v>
      </c>
      <c r="E296" s="15">
        <v>1</v>
      </c>
      <c r="G296" s="15">
        <v>44</v>
      </c>
      <c r="H296" s="16">
        <f t="shared" si="19"/>
        <v>44</v>
      </c>
      <c r="J296" s="48"/>
      <c r="K296" s="47"/>
      <c r="L296" s="47"/>
      <c r="M296" s="47"/>
    </row>
    <row r="297" spans="1:14" x14ac:dyDescent="0.45">
      <c r="B297" s="14" t="s">
        <v>222</v>
      </c>
      <c r="E297" s="15">
        <v>7</v>
      </c>
      <c r="G297" s="15">
        <v>44</v>
      </c>
      <c r="H297" s="16">
        <f t="shared" si="19"/>
        <v>308</v>
      </c>
      <c r="J297" s="48"/>
      <c r="K297" s="47"/>
      <c r="L297" s="47"/>
      <c r="M297" s="47"/>
    </row>
    <row r="298" spans="1:14" x14ac:dyDescent="0.45">
      <c r="B298" s="14" t="s">
        <v>223</v>
      </c>
      <c r="E298" s="15">
        <v>1</v>
      </c>
      <c r="G298" s="15">
        <v>49</v>
      </c>
      <c r="H298" s="16">
        <f t="shared" si="19"/>
        <v>49</v>
      </c>
      <c r="J298" s="48"/>
      <c r="K298" s="47"/>
      <c r="L298" s="47"/>
      <c r="M298" s="47"/>
    </row>
    <row r="299" spans="1:14" x14ac:dyDescent="0.45">
      <c r="B299" s="14" t="s">
        <v>224</v>
      </c>
      <c r="E299" s="15">
        <v>1</v>
      </c>
      <c r="G299" s="15">
        <v>60</v>
      </c>
      <c r="H299" s="16">
        <f t="shared" si="19"/>
        <v>60</v>
      </c>
      <c r="J299" s="48"/>
      <c r="K299" s="47"/>
      <c r="L299" s="47"/>
      <c r="M299" s="47"/>
    </row>
    <row r="300" spans="1:14" x14ac:dyDescent="0.45">
      <c r="J300" s="25" t="s">
        <v>225</v>
      </c>
      <c r="K300" s="25"/>
      <c r="L300" s="25"/>
      <c r="M300" s="25"/>
      <c r="N300" s="25"/>
    </row>
    <row r="303" spans="1:14" x14ac:dyDescent="0.45">
      <c r="I303" s="49" t="s">
        <v>226</v>
      </c>
      <c r="J303" s="49"/>
    </row>
    <row r="304" spans="1:14" x14ac:dyDescent="0.45">
      <c r="I304" s="10" t="s">
        <v>227</v>
      </c>
      <c r="J304" s="11" t="s">
        <v>228</v>
      </c>
    </row>
    <row r="305" spans="9:10" x14ac:dyDescent="0.45">
      <c r="I305" s="14" t="s">
        <v>229</v>
      </c>
      <c r="J305" s="11" t="s">
        <v>230</v>
      </c>
    </row>
    <row r="306" spans="9:10" x14ac:dyDescent="0.45">
      <c r="I306" s="14" t="s">
        <v>231</v>
      </c>
      <c r="J306" s="11" t="s">
        <v>232</v>
      </c>
    </row>
    <row r="307" spans="9:10" x14ac:dyDescent="0.45">
      <c r="I307" s="14" t="s">
        <v>233</v>
      </c>
      <c r="J307" s="11" t="s">
        <v>234</v>
      </c>
    </row>
    <row r="308" spans="9:10" x14ac:dyDescent="0.45">
      <c r="I308" s="14" t="s">
        <v>235</v>
      </c>
      <c r="J308" s="11" t="s">
        <v>236</v>
      </c>
    </row>
    <row r="310" spans="9:10" x14ac:dyDescent="0.45">
      <c r="I310" s="26"/>
      <c r="J310" s="11" t="s">
        <v>237</v>
      </c>
    </row>
    <row r="311" spans="9:10" x14ac:dyDescent="0.45">
      <c r="I311" s="27"/>
      <c r="J311" s="11" t="s">
        <v>238</v>
      </c>
    </row>
    <row r="312" spans="9:10" x14ac:dyDescent="0.45">
      <c r="I312" s="28"/>
      <c r="J312" s="11" t="s">
        <v>48</v>
      </c>
    </row>
    <row r="313" spans="9:10" x14ac:dyDescent="0.45">
      <c r="I313" s="29"/>
      <c r="J313" s="11" t="s">
        <v>62</v>
      </c>
    </row>
    <row r="314" spans="9:10" x14ac:dyDescent="0.45">
      <c r="I314" s="30"/>
      <c r="J314" s="11" t="s">
        <v>239</v>
      </c>
    </row>
    <row r="315" spans="9:10" x14ac:dyDescent="0.45">
      <c r="I315" s="31"/>
      <c r="J315" s="11" t="s">
        <v>240</v>
      </c>
    </row>
    <row r="316" spans="9:10" x14ac:dyDescent="0.45">
      <c r="I316" s="32"/>
      <c r="J316" s="11" t="s">
        <v>241</v>
      </c>
    </row>
  </sheetData>
  <sortState ref="B226:I270">
    <sortCondition descending="1" ref="E226:E270"/>
  </sortState>
  <mergeCells count="41">
    <mergeCell ref="M88:M150"/>
    <mergeCell ref="K18:K45"/>
    <mergeCell ref="L18:L45"/>
    <mergeCell ref="J47:J52"/>
    <mergeCell ref="J54:J63"/>
    <mergeCell ref="K54:K63"/>
    <mergeCell ref="L54:L63"/>
    <mergeCell ref="M68:M86"/>
    <mergeCell ref="L65:L66"/>
    <mergeCell ref="M65:M66"/>
    <mergeCell ref="I303:J303"/>
    <mergeCell ref="J68:J86"/>
    <mergeCell ref="K68:K86"/>
    <mergeCell ref="L222:L285"/>
    <mergeCell ref="K88:K150"/>
    <mergeCell ref="L88:L150"/>
    <mergeCell ref="J287:J299"/>
    <mergeCell ref="K287:K299"/>
    <mergeCell ref="L287:L299"/>
    <mergeCell ref="J88:J150"/>
    <mergeCell ref="J3:J16"/>
    <mergeCell ref="K3:K16"/>
    <mergeCell ref="L3:L16"/>
    <mergeCell ref="M3:M16"/>
    <mergeCell ref="L68:L86"/>
    <mergeCell ref="M54:M63"/>
    <mergeCell ref="J65:J66"/>
    <mergeCell ref="K65:K66"/>
    <mergeCell ref="M18:M45"/>
    <mergeCell ref="K47:K52"/>
    <mergeCell ref="L47:L52"/>
    <mergeCell ref="M47:M52"/>
    <mergeCell ref="J18:J45"/>
    <mergeCell ref="M287:M299"/>
    <mergeCell ref="J152:J220"/>
    <mergeCell ref="K152:K220"/>
    <mergeCell ref="L152:L220"/>
    <mergeCell ref="M152:M220"/>
    <mergeCell ref="J222:J285"/>
    <mergeCell ref="K222:K285"/>
    <mergeCell ref="M222:M28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zoomScaleNormal="100" workbookViewId="0">
      <selection activeCell="H10" sqref="H10"/>
    </sheetView>
  </sheetViews>
  <sheetFormatPr defaultRowHeight="14.5" x14ac:dyDescent="0.35"/>
  <cols>
    <col min="2" max="2" width="35.7265625" customWidth="1"/>
    <col min="3" max="3" width="14.81640625" bestFit="1" customWidth="1"/>
    <col min="4" max="4" width="17.81640625" customWidth="1"/>
    <col min="5" max="5" width="15.81640625" bestFit="1" customWidth="1"/>
    <col min="6" max="6" width="15.81640625" customWidth="1"/>
    <col min="7" max="7" width="17.54296875" bestFit="1" customWidth="1"/>
    <col min="8" max="8" width="13" customWidth="1"/>
    <col min="9" max="9" width="7.26953125" bestFit="1" customWidth="1"/>
    <col min="10" max="10" width="11" style="5" customWidth="1"/>
    <col min="11" max="12" width="10.08984375" bestFit="1" customWidth="1"/>
    <col min="13" max="13" width="11.81640625" bestFit="1" customWidth="1"/>
    <col min="14" max="14" width="7.26953125" bestFit="1" customWidth="1"/>
    <col min="15" max="15" width="9.26953125" bestFit="1" customWidth="1"/>
  </cols>
  <sheetData>
    <row r="3" spans="2:10" ht="20.5" x14ac:dyDescent="0.45">
      <c r="B3" s="40" t="s">
        <v>242</v>
      </c>
      <c r="C3" s="41">
        <f>'Series List'!K18+'Series List'!K47+'Series List'!K54+'Series List'!K65+'Series List'!K68+'Series List'!K88+'Series List'!K152+'Series List'!K222+'Series List'!K287+'Series List'!K3</f>
        <v>226</v>
      </c>
      <c r="G3" s="42" t="s">
        <v>310</v>
      </c>
      <c r="H3" s="42" t="s">
        <v>311</v>
      </c>
      <c r="J3"/>
    </row>
    <row r="4" spans="2:10" ht="20.5" x14ac:dyDescent="0.45">
      <c r="B4" s="40" t="s">
        <v>243</v>
      </c>
      <c r="C4" s="41">
        <f>'Series List'!L18+'Series List'!L47+'Series List'!L54+'Series List'!L65+'Series List'!L68+'Series List'!L88+'Series List'!L152+'Series List'!L222+'Series List'!L287+'Series List'!L3</f>
        <v>485</v>
      </c>
      <c r="G4" s="43">
        <v>42842</v>
      </c>
      <c r="H4" s="43">
        <f ca="1">TODAY()</f>
        <v>45534</v>
      </c>
      <c r="J4"/>
    </row>
    <row r="5" spans="2:10" ht="20.5" x14ac:dyDescent="0.45">
      <c r="B5" s="40" t="s">
        <v>244</v>
      </c>
      <c r="C5" s="41">
        <f>'Series List'!M18+'Series List'!M47+'Series List'!M54+'Series List'!M65+'Series List'!M68+'Series List'!M88+'Series List'!M152+'Series List'!M222+'Series List'!M287+'Series List'!M3</f>
        <v>6768</v>
      </c>
      <c r="G5" s="5"/>
      <c r="J5"/>
    </row>
    <row r="6" spans="2:10" x14ac:dyDescent="0.35">
      <c r="G6" s="5"/>
      <c r="H6">
        <f ca="1">(H4-G4)/365</f>
        <v>7.375342465753425</v>
      </c>
      <c r="I6" t="s">
        <v>312</v>
      </c>
      <c r="J6"/>
    </row>
    <row r="7" spans="2:10" ht="15.5" x14ac:dyDescent="0.35">
      <c r="D7" s="3"/>
      <c r="E7" s="2"/>
      <c r="F7" s="2"/>
      <c r="J7"/>
    </row>
    <row r="8" spans="2:10" ht="15.5" x14ac:dyDescent="0.35">
      <c r="D8" s="4"/>
      <c r="E8" s="2"/>
      <c r="F8" s="2"/>
      <c r="H8">
        <f ca="1">H4-G4</f>
        <v>2692</v>
      </c>
      <c r="I8" t="s">
        <v>313</v>
      </c>
      <c r="J8"/>
    </row>
    <row r="9" spans="2:10" x14ac:dyDescent="0.35">
      <c r="J9"/>
    </row>
    <row r="10" spans="2:10" x14ac:dyDescent="0.35">
      <c r="H10" s="39">
        <f ca="1">G16/H8</f>
        <v>5.7073556422321287E-2</v>
      </c>
      <c r="I10" t="s">
        <v>314</v>
      </c>
      <c r="J10" t="s">
        <v>315</v>
      </c>
    </row>
    <row r="14" spans="2:10" ht="15.5" x14ac:dyDescent="0.35">
      <c r="D14" s="3"/>
      <c r="E14" s="3"/>
      <c r="F14" s="1"/>
      <c r="G14" s="1"/>
      <c r="H14" s="3"/>
    </row>
    <row r="15" spans="2:10" ht="15.5" x14ac:dyDescent="0.35">
      <c r="D15" s="3" t="s">
        <v>245</v>
      </c>
      <c r="E15" s="3" t="s">
        <v>246</v>
      </c>
      <c r="F15" s="1" t="s">
        <v>247</v>
      </c>
      <c r="G15" s="1" t="s">
        <v>297</v>
      </c>
      <c r="H15" s="3" t="s">
        <v>248</v>
      </c>
      <c r="J15" s="5" t="s">
        <v>249</v>
      </c>
    </row>
    <row r="16" spans="2:10" ht="15.5" x14ac:dyDescent="0.35">
      <c r="D16" s="3">
        <f>'Series Count'!C5</f>
        <v>6768</v>
      </c>
      <c r="E16" s="3">
        <f>F16*60</f>
        <v>13274670</v>
      </c>
      <c r="F16" s="3">
        <f>SUM('Series List'!H3:H299)</f>
        <v>221244.5</v>
      </c>
      <c r="G16" s="38">
        <f>F16/(24*60)</f>
        <v>153.6420138888889</v>
      </c>
      <c r="H16" s="3">
        <f>F16/24/60</f>
        <v>153.6420138888889</v>
      </c>
      <c r="J16" s="5">
        <f>F16/8/60</f>
        <v>460.92604166666666</v>
      </c>
    </row>
    <row r="17" spans="4:8" ht="15.5" x14ac:dyDescent="0.35">
      <c r="D17" s="4"/>
      <c r="E17" s="2"/>
      <c r="F17" s="2"/>
      <c r="G17" s="2"/>
      <c r="H17" s="2"/>
    </row>
    <row r="18" spans="4:8" ht="15.5" x14ac:dyDescent="0.35">
      <c r="D18" s="50" t="s">
        <v>250</v>
      </c>
      <c r="E18" s="50"/>
      <c r="F18" s="50"/>
      <c r="G18" s="50"/>
      <c r="H18" s="50"/>
    </row>
    <row r="19" spans="4:8" ht="15.5" x14ac:dyDescent="0.35">
      <c r="D19" s="4"/>
      <c r="E19" s="2"/>
      <c r="F19" s="2"/>
      <c r="G19" s="2"/>
    </row>
    <row r="20" spans="4:8" ht="15.5" x14ac:dyDescent="0.35">
      <c r="D20" s="4"/>
      <c r="E20" s="2"/>
      <c r="F20" s="2"/>
      <c r="G20" s="2"/>
      <c r="H20" s="2"/>
    </row>
    <row r="21" spans="4:8" ht="15.5" x14ac:dyDescent="0.35">
      <c r="D21" s="3"/>
      <c r="E21" s="3"/>
      <c r="F21" s="1"/>
      <c r="G21" s="46"/>
    </row>
  </sheetData>
  <mergeCells count="1">
    <mergeCell ref="D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 List</vt:lpstr>
      <vt:lpstr>Series Count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backup</dc:creator>
  <cp:keywords/>
  <dc:description/>
  <cp:lastModifiedBy>Jishnu P.P.</cp:lastModifiedBy>
  <cp:revision/>
  <dcterms:created xsi:type="dcterms:W3CDTF">2020-05-28T03:17:53Z</dcterms:created>
  <dcterms:modified xsi:type="dcterms:W3CDTF">2024-08-30T13:06:27Z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2e06deba-5a39-43ff-8b91-4a9842821866</vt:lpwstr>
  </property>
  <property fmtid="{D5CDD505-2E9C-101B-9397-08002B2CF9AE}" pid="3" name="HCLClassD6">
    <vt:lpwstr>False</vt:lpwstr>
  </property>
  <property fmtid="{D5CDD505-2E9C-101B-9397-08002B2CF9AE}" pid="4" name="HCLClassification">
    <vt:lpwstr>HCL_Cla5s_P3rs0nalUs3</vt:lpwstr>
  </property>
</Properties>
</file>