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5"/>
  </bookViews>
  <sheets>
    <sheet name="Скорость" sheetId="1" r:id="rId1"/>
    <sheet name="Глубина" sheetId="3" r:id="rId2"/>
    <sheet name="Разрешение" sheetId="2" r:id="rId3"/>
    <sheet name="Цена" sheetId="4" r:id="rId4"/>
    <sheet name="Веса" sheetId="5" r:id="rId5"/>
    <sheet name="Заключительные выч.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5" l="1"/>
  <c r="D4" i="5"/>
  <c r="C5" i="1"/>
  <c r="B4" i="1"/>
  <c r="B5" i="1"/>
  <c r="B5" i="6" l="1"/>
  <c r="B4" i="6"/>
  <c r="B6" i="6"/>
  <c r="B3" i="6"/>
  <c r="C7" i="5"/>
  <c r="C6" i="5"/>
  <c r="B7" i="5"/>
  <c r="B6" i="5"/>
  <c r="B5" i="5"/>
  <c r="D5" i="5"/>
  <c r="C8" i="5"/>
  <c r="E15" i="5"/>
  <c r="E13" i="5"/>
  <c r="E14" i="5"/>
  <c r="E12" i="5"/>
  <c r="D13" i="5"/>
  <c r="C13" i="5"/>
  <c r="C14" i="5"/>
  <c r="C15" i="5"/>
  <c r="C12" i="5"/>
  <c r="E8" i="5"/>
  <c r="D8" i="5"/>
  <c r="D15" i="5" s="1"/>
  <c r="B8" i="5"/>
  <c r="B13" i="5" s="1"/>
  <c r="F13" i="5" s="1"/>
  <c r="D7" i="5"/>
  <c r="B5" i="4"/>
  <c r="D8" i="4"/>
  <c r="D14" i="4" s="1"/>
  <c r="C6" i="4"/>
  <c r="C8" i="4" s="1"/>
  <c r="B6" i="4"/>
  <c r="B6" i="3"/>
  <c r="C6" i="3"/>
  <c r="B5" i="3"/>
  <c r="C6" i="2"/>
  <c r="B6" i="2"/>
  <c r="B5" i="2"/>
  <c r="D8" i="3"/>
  <c r="D14" i="3" s="1"/>
  <c r="C8" i="3"/>
  <c r="C12" i="3" s="1"/>
  <c r="D11" i="1"/>
  <c r="D7" i="1"/>
  <c r="D12" i="1" s="1"/>
  <c r="C7" i="1"/>
  <c r="C12" i="1" s="1"/>
  <c r="B7" i="1"/>
  <c r="B13" i="1" s="1"/>
  <c r="C11" i="1" l="1"/>
  <c r="C13" i="1"/>
  <c r="D13" i="1"/>
  <c r="E13" i="1"/>
  <c r="E3" i="6" s="1"/>
  <c r="B12" i="1"/>
  <c r="E12" i="1" s="1"/>
  <c r="D3" i="6" s="1"/>
  <c r="B11" i="1"/>
  <c r="E11" i="1" s="1"/>
  <c r="B14" i="5"/>
  <c r="B15" i="5"/>
  <c r="F15" i="5" s="1"/>
  <c r="B12" i="5"/>
  <c r="F12" i="5" s="1"/>
  <c r="F14" i="5"/>
  <c r="D14" i="5"/>
  <c r="D12" i="5"/>
  <c r="C13" i="4"/>
  <c r="C14" i="4"/>
  <c r="C12" i="4"/>
  <c r="B8" i="4"/>
  <c r="D13" i="4"/>
  <c r="D12" i="4"/>
  <c r="C13" i="3"/>
  <c r="C14" i="3"/>
  <c r="B8" i="3"/>
  <c r="B12" i="3" s="1"/>
  <c r="D13" i="3"/>
  <c r="D12" i="3"/>
  <c r="B8" i="2"/>
  <c r="D8" i="2"/>
  <c r="F13" i="1" l="1"/>
  <c r="F11" i="1"/>
  <c r="C3" i="6"/>
  <c r="F12" i="1"/>
  <c r="G12" i="5"/>
  <c r="G14" i="5"/>
  <c r="G16" i="5" s="1"/>
  <c r="G20" i="5" s="1"/>
  <c r="G13" i="5"/>
  <c r="G15" i="5"/>
  <c r="B12" i="4"/>
  <c r="E12" i="4" s="1"/>
  <c r="C6" i="6" s="1"/>
  <c r="B13" i="4"/>
  <c r="E13" i="4" s="1"/>
  <c r="D6" i="6" s="1"/>
  <c r="B14" i="4"/>
  <c r="E14" i="4" s="1"/>
  <c r="E6" i="6" s="1"/>
  <c r="E12" i="3"/>
  <c r="C5" i="6" s="1"/>
  <c r="B13" i="3"/>
  <c r="E13" i="3" s="1"/>
  <c r="D5" i="6" s="1"/>
  <c r="B14" i="3"/>
  <c r="E14" i="3" s="1"/>
  <c r="E5" i="6" s="1"/>
  <c r="D14" i="2"/>
  <c r="D12" i="2"/>
  <c r="C8" i="2"/>
  <c r="D13" i="2"/>
  <c r="B14" i="2"/>
  <c r="B12" i="2"/>
  <c r="B13" i="2"/>
  <c r="F15" i="1" l="1"/>
  <c r="F19" i="1" s="1"/>
  <c r="F14" i="4"/>
  <c r="F12" i="4"/>
  <c r="F13" i="4"/>
  <c r="F14" i="3"/>
  <c r="F12" i="3"/>
  <c r="F13" i="3"/>
  <c r="C12" i="2"/>
  <c r="C13" i="2"/>
  <c r="E13" i="2" s="1"/>
  <c r="E12" i="2"/>
  <c r="C4" i="6" s="1"/>
  <c r="C14" i="2"/>
  <c r="E14" i="2" s="1"/>
  <c r="E4" i="6" s="1"/>
  <c r="E8" i="6" s="1"/>
  <c r="D8" i="6" l="1"/>
  <c r="F16" i="3"/>
  <c r="F20" i="3" s="1"/>
  <c r="F16" i="4"/>
  <c r="F20" i="4" s="1"/>
  <c r="F13" i="2"/>
  <c r="F14" i="2"/>
  <c r="F12" i="2"/>
  <c r="D4" i="6" s="1"/>
  <c r="C8" i="6" s="1"/>
  <c r="F16" i="2" l="1"/>
  <c r="F20" i="2" s="1"/>
</calcChain>
</file>

<file path=xl/sharedStrings.xml><?xml version="1.0" encoding="utf-8"?>
<sst xmlns="http://schemas.openxmlformats.org/spreadsheetml/2006/main" count="111" uniqueCount="19">
  <si>
    <t>Сумма</t>
  </si>
  <si>
    <t>Нормализация</t>
  </si>
  <si>
    <t>Среднее</t>
  </si>
  <si>
    <t>Мера согласованности</t>
  </si>
  <si>
    <t>ИС=</t>
  </si>
  <si>
    <t>ИР=</t>
  </si>
  <si>
    <t>Коэф. Согласованности=</t>
  </si>
  <si>
    <t>Критерии</t>
  </si>
  <si>
    <t>Веса</t>
  </si>
  <si>
    <t>Рейтинги</t>
  </si>
  <si>
    <t>Взвешенные ср. рейтинги</t>
  </si>
  <si>
    <t>Вариант 7</t>
  </si>
  <si>
    <t>Epson</t>
  </si>
  <si>
    <t>Kodak</t>
  </si>
  <si>
    <t>Canon</t>
  </si>
  <si>
    <t>Скорость</t>
  </si>
  <si>
    <t>Глубина</t>
  </si>
  <si>
    <t>Разрешение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</si>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</sst>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5" sqref="E5"/>
    </sheetView>
  </sheetViews>
  <sheetFormatPr defaultRowHeight="15" x14ac:dyDescent="0.25"/>
  <cols>
    <col min="1" max="1" width="10.140625" customWidth="1"/>
    <col min="5" max="5" width="23" customWidth="1"/>
    <col min="6" max="6" width="21.42578125" customWidth="1"/>
  </cols>
  <sheetData>
    <row r="1" spans="1:6" x14ac:dyDescent="0.25">
      <c r="A1" t="s">
        <v>11</v>
      </c>
    </row>
    <row r="2" spans="1:6" x14ac:dyDescent="0.25">
      <c r="B2" s="2" t="s">
        <v>12</v>
      </c>
      <c r="C2" s="2" t="s">
        <v>13</v>
      </c>
      <c r="D2" s="2" t="s">
        <v>14</v>
      </c>
    </row>
    <row r="3" spans="1:6" x14ac:dyDescent="0.25">
      <c r="A3" s="2" t="s">
        <v>12</v>
      </c>
      <c r="B3" s="1">
        <v>1</v>
      </c>
      <c r="C3">
        <v>3</v>
      </c>
      <c r="D3">
        <v>7</v>
      </c>
    </row>
    <row r="4" spans="1:6" x14ac:dyDescent="0.25">
      <c r="A4" s="2" t="s">
        <v>13</v>
      </c>
      <c r="B4">
        <f>1/C3</f>
        <v>0.33333333333333331</v>
      </c>
      <c r="C4" s="1">
        <v>1</v>
      </c>
      <c r="D4">
        <v>2</v>
      </c>
    </row>
    <row r="5" spans="1:6" x14ac:dyDescent="0.25">
      <c r="A5" s="2" t="s">
        <v>14</v>
      </c>
      <c r="B5">
        <f>1/D3</f>
        <v>0.14285714285714285</v>
      </c>
      <c r="C5">
        <f>1/D4</f>
        <v>0.5</v>
      </c>
      <c r="D5" s="1">
        <v>1</v>
      </c>
    </row>
    <row r="7" spans="1:6" x14ac:dyDescent="0.25">
      <c r="A7" s="2" t="s">
        <v>0</v>
      </c>
      <c r="B7">
        <f>SUM(B3:B5)</f>
        <v>1.4761904761904761</v>
      </c>
      <c r="C7">
        <f>SUM(C3:C5)</f>
        <v>4.5</v>
      </c>
      <c r="D7">
        <f>SUM(D3:D5)</f>
        <v>10</v>
      </c>
    </row>
    <row r="9" spans="1:6" x14ac:dyDescent="0.25">
      <c r="A9" s="2" t="s">
        <v>1</v>
      </c>
    </row>
    <row r="10" spans="1:6" x14ac:dyDescent="0.25">
      <c r="B10" s="2" t="s">
        <v>12</v>
      </c>
      <c r="C10" s="2" t="s">
        <v>13</v>
      </c>
      <c r="D10" s="2" t="s">
        <v>14</v>
      </c>
      <c r="E10" s="2" t="s">
        <v>2</v>
      </c>
      <c r="F10" s="2" t="s">
        <v>3</v>
      </c>
    </row>
    <row r="11" spans="1:6" x14ac:dyDescent="0.25">
      <c r="A11" s="2" t="s">
        <v>12</v>
      </c>
      <c r="B11" s="3">
        <f>B3/$B$7</f>
        <v>0.67741935483870974</v>
      </c>
      <c r="C11" s="3">
        <f>C3/$C$7</f>
        <v>0.66666666666666663</v>
      </c>
      <c r="D11" s="3">
        <f>D3/$D$7</f>
        <v>0.7</v>
      </c>
      <c r="E11">
        <f>AVERAGE(B11:D11)</f>
        <v>0.68136200716845874</v>
      </c>
      <c r="F11">
        <f>MMULT(B3:D3,$E$11:$E$13)/E11</f>
        <v>3.0054357355777666</v>
      </c>
    </row>
    <row r="12" spans="1:6" x14ac:dyDescent="0.25">
      <c r="A12" s="2" t="s">
        <v>13</v>
      </c>
      <c r="B12" s="3">
        <f t="shared" ref="B12" si="0">B4/$B$7</f>
        <v>0.22580645161290325</v>
      </c>
      <c r="C12" s="3">
        <f>C4/$C$7</f>
        <v>0.22222222222222221</v>
      </c>
      <c r="D12" s="3">
        <f>D4/$D$7</f>
        <v>0.2</v>
      </c>
      <c r="E12">
        <f t="shared" ref="E12:E13" si="1">AVERAGE(B12:D12)</f>
        <v>0.21600955794504184</v>
      </c>
      <c r="F12">
        <f>MMULT(B4:D4,$E$11:$E$13)/E12</f>
        <v>3.0016592920353982</v>
      </c>
    </row>
    <row r="13" spans="1:6" x14ac:dyDescent="0.25">
      <c r="A13" s="2" t="s">
        <v>14</v>
      </c>
      <c r="B13" s="3">
        <f>B5/$B$7</f>
        <v>9.6774193548387094E-2</v>
      </c>
      <c r="C13" s="3">
        <f>C5/$C$7</f>
        <v>0.1111111111111111</v>
      </c>
      <c r="D13" s="3">
        <f>D5/$D$7</f>
        <v>0.1</v>
      </c>
      <c r="E13">
        <f t="shared" si="1"/>
        <v>0.10262843488649941</v>
      </c>
      <c r="F13">
        <f>MMULT(B5:D5,$E$11:$E$13)/E13</f>
        <v>3.000831531681357</v>
      </c>
    </row>
    <row r="15" spans="1:6" x14ac:dyDescent="0.25">
      <c r="E15" t="s">
        <v>4</v>
      </c>
      <c r="F15">
        <f>(AVERAGE(F11:F13)-3)/2</f>
        <v>1.3210932157534661E-3</v>
      </c>
    </row>
    <row r="17" spans="5:6" x14ac:dyDescent="0.25">
      <c r="E17" t="s">
        <v>5</v>
      </c>
      <c r="F17">
        <v>0.57999999999999996</v>
      </c>
    </row>
    <row r="19" spans="5:6" x14ac:dyDescent="0.25">
      <c r="E19" t="s">
        <v>6</v>
      </c>
      <c r="F19">
        <f>F15/F17</f>
        <v>2.2777469237128724E-3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E6" sqref="E6"/>
    </sheetView>
  </sheetViews>
  <sheetFormatPr defaultRowHeight="15" x14ac:dyDescent="0.25"/>
  <cols>
    <col min="5" max="5" width="22.42578125" customWidth="1"/>
    <col min="6" max="6" width="22.5703125" customWidth="1"/>
  </cols>
  <sheetData>
    <row r="3" spans="1:6" x14ac:dyDescent="0.25">
      <c r="B3" s="2" t="s">
        <v>12</v>
      </c>
      <c r="C3" s="2" t="s">
        <v>13</v>
      </c>
      <c r="D3" s="2" t="s">
        <v>14</v>
      </c>
    </row>
    <row r="4" spans="1:6" x14ac:dyDescent="0.25">
      <c r="A4" s="2" t="s">
        <v>12</v>
      </c>
      <c r="B4" s="1">
        <v>1</v>
      </c>
      <c r="C4">
        <v>5</v>
      </c>
      <c r="D4">
        <v>4</v>
      </c>
    </row>
    <row r="5" spans="1:6" x14ac:dyDescent="0.25">
      <c r="A5" s="2" t="s">
        <v>13</v>
      </c>
      <c r="B5">
        <f>1/C4</f>
        <v>0.2</v>
      </c>
      <c r="C5" s="1">
        <v>1</v>
      </c>
      <c r="D5">
        <v>7</v>
      </c>
    </row>
    <row r="6" spans="1:6" x14ac:dyDescent="0.25">
      <c r="A6" s="2" t="s">
        <v>14</v>
      </c>
      <c r="B6">
        <f>1/D4</f>
        <v>0.25</v>
      </c>
      <c r="C6">
        <f>1/D5</f>
        <v>0.14285714285714285</v>
      </c>
      <c r="D6" s="1">
        <v>1</v>
      </c>
    </row>
    <row r="8" spans="1:6" x14ac:dyDescent="0.25">
      <c r="A8" s="2" t="s">
        <v>0</v>
      </c>
      <c r="B8">
        <f>SUM(B4:B6)</f>
        <v>1.45</v>
      </c>
      <c r="C8">
        <f>SUM(C4:C6)</f>
        <v>6.1428571428571432</v>
      </c>
      <c r="D8">
        <f>SUM(D4:D6)</f>
        <v>12</v>
      </c>
    </row>
    <row r="10" spans="1:6" x14ac:dyDescent="0.25">
      <c r="A10" s="2" t="s">
        <v>1</v>
      </c>
    </row>
    <row r="11" spans="1:6" x14ac:dyDescent="0.25">
      <c r="B11" s="2" t="s">
        <v>12</v>
      </c>
      <c r="C11" s="2" t="s">
        <v>13</v>
      </c>
      <c r="D11" s="2" t="s">
        <v>14</v>
      </c>
      <c r="E11" s="2" t="s">
        <v>2</v>
      </c>
      <c r="F11" s="2" t="s">
        <v>3</v>
      </c>
    </row>
    <row r="12" spans="1:6" x14ac:dyDescent="0.25">
      <c r="A12" s="2" t="s">
        <v>12</v>
      </c>
      <c r="B12" s="3">
        <f>B4/$B$8</f>
        <v>0.68965517241379315</v>
      </c>
      <c r="C12" s="3">
        <f>C4/$C$8</f>
        <v>0.81395348837209303</v>
      </c>
      <c r="D12" s="3">
        <f>D4/$D$8</f>
        <v>0.33333333333333331</v>
      </c>
      <c r="E12">
        <f>AVERAGE(B12:D12)</f>
        <v>0.61231399803973985</v>
      </c>
      <c r="F12">
        <f>MMULT(B4:D4,$E$12:$E$14)/E12</f>
        <v>4.0138605937136198</v>
      </c>
    </row>
    <row r="13" spans="1:6" x14ac:dyDescent="0.25">
      <c r="A13" s="2" t="s">
        <v>13</v>
      </c>
      <c r="B13" s="3">
        <f>B5/$B$8</f>
        <v>0.13793103448275862</v>
      </c>
      <c r="C13" s="3">
        <f>C5/$C$8</f>
        <v>0.16279069767441859</v>
      </c>
      <c r="D13" s="3">
        <f>D5/$D$8</f>
        <v>0.58333333333333337</v>
      </c>
      <c r="E13">
        <f t="shared" ref="E13:E14" si="0">AVERAGE(B13:D13)</f>
        <v>0.2946850218301702</v>
      </c>
      <c r="F13">
        <f>MMULT(B5:D5,$E$12:$E$14)/E13</f>
        <v>3.6247335399501099</v>
      </c>
    </row>
    <row r="14" spans="1:6" x14ac:dyDescent="0.25">
      <c r="A14" s="2" t="s">
        <v>14</v>
      </c>
      <c r="B14" s="3">
        <f>B6/$B$8</f>
        <v>0.17241379310344829</v>
      </c>
      <c r="C14" s="3">
        <f>C6/$C$8</f>
        <v>2.3255813953488368E-2</v>
      </c>
      <c r="D14" s="3">
        <f>D6/$D$8</f>
        <v>8.3333333333333329E-2</v>
      </c>
      <c r="E14">
        <f t="shared" si="0"/>
        <v>9.3000980130089991E-2</v>
      </c>
      <c r="F14">
        <f>MMULT(B6:D6,$E$12:$E$14)/E14</f>
        <v>3.0986484174508124</v>
      </c>
    </row>
    <row r="16" spans="1:6" x14ac:dyDescent="0.25">
      <c r="E16" t="s">
        <v>4</v>
      </c>
      <c r="F16">
        <f>(AVERAGE(F12:F14)-3)/2</f>
        <v>0.28954042518575718</v>
      </c>
    </row>
    <row r="18" spans="5:6" x14ac:dyDescent="0.25">
      <c r="E18" t="s">
        <v>5</v>
      </c>
      <c r="F18">
        <v>0.57999999999999996</v>
      </c>
    </row>
    <row r="20" spans="5:6" x14ac:dyDescent="0.25">
      <c r="E20" t="s">
        <v>6</v>
      </c>
      <c r="F20">
        <f>F16/F18</f>
        <v>0.49920762963061588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D4" sqref="D4"/>
    </sheetView>
  </sheetViews>
  <sheetFormatPr defaultRowHeight="15" x14ac:dyDescent="0.25"/>
  <cols>
    <col min="5" max="5" width="22.85546875" customWidth="1"/>
    <col min="6" max="6" width="22" customWidth="1"/>
  </cols>
  <sheetData>
    <row r="3" spans="1:6" x14ac:dyDescent="0.25">
      <c r="B3" s="2" t="s">
        <v>12</v>
      </c>
      <c r="C3" s="2" t="s">
        <v>13</v>
      </c>
      <c r="D3" s="2" t="s">
        <v>14</v>
      </c>
    </row>
    <row r="4" spans="1:6" x14ac:dyDescent="0.25">
      <c r="A4" s="2" t="s">
        <v>12</v>
      </c>
      <c r="B4" s="1">
        <v>1</v>
      </c>
      <c r="C4">
        <v>8</v>
      </c>
      <c r="D4">
        <v>9</v>
      </c>
    </row>
    <row r="5" spans="1:6" x14ac:dyDescent="0.25">
      <c r="A5" s="2" t="s">
        <v>13</v>
      </c>
      <c r="B5">
        <f>1/C4</f>
        <v>0.125</v>
      </c>
      <c r="C5" s="1">
        <v>1</v>
      </c>
      <c r="D5">
        <v>4</v>
      </c>
    </row>
    <row r="6" spans="1:6" x14ac:dyDescent="0.25">
      <c r="A6" s="2" t="s">
        <v>14</v>
      </c>
      <c r="B6">
        <f>1/D4</f>
        <v>0.1111111111111111</v>
      </c>
      <c r="C6">
        <f>1/D5</f>
        <v>0.25</v>
      </c>
      <c r="D6" s="1">
        <v>1</v>
      </c>
    </row>
    <row r="8" spans="1:6" x14ac:dyDescent="0.25">
      <c r="A8" s="2" t="s">
        <v>0</v>
      </c>
      <c r="B8">
        <f>SUM(B4:B6)</f>
        <v>1.2361111111111112</v>
      </c>
      <c r="C8">
        <f>SUM(C4:C6)</f>
        <v>9.25</v>
      </c>
      <c r="D8">
        <f>SUM(D4:D6)</f>
        <v>14</v>
      </c>
    </row>
    <row r="10" spans="1:6" x14ac:dyDescent="0.25">
      <c r="A10" s="2" t="s">
        <v>1</v>
      </c>
    </row>
    <row r="11" spans="1:6" x14ac:dyDescent="0.25">
      <c r="B11" s="2" t="s">
        <v>12</v>
      </c>
      <c r="C11" s="2" t="s">
        <v>13</v>
      </c>
      <c r="D11" s="2" t="s">
        <v>14</v>
      </c>
      <c r="E11" s="2" t="s">
        <v>2</v>
      </c>
      <c r="F11" s="2" t="s">
        <v>3</v>
      </c>
    </row>
    <row r="12" spans="1:6" x14ac:dyDescent="0.25">
      <c r="A12" s="2" t="s">
        <v>12</v>
      </c>
      <c r="B12" s="3">
        <f>B4/$B$8</f>
        <v>0.8089887640449438</v>
      </c>
      <c r="C12" s="3">
        <f>C4/$C$8</f>
        <v>0.86486486486486491</v>
      </c>
      <c r="D12" s="3">
        <f>D4/$D$8</f>
        <v>0.6428571428571429</v>
      </c>
      <c r="E12">
        <f>AVERAGE(B12:D12)</f>
        <v>0.77223692392231724</v>
      </c>
      <c r="F12">
        <f>MMULT(B4:D4,$E$12:$E$14)/E12</f>
        <v>3.4408126960348295</v>
      </c>
    </row>
    <row r="13" spans="1:6" x14ac:dyDescent="0.25">
      <c r="A13" s="2" t="s">
        <v>13</v>
      </c>
      <c r="B13" s="3">
        <f>B5/$B$8</f>
        <v>0.10112359550561797</v>
      </c>
      <c r="C13" s="3">
        <f>C5/$C$8</f>
        <v>0.10810810810810811</v>
      </c>
      <c r="D13" s="3">
        <f>D5/$D$8</f>
        <v>0.2857142857142857</v>
      </c>
      <c r="E13">
        <f t="shared" ref="E13:E14" si="0">AVERAGE(B13:D13)</f>
        <v>0.16498199644267061</v>
      </c>
      <c r="F13">
        <f>MMULT(B5:D5,$E$12:$E$14)/E13</f>
        <v>3.1072234639319829</v>
      </c>
    </row>
    <row r="14" spans="1:6" x14ac:dyDescent="0.25">
      <c r="A14" s="2" t="s">
        <v>14</v>
      </c>
      <c r="B14" s="3">
        <f>B6/$B$8</f>
        <v>8.98876404494382E-2</v>
      </c>
      <c r="C14" s="3">
        <f>C6/$C$8</f>
        <v>2.7027027027027029E-2</v>
      </c>
      <c r="D14" s="3">
        <f>D6/$D$8</f>
        <v>7.1428571428571425E-2</v>
      </c>
      <c r="E14">
        <f t="shared" si="0"/>
        <v>6.2781079635012213E-2</v>
      </c>
      <c r="F14">
        <f>MMULT(B6:D6,$E$12:$E$14)/E14</f>
        <v>3.0236925281840636</v>
      </c>
    </row>
    <row r="16" spans="1:6" x14ac:dyDescent="0.25">
      <c r="E16" t="s">
        <v>4</v>
      </c>
      <c r="F16">
        <f>(AVERAGE(F12:F14)-3)/2</f>
        <v>9.5288114691812753E-2</v>
      </c>
    </row>
    <row r="18" spans="5:6" x14ac:dyDescent="0.25">
      <c r="E18" t="s">
        <v>5</v>
      </c>
      <c r="F18">
        <v>0.57999999999999996</v>
      </c>
    </row>
    <row r="20" spans="5:6" x14ac:dyDescent="0.25">
      <c r="E20" t="s">
        <v>6</v>
      </c>
      <c r="F20">
        <f>F16/F18</f>
        <v>0.16428985291691856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E5" sqref="E5"/>
    </sheetView>
  </sheetViews>
  <sheetFormatPr defaultRowHeight="15" x14ac:dyDescent="0.25"/>
  <cols>
    <col min="5" max="5" width="23.28515625" customWidth="1"/>
    <col min="6" max="6" width="21.28515625" customWidth="1"/>
  </cols>
  <sheetData>
    <row r="3" spans="1:6" x14ac:dyDescent="0.25">
      <c r="B3" s="2" t="s">
        <v>12</v>
      </c>
      <c r="C3" s="2" t="s">
        <v>13</v>
      </c>
      <c r="D3" s="2" t="s">
        <v>14</v>
      </c>
    </row>
    <row r="4" spans="1:6" x14ac:dyDescent="0.25">
      <c r="A4" s="2" t="s">
        <v>12</v>
      </c>
      <c r="B4" s="1">
        <v>1</v>
      </c>
      <c r="C4">
        <v>3</v>
      </c>
      <c r="D4">
        <v>5</v>
      </c>
    </row>
    <row r="5" spans="1:6" x14ac:dyDescent="0.25">
      <c r="A5" s="2" t="s">
        <v>13</v>
      </c>
      <c r="B5">
        <f>1/C4</f>
        <v>0.33333333333333331</v>
      </c>
      <c r="C5" s="1">
        <v>1</v>
      </c>
      <c r="D5">
        <v>7</v>
      </c>
    </row>
    <row r="6" spans="1:6" x14ac:dyDescent="0.25">
      <c r="A6" s="2" t="s">
        <v>14</v>
      </c>
      <c r="B6">
        <f>1/D4</f>
        <v>0.2</v>
      </c>
      <c r="C6">
        <f>1/D5</f>
        <v>0.14285714285714285</v>
      </c>
      <c r="D6" s="1">
        <v>1</v>
      </c>
    </row>
    <row r="8" spans="1:6" x14ac:dyDescent="0.25">
      <c r="A8" s="2" t="s">
        <v>0</v>
      </c>
      <c r="B8">
        <f>SUM(B4:B6)</f>
        <v>1.5333333333333332</v>
      </c>
      <c r="C8">
        <f>SUM(C4:C6)</f>
        <v>4.1428571428571432</v>
      </c>
      <c r="D8">
        <f>SUM(D4:D6)</f>
        <v>13</v>
      </c>
    </row>
    <row r="10" spans="1:6" x14ac:dyDescent="0.25">
      <c r="A10" s="2" t="s">
        <v>1</v>
      </c>
    </row>
    <row r="11" spans="1:6" x14ac:dyDescent="0.25">
      <c r="B11" s="2" t="s">
        <v>12</v>
      </c>
      <c r="C11" s="2" t="s">
        <v>13</v>
      </c>
      <c r="D11" s="2" t="s">
        <v>14</v>
      </c>
      <c r="E11" s="2" t="s">
        <v>2</v>
      </c>
      <c r="F11" s="2" t="s">
        <v>3</v>
      </c>
    </row>
    <row r="12" spans="1:6" x14ac:dyDescent="0.25">
      <c r="A12" s="2" t="s">
        <v>12</v>
      </c>
      <c r="B12" s="3">
        <f>B4/$B$8</f>
        <v>0.65217391304347827</v>
      </c>
      <c r="C12" s="3">
        <f>C4/$C$8</f>
        <v>0.72413793103448265</v>
      </c>
      <c r="D12" s="3">
        <f>D4/$D$8</f>
        <v>0.38461538461538464</v>
      </c>
      <c r="E12">
        <f>AVERAGE(B12:D12)</f>
        <v>0.58697574289778187</v>
      </c>
      <c r="F12">
        <f>MMULT(B4:D4,$E$12:$E$14)/E12</f>
        <v>3.3856179186587205</v>
      </c>
    </row>
    <row r="13" spans="1:6" x14ac:dyDescent="0.25">
      <c r="A13" s="2" t="s">
        <v>13</v>
      </c>
      <c r="B13" s="3">
        <f>B5/$B$8</f>
        <v>0.21739130434782608</v>
      </c>
      <c r="C13" s="3">
        <f>C5/$C$8</f>
        <v>0.24137931034482757</v>
      </c>
      <c r="D13" s="3">
        <f>D5/$D$8</f>
        <v>0.53846153846153844</v>
      </c>
      <c r="E13">
        <f t="shared" ref="E13:E14" si="0">AVERAGE(B13:D13)</f>
        <v>0.33241071771806402</v>
      </c>
      <c r="F13">
        <f>MMULT(B5:D5,$E$12:$E$14)/E13</f>
        <v>3.2861878878994641</v>
      </c>
    </row>
    <row r="14" spans="1:6" x14ac:dyDescent="0.25">
      <c r="A14" s="2" t="s">
        <v>14</v>
      </c>
      <c r="B14" s="3">
        <f>B6/$B$8</f>
        <v>0.13043478260869568</v>
      </c>
      <c r="C14" s="3">
        <f>C6/$C$8</f>
        <v>3.4482758620689648E-2</v>
      </c>
      <c r="D14" s="3">
        <f>D6/$D$8</f>
        <v>7.6923076923076927E-2</v>
      </c>
      <c r="E14">
        <f t="shared" si="0"/>
        <v>8.0613539384154081E-2</v>
      </c>
      <c r="F14">
        <f>MMULT(B6:D6,$E$12:$E$14)/E14</f>
        <v>3.0453436882621432</v>
      </c>
    </row>
    <row r="16" spans="1:6" x14ac:dyDescent="0.25">
      <c r="E16" t="s">
        <v>4</v>
      </c>
      <c r="F16">
        <f>(AVERAGE(F12:F14)-3)/2</f>
        <v>0.11952491580338798</v>
      </c>
    </row>
    <row r="18" spans="5:6" x14ac:dyDescent="0.25">
      <c r="E18" t="s">
        <v>5</v>
      </c>
      <c r="F18">
        <v>0.57999999999999996</v>
      </c>
    </row>
    <row r="20" spans="5:6" x14ac:dyDescent="0.25">
      <c r="E20" t="s">
        <v>6</v>
      </c>
      <c r="F20">
        <f>F16/F18</f>
        <v>0.20607744104032411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workbookViewId="0">
      <selection activeCell="E6" sqref="E6"/>
    </sheetView>
  </sheetViews>
  <sheetFormatPr defaultRowHeight="15" x14ac:dyDescent="0.25"/>
  <cols>
    <col min="1" max="1" width="12.42578125" customWidth="1"/>
    <col min="2" max="2" width="11.42578125" customWidth="1"/>
    <col min="3" max="3" width="14.7109375" customWidth="1"/>
    <col min="4" max="4" width="12.85546875" customWidth="1"/>
    <col min="5" max="5" width="11.140625" customWidth="1"/>
    <col min="6" max="6" width="21.5703125" customWidth="1"/>
    <col min="7" max="7" width="22.28515625" customWidth="1"/>
  </cols>
  <sheetData>
    <row r="3" spans="1:7" x14ac:dyDescent="0.25">
      <c r="B3" s="2" t="s">
        <v>15</v>
      </c>
      <c r="C3" s="2" t="s">
        <v>16</v>
      </c>
      <c r="D3" s="2" t="s">
        <v>17</v>
      </c>
      <c r="E3" s="2" t="s">
        <v>18</v>
      </c>
    </row>
    <row r="4" spans="1:7" x14ac:dyDescent="0.25">
      <c r="A4" s="2" t="s">
        <v>15</v>
      </c>
      <c r="B4" s="1">
        <v>1</v>
      </c>
      <c r="C4">
        <v>6</v>
      </c>
      <c r="D4">
        <f>1/2</f>
        <v>0.5</v>
      </c>
      <c r="E4">
        <v>3</v>
      </c>
    </row>
    <row r="5" spans="1:7" x14ac:dyDescent="0.25">
      <c r="A5" s="2" t="s">
        <v>16</v>
      </c>
      <c r="B5">
        <f>1/C4</f>
        <v>0.16666666666666666</v>
      </c>
      <c r="C5" s="1">
        <v>1</v>
      </c>
      <c r="D5">
        <f>1/8</f>
        <v>0.125</v>
      </c>
      <c r="E5">
        <f>1/3</f>
        <v>0.33333333333333331</v>
      </c>
    </row>
    <row r="6" spans="1:7" x14ac:dyDescent="0.25">
      <c r="A6" s="2" t="s">
        <v>17</v>
      </c>
      <c r="B6">
        <f>1/D4</f>
        <v>2</v>
      </c>
      <c r="C6">
        <f>1/D5</f>
        <v>8</v>
      </c>
      <c r="D6" s="1">
        <v>1</v>
      </c>
      <c r="E6">
        <v>5</v>
      </c>
    </row>
    <row r="7" spans="1:7" x14ac:dyDescent="0.25">
      <c r="A7" s="2" t="s">
        <v>18</v>
      </c>
      <c r="B7">
        <f>1/E4</f>
        <v>0.33333333333333331</v>
      </c>
      <c r="C7">
        <f>1/E5</f>
        <v>3</v>
      </c>
      <c r="D7">
        <f>1/E6</f>
        <v>0.2</v>
      </c>
      <c r="E7" s="1">
        <v>1</v>
      </c>
    </row>
    <row r="8" spans="1:7" x14ac:dyDescent="0.25">
      <c r="A8" s="2" t="s">
        <v>0</v>
      </c>
      <c r="B8">
        <f>SUM(B4:B7)</f>
        <v>3.5000000000000004</v>
      </c>
      <c r="C8">
        <f>SUM(C4:C7)</f>
        <v>18</v>
      </c>
      <c r="D8">
        <f>SUM(D4:D7)</f>
        <v>1.825</v>
      </c>
      <c r="E8">
        <f>SUM(E4:E7)</f>
        <v>9.3333333333333339</v>
      </c>
    </row>
    <row r="10" spans="1:7" x14ac:dyDescent="0.25">
      <c r="A10" s="2" t="s">
        <v>1</v>
      </c>
    </row>
    <row r="11" spans="1:7" x14ac:dyDescent="0.25"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</v>
      </c>
      <c r="G11" s="2" t="s">
        <v>3</v>
      </c>
    </row>
    <row r="12" spans="1:7" x14ac:dyDescent="0.25">
      <c r="A12" s="2" t="s">
        <v>15</v>
      </c>
      <c r="B12" s="3">
        <f>B4/$B$8</f>
        <v>0.2857142857142857</v>
      </c>
      <c r="C12" s="3">
        <f>C4/$C$8</f>
        <v>0.33333333333333331</v>
      </c>
      <c r="D12" s="3">
        <f>D4/$D$8</f>
        <v>0.27397260273972601</v>
      </c>
      <c r="E12" s="3">
        <f>E4/$E$8</f>
        <v>0.3214285714285714</v>
      </c>
      <c r="F12">
        <f>AVERAGE(B12:E12)</f>
        <v>0.30361219830397912</v>
      </c>
      <c r="G12">
        <f>MMULT(B4:E4,$F$12:$F$15)/F12</f>
        <v>4.0713262611342369</v>
      </c>
    </row>
    <row r="13" spans="1:7" x14ac:dyDescent="0.25">
      <c r="A13" s="2" t="s">
        <v>16</v>
      </c>
      <c r="B13" s="3">
        <f t="shared" ref="B13:B14" si="0">B5/$B$8</f>
        <v>4.7619047619047609E-2</v>
      </c>
      <c r="C13" s="3">
        <f t="shared" ref="C13:C15" si="1">C5/$C$8</f>
        <v>5.5555555555555552E-2</v>
      </c>
      <c r="D13" s="3">
        <f t="shared" ref="D13:D14" si="2">D5/$D$8</f>
        <v>6.8493150684931503E-2</v>
      </c>
      <c r="E13" s="3">
        <f t="shared" ref="E13:E14" si="3">E5/$E$8</f>
        <v>3.5714285714285712E-2</v>
      </c>
      <c r="F13">
        <f>AVERAGE(B13:E13)</f>
        <v>5.18455098934551E-2</v>
      </c>
      <c r="G13">
        <f t="shared" ref="G13:G14" si="4">MMULT(B5:E5,$F$12:$F$15)/F13</f>
        <v>4.0108453473132366</v>
      </c>
    </row>
    <row r="14" spans="1:7" x14ac:dyDescent="0.25">
      <c r="A14" s="2" t="s">
        <v>17</v>
      </c>
      <c r="B14" s="3">
        <f t="shared" si="0"/>
        <v>0.5714285714285714</v>
      </c>
      <c r="C14" s="3">
        <f t="shared" si="1"/>
        <v>0.44444444444444442</v>
      </c>
      <c r="D14" s="3">
        <f t="shared" si="2"/>
        <v>0.54794520547945202</v>
      </c>
      <c r="E14" s="3">
        <f t="shared" si="3"/>
        <v>0.5357142857142857</v>
      </c>
      <c r="F14">
        <f>AVERAGE(B14:E14)</f>
        <v>0.52488312676668836</v>
      </c>
      <c r="G14">
        <f t="shared" si="4"/>
        <v>4.0869430132304592</v>
      </c>
    </row>
    <row r="15" spans="1:7" x14ac:dyDescent="0.25">
      <c r="A15" s="2" t="s">
        <v>18</v>
      </c>
      <c r="B15" s="3">
        <f>B7/$B$8</f>
        <v>9.5238095238095219E-2</v>
      </c>
      <c r="C15" s="3">
        <f t="shared" si="1"/>
        <v>0.16666666666666666</v>
      </c>
      <c r="D15" s="3">
        <f>D7/$D$8</f>
        <v>0.10958904109589042</v>
      </c>
      <c r="E15" s="3">
        <f>E7/$E$8</f>
        <v>0.10714285714285714</v>
      </c>
      <c r="F15">
        <f>AVERAGE(B15:E15)</f>
        <v>0.11965916503587735</v>
      </c>
      <c r="G15">
        <f>MMULT(B7:E7,$F$12:$F$15)/F15</f>
        <v>4.0228960817717212</v>
      </c>
    </row>
    <row r="16" spans="1:7" x14ac:dyDescent="0.25">
      <c r="F16" t="s">
        <v>4</v>
      </c>
      <c r="G16">
        <f>(AVERAGE(G12:G15)-4)/3</f>
        <v>1.6000891954137824E-2</v>
      </c>
    </row>
    <row r="18" spans="6:7" x14ac:dyDescent="0.25">
      <c r="F18" t="s">
        <v>5</v>
      </c>
      <c r="G18">
        <v>0.9</v>
      </c>
    </row>
    <row r="20" spans="6:7" x14ac:dyDescent="0.25">
      <c r="F20" t="s">
        <v>6</v>
      </c>
      <c r="G20">
        <f>G16/G18</f>
        <v>1.7778768837930916E-2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8" sqref="C8"/>
    </sheetView>
  </sheetViews>
  <sheetFormatPr defaultRowHeight="15" x14ac:dyDescent="0.25"/>
  <cols>
    <col min="1" max="1" width="14.28515625" customWidth="1"/>
  </cols>
  <sheetData>
    <row r="1" spans="1:7" x14ac:dyDescent="0.25">
      <c r="C1" s="5" t="s">
        <v>9</v>
      </c>
      <c r="D1" s="5"/>
      <c r="E1" s="5"/>
    </row>
    <row r="2" spans="1:7" x14ac:dyDescent="0.25">
      <c r="A2" t="s">
        <v>7</v>
      </c>
      <c r="B2" t="s">
        <v>8</v>
      </c>
      <c r="C2" s="2" t="s">
        <v>12</v>
      </c>
      <c r="D2" s="2" t="s">
        <v>13</v>
      </c>
      <c r="E2" s="2" t="s">
        <v>14</v>
      </c>
    </row>
    <row r="3" spans="1:7" x14ac:dyDescent="0.25">
      <c r="A3" s="2" t="s">
        <v>15</v>
      </c>
      <c r="B3" s="2">
        <f>Веса!F12</f>
        <v>0.30361219830397912</v>
      </c>
      <c r="C3" s="3">
        <f>Скорость!E11</f>
        <v>0.68136200716845874</v>
      </c>
      <c r="D3" s="3">
        <f>Скорость!E12</f>
        <v>0.21600955794504184</v>
      </c>
      <c r="E3" s="3">
        <f>Скорость!E13</f>
        <v>0.10262843488649941</v>
      </c>
    </row>
    <row r="4" spans="1:7" x14ac:dyDescent="0.25">
      <c r="A4" s="2" t="s">
        <v>16</v>
      </c>
      <c r="B4" s="2">
        <f>Веса!F13</f>
        <v>5.18455098934551E-2</v>
      </c>
      <c r="C4" s="3">
        <f>Разрешение!E12</f>
        <v>0.77223692392231724</v>
      </c>
      <c r="D4" s="3">
        <f>Разрешение!F12</f>
        <v>3.4408126960348295</v>
      </c>
      <c r="E4" s="3">
        <f>Разрешение!E14</f>
        <v>6.2781079635012213E-2</v>
      </c>
    </row>
    <row r="5" spans="1:7" x14ac:dyDescent="0.25">
      <c r="A5" s="2" t="s">
        <v>17</v>
      </c>
      <c r="B5" s="2">
        <f>Веса!F14</f>
        <v>0.52488312676668836</v>
      </c>
      <c r="C5" s="3">
        <f>Глубина!E12</f>
        <v>0.61231399803973985</v>
      </c>
      <c r="D5" s="3">
        <f>Глубина!E13</f>
        <v>0.2946850218301702</v>
      </c>
      <c r="E5" s="3">
        <f>Глубина!E14</f>
        <v>9.3000980130089991E-2</v>
      </c>
    </row>
    <row r="6" spans="1:7" x14ac:dyDescent="0.25">
      <c r="A6" s="2" t="s">
        <v>18</v>
      </c>
      <c r="B6" s="2">
        <f>Веса!F15</f>
        <v>0.11965916503587735</v>
      </c>
      <c r="C6" s="3">
        <f>Цена!E12</f>
        <v>0.58697574289778187</v>
      </c>
      <c r="D6" s="3">
        <f>Цена!E13</f>
        <v>0.33241071771806402</v>
      </c>
      <c r="E6" s="3">
        <f>Цена!E14</f>
        <v>8.0613539384154081E-2</v>
      </c>
    </row>
    <row r="7" spans="1:7" x14ac:dyDescent="0.25">
      <c r="A7" s="2"/>
      <c r="B7" s="2"/>
    </row>
    <row r="8" spans="1:7" ht="30" x14ac:dyDescent="0.25">
      <c r="A8" s="4" t="s">
        <v>10</v>
      </c>
      <c r="C8" s="6">
        <f>SUMPRODUCT($B$3:$B$6,D3:D6)</f>
        <v>0.43842501001681439</v>
      </c>
      <c r="D8">
        <f>SUMPRODUCT($B$3:$B$6,E3:E6)</f>
        <v>9.2874955866068656E-2</v>
      </c>
      <c r="E8">
        <f>SUMPRODUCT($B$3:$B$6,E3:E6)</f>
        <v>9.2874955866068656E-2</v>
      </c>
    </row>
    <row r="9" spans="1:7" x14ac:dyDescent="0.25">
      <c r="A9" s="2"/>
      <c r="B9" s="2"/>
    </row>
    <row r="10" spans="1:7" x14ac:dyDescent="0.25">
      <c r="C10" s="2"/>
      <c r="D10" s="2"/>
      <c r="E10" s="2"/>
      <c r="F10" s="2"/>
      <c r="G10" s="2"/>
    </row>
    <row r="11" spans="1:7" x14ac:dyDescent="0.25">
      <c r="A11" s="2"/>
      <c r="B11" s="2"/>
      <c r="C11" s="3"/>
      <c r="D11" s="3"/>
      <c r="E11" s="3"/>
    </row>
    <row r="12" spans="1:7" x14ac:dyDescent="0.25">
      <c r="A12" s="2"/>
      <c r="B12" s="2"/>
      <c r="C12" s="3"/>
      <c r="D12" s="3"/>
      <c r="E12" s="3"/>
    </row>
    <row r="13" spans="1:7" x14ac:dyDescent="0.25">
      <c r="A13" s="2"/>
      <c r="B13" s="2"/>
      <c r="C13" s="3"/>
      <c r="D13" s="3"/>
      <c r="E13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Скорость</vt:lpstr>
      <vt:lpstr>Глубина</vt:lpstr>
      <vt:lpstr>Разрешение</vt:lpstr>
      <vt:lpstr>Цена</vt:lpstr>
      <vt:lpstr>Веса</vt:lpstr>
      <vt:lpstr>Заключительные выч.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2017-10-08T16:29:32Z</dcterms:modified>
</cp:coreProperties>
</file>