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Стоимость" sheetId="1" r:id="rId1"/>
    <sheet name="Сложность" sheetId="3" r:id="rId2"/>
    <sheet name="Обслуживание" sheetId="2" r:id="rId3"/>
    <sheet name="Адаптация" sheetId="4" r:id="rId4"/>
    <sheet name="Веса" sheetId="5" r:id="rId5"/>
    <sheet name="Заключительные выч.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B12" i="5"/>
  <c r="D8" i="5"/>
  <c r="B8" i="5"/>
  <c r="D8" i="4"/>
  <c r="C8" i="4"/>
  <c r="C13" i="4" s="1"/>
  <c r="B5" i="4"/>
  <c r="B8" i="4" s="1"/>
  <c r="B12" i="4" s="1"/>
  <c r="D8" i="2"/>
  <c r="C8" i="2"/>
  <c r="C13" i="2" s="1"/>
  <c r="B5" i="2"/>
  <c r="B8" i="2" s="1"/>
  <c r="B12" i="2" s="1"/>
  <c r="B13" i="3"/>
  <c r="D8" i="3"/>
  <c r="C8" i="3"/>
  <c r="C13" i="3" s="1"/>
  <c r="B5" i="3"/>
  <c r="B8" i="3" s="1"/>
  <c r="B12" i="3" s="1"/>
  <c r="D7" i="1"/>
  <c r="C12" i="3" l="1"/>
  <c r="E12" i="3" s="1"/>
  <c r="B13" i="4"/>
  <c r="E13" i="4" s="1"/>
  <c r="C12" i="4"/>
  <c r="E12" i="4" s="1"/>
  <c r="B13" i="2"/>
  <c r="E13" i="2" s="1"/>
  <c r="C12" i="2"/>
  <c r="E12" i="2" s="1"/>
  <c r="E13" i="3"/>
  <c r="D5" i="6"/>
  <c r="C6" i="5"/>
  <c r="C8" i="5" s="1"/>
  <c r="C13" i="5" s="1"/>
  <c r="B6" i="5"/>
  <c r="B5" i="5"/>
  <c r="D4" i="5"/>
  <c r="C14" i="5"/>
  <c r="B13" i="5"/>
  <c r="B7" i="1"/>
  <c r="B4" i="1"/>
  <c r="F14" i="5" l="1"/>
  <c r="F12" i="3"/>
  <c r="F13" i="3"/>
  <c r="C5" i="6"/>
  <c r="D13" i="5"/>
  <c r="C12" i="5"/>
  <c r="F13" i="4"/>
  <c r="F12" i="4"/>
  <c r="F13" i="2"/>
  <c r="F12" i="2"/>
  <c r="C4" i="6"/>
  <c r="B12" i="1"/>
  <c r="B11" i="1"/>
  <c r="C7" i="1"/>
  <c r="B14" i="5"/>
  <c r="D14" i="5"/>
  <c r="D12" i="5"/>
  <c r="F12" i="5" l="1"/>
  <c r="F13" i="5"/>
  <c r="B4" i="6" s="1"/>
  <c r="F16" i="3"/>
  <c r="F20" i="3" s="1"/>
  <c r="E12" i="1"/>
  <c r="B5" i="6"/>
  <c r="B3" i="6"/>
  <c r="F16" i="4"/>
  <c r="F20" i="4" s="1"/>
  <c r="F16" i="2"/>
  <c r="F20" i="2" s="1"/>
  <c r="D4" i="6"/>
  <c r="C11" i="1"/>
  <c r="E11" i="1" s="1"/>
  <c r="C12" i="1"/>
  <c r="G14" i="5" l="1"/>
  <c r="G13" i="5"/>
  <c r="G12" i="5"/>
  <c r="F11" i="1"/>
  <c r="F12" i="1"/>
  <c r="D3" i="6"/>
  <c r="D8" i="6" s="1"/>
  <c r="G16" i="5"/>
  <c r="G20" i="5" s="1"/>
  <c r="C3" i="6"/>
  <c r="C8" i="6" s="1"/>
  <c r="F15" i="1" l="1"/>
  <c r="F19" i="1" s="1"/>
</calcChain>
</file>

<file path=xl/sharedStrings.xml><?xml version="1.0" encoding="utf-8"?>
<sst xmlns="http://schemas.openxmlformats.org/spreadsheetml/2006/main" count="88" uniqueCount="16">
  <si>
    <t>Сумма</t>
  </si>
  <si>
    <t>Нормализация</t>
  </si>
  <si>
    <t>Среднее</t>
  </si>
  <si>
    <t>Мера согласованности</t>
  </si>
  <si>
    <t>ИС=</t>
  </si>
  <si>
    <t>ИР=</t>
  </si>
  <si>
    <t>Коэф. Согласованности=</t>
  </si>
  <si>
    <t>Критерии</t>
  </si>
  <si>
    <t>Веса</t>
  </si>
  <si>
    <t>Рейтинги</t>
  </si>
  <si>
    <t>Взвешенные ср. рейтинги</t>
  </si>
  <si>
    <t>E1</t>
  </si>
  <si>
    <t>E2</t>
  </si>
  <si>
    <t>Филиал</t>
  </si>
  <si>
    <t>Новое здание</t>
  </si>
  <si>
    <t>Набор кадров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</si>
</sst>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Alignme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C32" sqref="C32"/>
    </sheetView>
  </sheetViews>
  <sheetFormatPr defaultRowHeight="15" x14ac:dyDescent="0.25"/>
  <cols>
    <col min="5" max="5" width="22.42578125" customWidth="1"/>
    <col min="6" max="6" width="21.42578125" customWidth="1"/>
  </cols>
  <sheetData>
    <row r="2" spans="1:6" x14ac:dyDescent="0.25">
      <c r="B2" s="2" t="s">
        <v>11</v>
      </c>
      <c r="C2" s="2" t="s">
        <v>12</v>
      </c>
      <c r="D2" s="2"/>
    </row>
    <row r="3" spans="1:6" x14ac:dyDescent="0.25">
      <c r="A3" s="2" t="s">
        <v>11</v>
      </c>
      <c r="B3" s="1">
        <v>1</v>
      </c>
      <c r="C3">
        <v>2</v>
      </c>
    </row>
    <row r="4" spans="1:6" x14ac:dyDescent="0.25">
      <c r="A4" s="2" t="s">
        <v>12</v>
      </c>
      <c r="B4">
        <f>1/C3</f>
        <v>0.5</v>
      </c>
      <c r="C4" s="1">
        <v>1</v>
      </c>
    </row>
    <row r="5" spans="1:6" x14ac:dyDescent="0.25">
      <c r="A5" s="6"/>
      <c r="B5" s="3"/>
      <c r="C5" s="3"/>
      <c r="D5" s="3"/>
    </row>
    <row r="7" spans="1:6" x14ac:dyDescent="0.25">
      <c r="A7" s="2" t="s">
        <v>0</v>
      </c>
      <c r="B7">
        <f>SUM(B3:B5)</f>
        <v>1.5</v>
      </c>
      <c r="C7">
        <f>SUM(C3:C5)</f>
        <v>3</v>
      </c>
      <c r="D7">
        <f>SUM(D3:D5)</f>
        <v>0</v>
      </c>
    </row>
    <row r="9" spans="1:6" x14ac:dyDescent="0.25">
      <c r="A9" s="2" t="s">
        <v>1</v>
      </c>
    </row>
    <row r="10" spans="1:6" x14ac:dyDescent="0.25">
      <c r="B10" s="2" t="s">
        <v>11</v>
      </c>
      <c r="C10" s="2" t="s">
        <v>12</v>
      </c>
      <c r="D10" s="2"/>
      <c r="E10" s="2" t="s">
        <v>2</v>
      </c>
      <c r="F10" s="2" t="s">
        <v>3</v>
      </c>
    </row>
    <row r="11" spans="1:6" x14ac:dyDescent="0.25">
      <c r="A11" s="2" t="s">
        <v>11</v>
      </c>
      <c r="B11" s="3">
        <f>B3/$B$7</f>
        <v>0.66666666666666663</v>
      </c>
      <c r="C11" s="3">
        <f>C3/$C$7</f>
        <v>0.66666666666666663</v>
      </c>
      <c r="D11" s="3"/>
      <c r="E11">
        <f>AVERAGE(B11:C11)</f>
        <v>0.66666666666666663</v>
      </c>
      <c r="F11">
        <f>MMULT(B3:C3,$E$11:$E$12)/E11</f>
        <v>2</v>
      </c>
    </row>
    <row r="12" spans="1:6" x14ac:dyDescent="0.25">
      <c r="A12" s="2" t="s">
        <v>12</v>
      </c>
      <c r="B12" s="3">
        <f t="shared" ref="B12" si="0">B4/$B$7</f>
        <v>0.33333333333333331</v>
      </c>
      <c r="C12" s="3">
        <f>C4/$C$7</f>
        <v>0.33333333333333331</v>
      </c>
      <c r="D12" s="3"/>
      <c r="E12">
        <f>AVERAGE(B12:C12)</f>
        <v>0.33333333333333331</v>
      </c>
      <c r="F12">
        <f>MMULT(B4:C4,$E$11:$E$12)/E12</f>
        <v>2</v>
      </c>
    </row>
    <row r="13" spans="1:6" x14ac:dyDescent="0.25">
      <c r="A13" s="2"/>
      <c r="B13" s="3"/>
      <c r="C13" s="3"/>
      <c r="D13" s="3"/>
    </row>
    <row r="15" spans="1:6" x14ac:dyDescent="0.25">
      <c r="E15" t="s">
        <v>4</v>
      </c>
      <c r="F15">
        <f>(AVERAGE(F11:F13)-3)/2</f>
        <v>-0.5</v>
      </c>
    </row>
    <row r="17" spans="5:6" x14ac:dyDescent="0.25">
      <c r="E17" t="s">
        <v>5</v>
      </c>
      <c r="F17">
        <v>0.57999999999999996</v>
      </c>
    </row>
    <row r="19" spans="5:6" x14ac:dyDescent="0.25">
      <c r="E19" t="s">
        <v>6</v>
      </c>
      <c r="F19">
        <f>F15/F17</f>
        <v>-0.86206896551724144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D29" sqref="D29"/>
    </sheetView>
  </sheetViews>
  <sheetFormatPr defaultRowHeight="15" x14ac:dyDescent="0.25"/>
  <cols>
    <col min="5" max="5" width="22.42578125" customWidth="1"/>
    <col min="6" max="6" width="22.5703125" customWidth="1"/>
  </cols>
  <sheetData>
    <row r="3" spans="1:6" x14ac:dyDescent="0.25">
      <c r="B3" s="2" t="s">
        <v>11</v>
      </c>
      <c r="C3" s="2" t="s">
        <v>12</v>
      </c>
      <c r="D3" s="2"/>
    </row>
    <row r="4" spans="1:6" x14ac:dyDescent="0.25">
      <c r="A4" s="2" t="s">
        <v>11</v>
      </c>
      <c r="B4" s="1">
        <v>1</v>
      </c>
      <c r="C4">
        <v>3</v>
      </c>
    </row>
    <row r="5" spans="1:6" x14ac:dyDescent="0.25">
      <c r="A5" s="2" t="s">
        <v>12</v>
      </c>
      <c r="B5">
        <f>1/C4</f>
        <v>0.33333333333333331</v>
      </c>
      <c r="C5" s="1">
        <v>1</v>
      </c>
    </row>
    <row r="6" spans="1:6" x14ac:dyDescent="0.25">
      <c r="A6" s="6"/>
      <c r="B6" s="3"/>
      <c r="C6" s="3"/>
      <c r="D6" s="3"/>
    </row>
    <row r="8" spans="1:6" x14ac:dyDescent="0.25">
      <c r="A8" s="2" t="s">
        <v>0</v>
      </c>
      <c r="B8">
        <f>SUM(B4:B6)</f>
        <v>1.3333333333333333</v>
      </c>
      <c r="C8">
        <f>SUM(C4:C6)</f>
        <v>4</v>
      </c>
      <c r="D8">
        <f>SUM(D4:D6)</f>
        <v>0</v>
      </c>
    </row>
    <row r="10" spans="1:6" x14ac:dyDescent="0.25">
      <c r="A10" s="2" t="s">
        <v>1</v>
      </c>
    </row>
    <row r="11" spans="1:6" x14ac:dyDescent="0.25">
      <c r="B11" s="2" t="s">
        <v>11</v>
      </c>
      <c r="C11" s="2" t="s">
        <v>12</v>
      </c>
      <c r="D11" s="2"/>
      <c r="E11" s="2" t="s">
        <v>2</v>
      </c>
      <c r="F11" s="2" t="s">
        <v>3</v>
      </c>
    </row>
    <row r="12" spans="1:6" x14ac:dyDescent="0.25">
      <c r="A12" s="2" t="s">
        <v>11</v>
      </c>
      <c r="B12" s="3">
        <f>B4/$B$8</f>
        <v>0.75</v>
      </c>
      <c r="C12" s="3">
        <f>C4/$C$8</f>
        <v>0.75</v>
      </c>
      <c r="D12" s="3"/>
      <c r="E12">
        <f>AVERAGE(B12:C12)</f>
        <v>0.75</v>
      </c>
      <c r="F12">
        <f>MMULT(B4:C4,$E$12:$E$13)/E12</f>
        <v>2</v>
      </c>
    </row>
    <row r="13" spans="1:6" x14ac:dyDescent="0.25">
      <c r="A13" s="2" t="s">
        <v>12</v>
      </c>
      <c r="B13" s="3">
        <f>B5/$B$8</f>
        <v>0.25</v>
      </c>
      <c r="C13" s="3">
        <f>C5/$C$8</f>
        <v>0.25</v>
      </c>
      <c r="D13" s="3"/>
      <c r="E13">
        <f>AVERAGE(B13:C13)</f>
        <v>0.25</v>
      </c>
      <c r="F13">
        <f>MMULT(B5:C5,$E$12:$E$13)/E13</f>
        <v>2</v>
      </c>
    </row>
    <row r="14" spans="1:6" x14ac:dyDescent="0.25">
      <c r="A14" s="2"/>
      <c r="B14" s="3"/>
      <c r="C14" s="3"/>
      <c r="D14" s="3"/>
    </row>
    <row r="16" spans="1:6" x14ac:dyDescent="0.25">
      <c r="E16" t="s">
        <v>4</v>
      </c>
      <c r="F16">
        <f>(AVERAGE(F12:F14)-3)/2</f>
        <v>-0.5</v>
      </c>
    </row>
    <row r="18" spans="5:6" x14ac:dyDescent="0.25">
      <c r="E18" t="s">
        <v>5</v>
      </c>
      <c r="F18">
        <v>0.57999999999999996</v>
      </c>
    </row>
    <row r="20" spans="5:6" x14ac:dyDescent="0.25">
      <c r="E20" t="s">
        <v>6</v>
      </c>
      <c r="F20">
        <f>F16/F18</f>
        <v>-0.86206896551724144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F26" sqref="F26"/>
    </sheetView>
  </sheetViews>
  <sheetFormatPr defaultRowHeight="15" x14ac:dyDescent="0.25"/>
  <cols>
    <col min="5" max="5" width="22.85546875" customWidth="1"/>
    <col min="6" max="6" width="22" customWidth="1"/>
  </cols>
  <sheetData>
    <row r="3" spans="1:6" x14ac:dyDescent="0.25">
      <c r="B3" s="2" t="s">
        <v>11</v>
      </c>
      <c r="C3" s="2" t="s">
        <v>12</v>
      </c>
      <c r="D3" s="2"/>
    </row>
    <row r="4" spans="1:6" x14ac:dyDescent="0.25">
      <c r="A4" s="2" t="s">
        <v>11</v>
      </c>
      <c r="B4" s="1">
        <v>1</v>
      </c>
      <c r="C4">
        <v>4</v>
      </c>
    </row>
    <row r="5" spans="1:6" x14ac:dyDescent="0.25">
      <c r="A5" s="2" t="s">
        <v>12</v>
      </c>
      <c r="B5">
        <f>1/C4</f>
        <v>0.25</v>
      </c>
      <c r="C5" s="1">
        <v>1</v>
      </c>
    </row>
    <row r="6" spans="1:6" x14ac:dyDescent="0.25">
      <c r="A6" s="6"/>
      <c r="B6" s="3"/>
      <c r="C6" s="3"/>
      <c r="D6" s="3"/>
    </row>
    <row r="8" spans="1:6" x14ac:dyDescent="0.25">
      <c r="A8" s="2" t="s">
        <v>0</v>
      </c>
      <c r="B8">
        <f>SUM(B4:B6)</f>
        <v>1.25</v>
      </c>
      <c r="C8">
        <f>SUM(C4:C6)</f>
        <v>5</v>
      </c>
      <c r="D8">
        <f>SUM(D4:D6)</f>
        <v>0</v>
      </c>
    </row>
    <row r="10" spans="1:6" x14ac:dyDescent="0.25">
      <c r="A10" s="2" t="s">
        <v>1</v>
      </c>
    </row>
    <row r="11" spans="1:6" x14ac:dyDescent="0.25">
      <c r="B11" s="2" t="s">
        <v>11</v>
      </c>
      <c r="C11" s="2" t="s">
        <v>12</v>
      </c>
      <c r="D11" s="2"/>
      <c r="E11" s="2" t="s">
        <v>2</v>
      </c>
      <c r="F11" s="2" t="s">
        <v>3</v>
      </c>
    </row>
    <row r="12" spans="1:6" x14ac:dyDescent="0.25">
      <c r="A12" s="2" t="s">
        <v>11</v>
      </c>
      <c r="B12" s="3">
        <f>B4/$B$8</f>
        <v>0.8</v>
      </c>
      <c r="C12" s="3">
        <f>C4/$C$8</f>
        <v>0.8</v>
      </c>
      <c r="D12" s="3"/>
      <c r="E12">
        <f>AVERAGE(B12:C12)</f>
        <v>0.8</v>
      </c>
      <c r="F12">
        <f>MMULT(B4:C4,$E$12:$E$13)/E12</f>
        <v>2</v>
      </c>
    </row>
    <row r="13" spans="1:6" x14ac:dyDescent="0.25">
      <c r="A13" s="2" t="s">
        <v>12</v>
      </c>
      <c r="B13" s="3">
        <f>B5/$B$8</f>
        <v>0.2</v>
      </c>
      <c r="C13" s="3">
        <f>C5/$C$8</f>
        <v>0.2</v>
      </c>
      <c r="D13" s="3"/>
      <c r="E13">
        <f>AVERAGE(B13:C13)</f>
        <v>0.2</v>
      </c>
      <c r="F13">
        <f>MMULT(B5:C5,$E$12:$E$13)/E13</f>
        <v>2</v>
      </c>
    </row>
    <row r="14" spans="1:6" x14ac:dyDescent="0.25">
      <c r="A14" s="2"/>
      <c r="B14" s="3"/>
      <c r="C14" s="3"/>
      <c r="D14" s="3"/>
    </row>
    <row r="16" spans="1:6" x14ac:dyDescent="0.25">
      <c r="E16" t="s">
        <v>4</v>
      </c>
      <c r="F16">
        <f>(AVERAGE(F12:F14)-3)/2</f>
        <v>-0.5</v>
      </c>
    </row>
    <row r="18" spans="5:6" x14ac:dyDescent="0.25">
      <c r="E18" t="s">
        <v>5</v>
      </c>
      <c r="F18">
        <v>0.57999999999999996</v>
      </c>
    </row>
    <row r="20" spans="5:6" x14ac:dyDescent="0.25">
      <c r="E20" t="s">
        <v>6</v>
      </c>
      <c r="F20">
        <f>F16/F18</f>
        <v>-0.86206896551724144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D27" sqref="D27"/>
    </sheetView>
  </sheetViews>
  <sheetFormatPr defaultRowHeight="15" x14ac:dyDescent="0.25"/>
  <cols>
    <col min="5" max="5" width="23.28515625" customWidth="1"/>
    <col min="6" max="6" width="21.28515625" customWidth="1"/>
  </cols>
  <sheetData>
    <row r="3" spans="1:6" x14ac:dyDescent="0.25">
      <c r="B3" s="2" t="s">
        <v>11</v>
      </c>
      <c r="C3" s="2" t="s">
        <v>12</v>
      </c>
      <c r="D3" s="2"/>
    </row>
    <row r="4" spans="1:6" x14ac:dyDescent="0.25">
      <c r="A4" s="2" t="s">
        <v>11</v>
      </c>
      <c r="B4" s="1">
        <v>1</v>
      </c>
      <c r="C4">
        <v>5</v>
      </c>
    </row>
    <row r="5" spans="1:6" x14ac:dyDescent="0.25">
      <c r="A5" s="2" t="s">
        <v>12</v>
      </c>
      <c r="B5">
        <f>1/C4</f>
        <v>0.2</v>
      </c>
      <c r="C5" s="1">
        <v>1</v>
      </c>
    </row>
    <row r="6" spans="1:6" x14ac:dyDescent="0.25">
      <c r="A6" s="6"/>
      <c r="B6" s="3"/>
      <c r="C6" s="3"/>
      <c r="D6" s="3"/>
    </row>
    <row r="8" spans="1:6" x14ac:dyDescent="0.25">
      <c r="A8" s="2" t="s">
        <v>0</v>
      </c>
      <c r="B8">
        <f>SUM(B4:B6)</f>
        <v>1.2</v>
      </c>
      <c r="C8">
        <f>SUM(C4:C6)</f>
        <v>6</v>
      </c>
      <c r="D8">
        <f>SUM(D4:D6)</f>
        <v>0</v>
      </c>
    </row>
    <row r="10" spans="1:6" x14ac:dyDescent="0.25">
      <c r="A10" s="2" t="s">
        <v>1</v>
      </c>
    </row>
    <row r="11" spans="1:6" x14ac:dyDescent="0.25">
      <c r="B11" s="2" t="s">
        <v>11</v>
      </c>
      <c r="C11" s="2" t="s">
        <v>12</v>
      </c>
      <c r="D11" s="2"/>
      <c r="E11" s="2" t="s">
        <v>2</v>
      </c>
      <c r="F11" s="2" t="s">
        <v>3</v>
      </c>
    </row>
    <row r="12" spans="1:6" x14ac:dyDescent="0.25">
      <c r="A12" s="2" t="s">
        <v>11</v>
      </c>
      <c r="B12" s="3">
        <f>B4/$B$8</f>
        <v>0.83333333333333337</v>
      </c>
      <c r="C12" s="3">
        <f>C4/$C$8</f>
        <v>0.83333333333333337</v>
      </c>
      <c r="D12" s="3"/>
      <c r="E12">
        <f>AVERAGE(B12:C12)</f>
        <v>0.83333333333333337</v>
      </c>
      <c r="F12">
        <f>MMULT(B4:C4,$E$12:$E$13)/E12</f>
        <v>2.0000000000000004</v>
      </c>
    </row>
    <row r="13" spans="1:6" x14ac:dyDescent="0.25">
      <c r="A13" s="2" t="s">
        <v>12</v>
      </c>
      <c r="B13" s="3">
        <f>B5/$B$8</f>
        <v>0.16666666666666669</v>
      </c>
      <c r="C13" s="3">
        <f>C5/$C$8</f>
        <v>0.16666666666666666</v>
      </c>
      <c r="D13" s="3"/>
      <c r="E13">
        <f>AVERAGE(B13:C13)</f>
        <v>0.16666666666666669</v>
      </c>
      <c r="F13">
        <f>MMULT(B5:C5,$E$12:$E$13)/E13</f>
        <v>2</v>
      </c>
    </row>
    <row r="14" spans="1:6" x14ac:dyDescent="0.25">
      <c r="A14" s="2"/>
      <c r="B14" s="3"/>
      <c r="C14" s="3"/>
      <c r="D14" s="3"/>
    </row>
    <row r="16" spans="1:6" x14ac:dyDescent="0.25">
      <c r="E16" t="s">
        <v>4</v>
      </c>
      <c r="F16">
        <f>(AVERAGE(F12:F14)-3)/2</f>
        <v>-0.5</v>
      </c>
    </row>
    <row r="18" spans="5:6" x14ac:dyDescent="0.25">
      <c r="E18" t="s">
        <v>5</v>
      </c>
      <c r="F18">
        <v>0.57999999999999996</v>
      </c>
    </row>
    <row r="20" spans="5:6" x14ac:dyDescent="0.25">
      <c r="E20" t="s">
        <v>6</v>
      </c>
      <c r="F20">
        <f>F16/F18</f>
        <v>-0.86206896551724144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D6" sqref="D6"/>
    </sheetView>
  </sheetViews>
  <sheetFormatPr defaultRowHeight="15" x14ac:dyDescent="0.25"/>
  <cols>
    <col min="1" max="1" width="13.85546875" customWidth="1"/>
    <col min="2" max="2" width="11.42578125" customWidth="1"/>
    <col min="3" max="3" width="14.7109375" customWidth="1"/>
    <col min="4" max="4" width="14.140625" customWidth="1"/>
    <col min="5" max="5" width="11.140625" customWidth="1"/>
    <col min="6" max="6" width="21.5703125" customWidth="1"/>
    <col min="7" max="7" width="22.28515625" customWidth="1"/>
  </cols>
  <sheetData>
    <row r="3" spans="1:7" x14ac:dyDescent="0.25">
      <c r="B3" s="2" t="s">
        <v>13</v>
      </c>
      <c r="C3" s="2" t="s">
        <v>14</v>
      </c>
      <c r="D3" s="2" t="s">
        <v>15</v>
      </c>
      <c r="E3" s="2"/>
    </row>
    <row r="4" spans="1:7" x14ac:dyDescent="0.25">
      <c r="A4" s="2" t="s">
        <v>13</v>
      </c>
      <c r="B4" s="1">
        <v>1</v>
      </c>
      <c r="C4">
        <v>6</v>
      </c>
      <c r="D4">
        <f>1/2</f>
        <v>0.5</v>
      </c>
    </row>
    <row r="5" spans="1:7" x14ac:dyDescent="0.25">
      <c r="A5" s="2" t="s">
        <v>14</v>
      </c>
      <c r="B5">
        <f>1/C4</f>
        <v>0.16666666666666666</v>
      </c>
      <c r="C5" s="1">
        <v>1</v>
      </c>
      <c r="D5">
        <f>1/6</f>
        <v>0.16666666666666666</v>
      </c>
    </row>
    <row r="6" spans="1:7" x14ac:dyDescent="0.25">
      <c r="A6" s="2" t="s">
        <v>15</v>
      </c>
      <c r="B6">
        <f>1/D4</f>
        <v>2</v>
      </c>
      <c r="C6">
        <f>1/D5</f>
        <v>6</v>
      </c>
      <c r="D6" s="1">
        <v>1</v>
      </c>
    </row>
    <row r="7" spans="1:7" x14ac:dyDescent="0.25">
      <c r="A7" s="6"/>
      <c r="B7" s="3"/>
      <c r="C7" s="3"/>
      <c r="D7" s="3"/>
      <c r="E7" s="3"/>
    </row>
    <row r="8" spans="1:7" x14ac:dyDescent="0.25">
      <c r="A8" s="2" t="s">
        <v>0</v>
      </c>
      <c r="B8">
        <f>SUM(B4:B6)</f>
        <v>3.166666666666667</v>
      </c>
      <c r="C8">
        <f t="shared" ref="C8:D8" si="0">SUM(C4:C6)</f>
        <v>13</v>
      </c>
      <c r="D8">
        <f>SUM(D4:D6)</f>
        <v>1.6666666666666665</v>
      </c>
    </row>
    <row r="10" spans="1:7" x14ac:dyDescent="0.25">
      <c r="A10" s="2" t="s">
        <v>1</v>
      </c>
    </row>
    <row r="11" spans="1:7" x14ac:dyDescent="0.25">
      <c r="B11" s="2" t="s">
        <v>13</v>
      </c>
      <c r="C11" s="2" t="s">
        <v>14</v>
      </c>
      <c r="D11" s="2" t="s">
        <v>15</v>
      </c>
      <c r="E11" s="2"/>
      <c r="F11" s="2" t="s">
        <v>2</v>
      </c>
      <c r="G11" s="2" t="s">
        <v>3</v>
      </c>
    </row>
    <row r="12" spans="1:7" x14ac:dyDescent="0.25">
      <c r="A12" s="2" t="s">
        <v>13</v>
      </c>
      <c r="B12" s="3">
        <f>B4/$B$8</f>
        <v>0.31578947368421051</v>
      </c>
      <c r="C12" s="3">
        <f>C4/$C$8</f>
        <v>0.46153846153846156</v>
      </c>
      <c r="D12" s="3">
        <f>D4/$D$8</f>
        <v>0.30000000000000004</v>
      </c>
      <c r="E12" s="3"/>
      <c r="F12">
        <f>AVERAGE(B12:D12)</f>
        <v>0.35910931174089072</v>
      </c>
      <c r="G12">
        <f>MMULT(B4:D4,$F$12:$F$14)/F12</f>
        <v>3.0642615558060875</v>
      </c>
    </row>
    <row r="13" spans="1:7" x14ac:dyDescent="0.25">
      <c r="A13" s="2" t="s">
        <v>14</v>
      </c>
      <c r="B13" s="3">
        <f t="shared" ref="B13:B14" si="1">B5/$B$8</f>
        <v>5.2631578947368411E-2</v>
      </c>
      <c r="C13" s="3">
        <f t="shared" ref="C13:C15" si="2">C5/$C$8</f>
        <v>7.6923076923076927E-2</v>
      </c>
      <c r="D13" s="3">
        <f t="shared" ref="D13:D14" si="3">D5/$D$8</f>
        <v>0.1</v>
      </c>
      <c r="E13" s="3"/>
      <c r="F13">
        <f>AVERAGE(B13:D13)</f>
        <v>7.6518218623481779E-2</v>
      </c>
      <c r="G13">
        <f t="shared" ref="G13:G14" si="4">MMULT(B5:D5,$F$12:$F$14)/F13</f>
        <v>3.011463844797178</v>
      </c>
    </row>
    <row r="14" spans="1:7" x14ac:dyDescent="0.25">
      <c r="A14" s="2" t="s">
        <v>15</v>
      </c>
      <c r="B14" s="3">
        <f t="shared" si="1"/>
        <v>0.63157894736842102</v>
      </c>
      <c r="C14" s="3">
        <f t="shared" si="2"/>
        <v>0.46153846153846156</v>
      </c>
      <c r="D14" s="3">
        <f t="shared" si="3"/>
        <v>0.60000000000000009</v>
      </c>
      <c r="E14" s="3"/>
      <c r="F14">
        <f>AVERAGE(B14:D14)</f>
        <v>0.56437246963562748</v>
      </c>
      <c r="G14">
        <f t="shared" si="4"/>
        <v>3.0860832137733145</v>
      </c>
    </row>
    <row r="15" spans="1:7" x14ac:dyDescent="0.25">
      <c r="A15" s="2"/>
      <c r="B15" s="3"/>
      <c r="C15" s="3"/>
      <c r="D15" s="3"/>
      <c r="E15" s="3"/>
    </row>
    <row r="16" spans="1:7" x14ac:dyDescent="0.25">
      <c r="F16" t="s">
        <v>4</v>
      </c>
      <c r="G16">
        <f>(AVERAGE(G12:G15)-4)/3</f>
        <v>-0.3153545984026021</v>
      </c>
    </row>
    <row r="18" spans="6:7" x14ac:dyDescent="0.25">
      <c r="F18" t="s">
        <v>5</v>
      </c>
      <c r="G18">
        <v>0.9</v>
      </c>
    </row>
    <row r="20" spans="6:7" x14ac:dyDescent="0.25">
      <c r="F20" t="s">
        <v>6</v>
      </c>
      <c r="G20">
        <f>G16/G18</f>
        <v>-0.35039399822511347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8" sqref="C8"/>
    </sheetView>
  </sheetViews>
  <sheetFormatPr defaultRowHeight="15" x14ac:dyDescent="0.25"/>
  <cols>
    <col min="1" max="1" width="14.28515625" customWidth="1"/>
  </cols>
  <sheetData>
    <row r="1" spans="1:7" x14ac:dyDescent="0.25">
      <c r="C1" s="5" t="s">
        <v>9</v>
      </c>
      <c r="D1" s="5"/>
      <c r="E1" s="7"/>
    </row>
    <row r="2" spans="1:7" x14ac:dyDescent="0.25">
      <c r="A2" t="s">
        <v>7</v>
      </c>
      <c r="B2" t="s">
        <v>8</v>
      </c>
      <c r="C2" s="2" t="s">
        <v>11</v>
      </c>
      <c r="D2" s="2" t="s">
        <v>12</v>
      </c>
      <c r="E2" s="2"/>
    </row>
    <row r="3" spans="1:7" x14ac:dyDescent="0.25">
      <c r="A3" s="2" t="s">
        <v>13</v>
      </c>
      <c r="B3" s="2">
        <f>Веса!F12</f>
        <v>0.35910931174089072</v>
      </c>
      <c r="C3" s="3">
        <f>Стоимость!E11</f>
        <v>0.66666666666666663</v>
      </c>
      <c r="D3" s="3">
        <f>Стоимость!E12</f>
        <v>0.33333333333333331</v>
      </c>
      <c r="E3" s="3"/>
    </row>
    <row r="4" spans="1:7" x14ac:dyDescent="0.25">
      <c r="A4" s="2" t="s">
        <v>14</v>
      </c>
      <c r="B4" s="2">
        <f>Веса!F13</f>
        <v>7.6518218623481779E-2</v>
      </c>
      <c r="C4" s="3">
        <f>Обслуживание!E12</f>
        <v>0.8</v>
      </c>
      <c r="D4" s="3">
        <f>Обслуживание!F12</f>
        <v>2</v>
      </c>
      <c r="E4" s="3"/>
    </row>
    <row r="5" spans="1:7" x14ac:dyDescent="0.25">
      <c r="A5" s="2" t="s">
        <v>15</v>
      </c>
      <c r="B5" s="2">
        <f>Веса!F14</f>
        <v>0.56437246963562748</v>
      </c>
      <c r="C5" s="3">
        <f>Сложность!E12</f>
        <v>0.75</v>
      </c>
      <c r="D5" s="3">
        <f>Сложность!E13</f>
        <v>0.25</v>
      </c>
      <c r="E5" s="3"/>
    </row>
    <row r="6" spans="1:7" x14ac:dyDescent="0.25">
      <c r="A6" s="2"/>
      <c r="B6" s="2"/>
      <c r="C6" s="3"/>
      <c r="D6" s="3"/>
      <c r="E6" s="3"/>
    </row>
    <row r="7" spans="1:7" x14ac:dyDescent="0.25">
      <c r="A7" s="2"/>
      <c r="B7" s="2"/>
    </row>
    <row r="8" spans="1:7" ht="30" x14ac:dyDescent="0.25">
      <c r="A8" s="4" t="s">
        <v>10</v>
      </c>
      <c r="C8" s="8">
        <f>SUMPRODUCT($B$3:$B$5,C3:C5)</f>
        <v>0.72390013495276651</v>
      </c>
      <c r="D8">
        <f>SUMPRODUCT($B$3:$B$5,D3:D5)</f>
        <v>0.41383265856950069</v>
      </c>
    </row>
    <row r="9" spans="1:7" x14ac:dyDescent="0.25">
      <c r="A9" s="2"/>
      <c r="B9" s="2"/>
    </row>
    <row r="10" spans="1:7" x14ac:dyDescent="0.25">
      <c r="C10" s="2"/>
      <c r="D10" s="2"/>
      <c r="E10" s="2"/>
      <c r="F10" s="2"/>
      <c r="G10" s="2"/>
    </row>
    <row r="11" spans="1:7" x14ac:dyDescent="0.25">
      <c r="A11" s="2"/>
      <c r="B11" s="2"/>
      <c r="C11" s="3"/>
      <c r="D11" s="3"/>
      <c r="E11" s="3"/>
    </row>
    <row r="12" spans="1:7" x14ac:dyDescent="0.25">
      <c r="A12" s="2"/>
      <c r="B12" s="2"/>
      <c r="C12" s="3"/>
      <c r="D12" s="3"/>
      <c r="E12" s="3"/>
    </row>
    <row r="13" spans="1:7" x14ac:dyDescent="0.25">
      <c r="A13" s="2"/>
      <c r="B13" s="2"/>
      <c r="C13" s="3"/>
      <c r="D13" s="3"/>
      <c r="E13" s="3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Стоимость</vt:lpstr>
      <vt:lpstr>Сложность</vt:lpstr>
      <vt:lpstr>Обслуживание</vt:lpstr>
      <vt:lpstr>Адаптация</vt:lpstr>
      <vt:lpstr>Веса</vt:lpstr>
      <vt:lpstr>Заключительные выч.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2017-10-08T16:49:13Z</dcterms:modified>
</cp:coreProperties>
</file>