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hmed\Desktop\Personal\AccountingCentral\"/>
    </mc:Choice>
  </mc:AlternateContent>
  <xr:revisionPtr revIDLastSave="0" documentId="13_ncr:1_{287DBBDA-E0C2-45BC-9E6B-65A7B301FE9F}" xr6:coauthVersionLast="47" xr6:coauthVersionMax="47" xr10:uidLastSave="{00000000-0000-0000-0000-000000000000}"/>
  <bookViews>
    <workbookView xWindow="-108" yWindow="-108" windowWidth="23256" windowHeight="12576" firstSheet="3" activeTab="5" xr2:uid="{2D73F9B0-1F42-4AF3-889C-CC98CBADD685}"/>
  </bookViews>
  <sheets>
    <sheet name="AccRules_Transactions" sheetId="1" r:id="rId1"/>
    <sheet name="AccRules_Attributes" sheetId="6" r:id="rId2"/>
    <sheet name="AccRules_Aggregation" sheetId="21" r:id="rId3"/>
    <sheet name="TransactionInput" sheetId="7" r:id="rId4"/>
    <sheet name="InstrumentAttributeInput" sheetId="12" r:id="rId5"/>
    <sheet name="AccountingPeriod (1)" sheetId="34" r:id="rId6"/>
    <sheet name="TransactionHistoryOutput" sheetId="32" r:id="rId7"/>
    <sheet name="AggregationHistoryOutput_Att" sheetId="35" r:id="rId8"/>
    <sheet name="AggregationHistoryOutput_Inst" sheetId="49" r:id="rId9"/>
    <sheet name="AggregationHistoryOutput_Ten" sheetId="48" r:id="rId10"/>
    <sheet name="GLRule" sheetId="3" state="hidden" r:id="rId11"/>
    <sheet name="Sheet1" sheetId="25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8" l="1"/>
  <c r="D5" i="48"/>
  <c r="C6" i="48"/>
  <c r="C5" i="48"/>
  <c r="C4" i="48"/>
  <c r="C3" i="48"/>
  <c r="D10" i="49"/>
  <c r="D9" i="49"/>
  <c r="D8" i="49"/>
  <c r="D7" i="49"/>
  <c r="D6" i="49"/>
  <c r="E6" i="49" s="1"/>
  <c r="D5" i="49"/>
  <c r="E5" i="49" s="1"/>
  <c r="E9" i="49" s="1"/>
  <c r="D4" i="49"/>
  <c r="E4" i="49" s="1"/>
  <c r="E8" i="49" s="1"/>
  <c r="D3" i="49"/>
  <c r="E3" i="49" s="1"/>
  <c r="C4" i="49"/>
  <c r="B4" i="49"/>
  <c r="C3" i="49"/>
  <c r="C5" i="49" s="1"/>
  <c r="C7" i="49" s="1"/>
  <c r="C9" i="49" s="1"/>
  <c r="B3" i="49"/>
  <c r="E18" i="35"/>
  <c r="E17" i="35"/>
  <c r="E16" i="35"/>
  <c r="E15" i="35"/>
  <c r="D18" i="35"/>
  <c r="D17" i="35"/>
  <c r="D16" i="35"/>
  <c r="D15" i="35"/>
  <c r="E13" i="35"/>
  <c r="E12" i="35"/>
  <c r="E11" i="35"/>
  <c r="D14" i="35"/>
  <c r="D13" i="35"/>
  <c r="D12" i="35"/>
  <c r="D11" i="35"/>
  <c r="B21" i="32"/>
  <c r="B22" i="32" s="1"/>
  <c r="B23" i="32" s="1"/>
  <c r="B24" i="32" s="1"/>
  <c r="B25" i="32" s="1"/>
  <c r="B26" i="32" s="1"/>
  <c r="B20" i="32"/>
  <c r="E10" i="35"/>
  <c r="E9" i="35"/>
  <c r="E8" i="35"/>
  <c r="D10" i="35"/>
  <c r="D9" i="35"/>
  <c r="D8" i="35"/>
  <c r="E7" i="35"/>
  <c r="D7" i="35"/>
  <c r="A7" i="35"/>
  <c r="A8" i="35" s="1"/>
  <c r="A9" i="35" s="1"/>
  <c r="A10" i="35" s="1"/>
  <c r="D5" i="35"/>
  <c r="D4" i="35"/>
  <c r="D3" i="35"/>
  <c r="A6" i="35"/>
  <c r="D4" i="48"/>
  <c r="B4" i="48"/>
  <c r="B6" i="48" s="1"/>
  <c r="B3" i="48"/>
  <c r="B5" i="48" s="1"/>
  <c r="A21" i="32"/>
  <c r="A22" i="32" s="1"/>
  <c r="A23" i="32" s="1"/>
  <c r="A24" i="32" s="1"/>
  <c r="A25" i="32" s="1"/>
  <c r="A26" i="32" s="1"/>
  <c r="B19" i="32"/>
  <c r="B5" i="32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4" i="32"/>
  <c r="B3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D6" i="35" s="1"/>
  <c r="E6" i="35" s="1"/>
  <c r="E14" i="35" s="1"/>
  <c r="F5" i="32"/>
  <c r="F4" i="32"/>
  <c r="F3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A9" i="32"/>
  <c r="A10" i="32"/>
  <c r="A11" i="32"/>
  <c r="A12" i="32" s="1"/>
  <c r="A13" i="32" s="1"/>
  <c r="A14" i="32" s="1"/>
  <c r="A5" i="35"/>
  <c r="C5" i="35"/>
  <c r="C9" i="35" s="1"/>
  <c r="C13" i="35" s="1"/>
  <c r="C17" i="35" s="1"/>
  <c r="C4" i="35"/>
  <c r="C6" i="35" s="1"/>
  <c r="C10" i="35" s="1"/>
  <c r="C14" i="35" s="1"/>
  <c r="C18" i="35" s="1"/>
  <c r="C3" i="35"/>
  <c r="C7" i="35" s="1"/>
  <c r="C11" i="35" s="1"/>
  <c r="C15" i="35" s="1"/>
  <c r="F7" i="34"/>
  <c r="F8" i="34" s="1"/>
  <c r="F9" i="34" s="1"/>
  <c r="F10" i="34" s="1"/>
  <c r="F11" i="34" s="1"/>
  <c r="F12" i="34" s="1"/>
  <c r="F13" i="34" s="1"/>
  <c r="F14" i="34" s="1"/>
  <c r="F15" i="34" s="1"/>
  <c r="F16" i="34" s="1"/>
  <c r="F17" i="34" s="1"/>
  <c r="D6" i="34"/>
  <c r="A6" i="34"/>
  <c r="E6" i="34" s="1"/>
  <c r="A7" i="34" s="1"/>
  <c r="F24" i="25"/>
  <c r="F25" i="25" s="1"/>
  <c r="E24" i="25"/>
  <c r="E25" i="25" s="1"/>
  <c r="D24" i="25"/>
  <c r="D25" i="25" s="1"/>
  <c r="C25" i="25"/>
  <c r="C24" i="25"/>
  <c r="D23" i="25"/>
  <c r="C23" i="25"/>
  <c r="D22" i="25"/>
  <c r="C22" i="25"/>
  <c r="G15" i="25"/>
  <c r="G12" i="25"/>
  <c r="G18" i="25" s="1"/>
  <c r="C5" i="25"/>
  <c r="J12" i="25"/>
  <c r="O12" i="25" s="1"/>
  <c r="J13" i="25" s="1"/>
  <c r="N13" i="25" s="1"/>
  <c r="K14" i="25" s="1"/>
  <c r="N14" i="25" s="1"/>
  <c r="K15" i="25" s="1"/>
  <c r="N15" i="25" s="1"/>
  <c r="K16" i="25" s="1"/>
  <c r="N16" i="25" s="1"/>
  <c r="K17" i="25" s="1"/>
  <c r="N17" i="25" s="1"/>
  <c r="K18" i="25" s="1"/>
  <c r="N18" i="25" s="1"/>
  <c r="K19" i="25" s="1"/>
  <c r="N19" i="25" s="1"/>
  <c r="K20" i="25" s="1"/>
  <c r="N20" i="25" s="1"/>
  <c r="K21" i="25" s="1"/>
  <c r="N21" i="25" s="1"/>
  <c r="K22" i="25" s="1"/>
  <c r="N22" i="25" s="1"/>
  <c r="B3" i="21"/>
  <c r="F4" i="7"/>
  <c r="F3" i="7"/>
  <c r="A14" i="3"/>
  <c r="A13" i="3"/>
  <c r="A12" i="3"/>
  <c r="A11" i="3"/>
  <c r="A10" i="3"/>
  <c r="A9" i="3"/>
  <c r="A8" i="3"/>
  <c r="A7" i="3"/>
  <c r="A6" i="3"/>
  <c r="A5" i="3"/>
  <c r="A4" i="3"/>
  <c r="A3" i="3"/>
  <c r="A15" i="3"/>
  <c r="C8" i="35" l="1"/>
  <c r="C12" i="35" s="1"/>
  <c r="C16" i="35" s="1"/>
  <c r="E7" i="49"/>
  <c r="E10" i="49"/>
  <c r="C6" i="49"/>
  <c r="C8" i="49" s="1"/>
  <c r="C10" i="49" s="1"/>
  <c r="D3" i="48"/>
  <c r="E5" i="35"/>
  <c r="B4" i="35"/>
  <c r="B3" i="35"/>
  <c r="D7" i="34"/>
  <c r="E7" i="34" s="1"/>
  <c r="A8" i="34" s="1"/>
  <c r="C7" i="34"/>
  <c r="B7" i="34"/>
  <c r="B6" i="34"/>
  <c r="C6" i="34"/>
  <c r="D8" i="34" l="1"/>
  <c r="E8" i="34" s="1"/>
  <c r="A9" i="34" s="1"/>
  <c r="C8" i="34"/>
  <c r="B8" i="34"/>
  <c r="C9" i="34" l="1"/>
  <c r="B9" i="34"/>
  <c r="D9" i="34"/>
  <c r="E9" i="34" s="1"/>
  <c r="A10" i="34" s="1"/>
  <c r="B10" i="34" l="1"/>
  <c r="D10" i="34"/>
  <c r="E10" i="34" s="1"/>
  <c r="A11" i="34" s="1"/>
  <c r="C10" i="34"/>
  <c r="E3" i="35" l="1"/>
  <c r="E4" i="35"/>
  <c r="B11" i="34"/>
  <c r="D11" i="34"/>
  <c r="E11" i="34" s="1"/>
  <c r="A12" i="34" s="1"/>
  <c r="C11" i="34"/>
  <c r="D12" i="34" l="1"/>
  <c r="E12" i="34" s="1"/>
  <c r="A13" i="34" s="1"/>
  <c r="C12" i="34"/>
  <c r="B12" i="34"/>
  <c r="D13" i="34" l="1"/>
  <c r="E13" i="34" s="1"/>
  <c r="A14" i="34" s="1"/>
  <c r="C13" i="34"/>
  <c r="B13" i="34"/>
  <c r="D14" i="34" l="1"/>
  <c r="E14" i="34" s="1"/>
  <c r="A15" i="34" s="1"/>
  <c r="C14" i="34"/>
  <c r="B14" i="34"/>
  <c r="B15" i="34" l="1"/>
  <c r="C15" i="34"/>
  <c r="D15" i="34"/>
  <c r="E15" i="34" s="1"/>
  <c r="A16" i="34" s="1"/>
  <c r="B16" i="34" l="1"/>
  <c r="D16" i="34"/>
  <c r="E16" i="34" s="1"/>
  <c r="A17" i="34" s="1"/>
  <c r="C16" i="34"/>
  <c r="D17" i="34" l="1"/>
  <c r="E17" i="34" s="1"/>
  <c r="C17" i="34"/>
  <c r="B17" i="34"/>
  <c r="G17" i="34" l="1"/>
  <c r="G10" i="34"/>
  <c r="G15" i="34"/>
  <c r="G8" i="34"/>
  <c r="G16" i="34"/>
  <c r="G13" i="34"/>
  <c r="G11" i="34"/>
  <c r="G6" i="34"/>
  <c r="G9" i="34"/>
  <c r="G7" i="34"/>
  <c r="G12" i="34"/>
  <c r="G14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tc={2953EC6C-8533-42B3-A00F-BDD3E76167EA}</author>
  </authors>
  <commentList>
    <comment ref="D2" authorId="0" shapeId="0" xr:uid="{2953EC6C-8533-42B3-A00F-BDD3E76167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</text>
    </comment>
  </commentList>
</comments>
</file>

<file path=xl/sharedStrings.xml><?xml version="1.0" encoding="utf-8"?>
<sst xmlns="http://schemas.openxmlformats.org/spreadsheetml/2006/main" count="323" uniqueCount="101">
  <si>
    <t>Client Reference Data</t>
  </si>
  <si>
    <t>Id</t>
  </si>
  <si>
    <t>Name</t>
  </si>
  <si>
    <t>Revenue</t>
  </si>
  <si>
    <t>AccountSubType</t>
  </si>
  <si>
    <t>Deferred Revenue</t>
  </si>
  <si>
    <t>System Generated</t>
  </si>
  <si>
    <t>ID</t>
  </si>
  <si>
    <t>Sign</t>
  </si>
  <si>
    <t>Criteria</t>
  </si>
  <si>
    <t>Positive</t>
  </si>
  <si>
    <t>Negative</t>
  </si>
  <si>
    <t>Dr</t>
  </si>
  <si>
    <t>Cr</t>
  </si>
  <si>
    <t>Rule</t>
  </si>
  <si>
    <t>A/R</t>
  </si>
  <si>
    <t>AttributeName</t>
  </si>
  <si>
    <t>EffectiveDate</t>
  </si>
  <si>
    <t>InstrumentId</t>
  </si>
  <si>
    <t>TransactionType</t>
  </si>
  <si>
    <t>SO1</t>
  </si>
  <si>
    <t>Amount</t>
  </si>
  <si>
    <t>Client Activity Data</t>
  </si>
  <si>
    <t>Helper Column</t>
  </si>
  <si>
    <t>amount&gt;1</t>
  </si>
  <si>
    <t>amount&lt;1</t>
  </si>
  <si>
    <t>UserField</t>
  </si>
  <si>
    <t>UserField1</t>
  </si>
  <si>
    <t>Period</t>
  </si>
  <si>
    <t>2024-1</t>
  </si>
  <si>
    <t>TransactionDate</t>
  </si>
  <si>
    <t>StartDate</t>
  </si>
  <si>
    <t>EndDate</t>
  </si>
  <si>
    <t>CalendarMonth</t>
  </si>
  <si>
    <t>Year</t>
  </si>
  <si>
    <t>Days</t>
  </si>
  <si>
    <t>Fiscal Period</t>
  </si>
  <si>
    <t>Configuration</t>
  </si>
  <si>
    <t>AccountingPeriod</t>
  </si>
  <si>
    <t>Status</t>
  </si>
  <si>
    <t>Open</t>
  </si>
  <si>
    <t>Reclassable</t>
  </si>
  <si>
    <t>TransactionId</t>
  </si>
  <si>
    <t>Accounting Period</t>
  </si>
  <si>
    <t>UserField2</t>
  </si>
  <si>
    <t>UserField3</t>
  </si>
  <si>
    <t>UserField4</t>
  </si>
  <si>
    <t>AtrributeId</t>
  </si>
  <si>
    <t>UserField5</t>
  </si>
  <si>
    <t>ProductName</t>
  </si>
  <si>
    <t>SaaS</t>
  </si>
  <si>
    <t>Training</t>
  </si>
  <si>
    <t>MaturtiyDate</t>
  </si>
  <si>
    <t>RecognitionMethod</t>
  </si>
  <si>
    <t>Ratable</t>
  </si>
  <si>
    <t>PointInTime</t>
  </si>
  <si>
    <t>IsGL</t>
  </si>
  <si>
    <t>Transaction Name</t>
  </si>
  <si>
    <t>Income</t>
  </si>
  <si>
    <t>Invoice &amp; Credits</t>
  </si>
  <si>
    <t>Metric Name</t>
  </si>
  <si>
    <t>FiscalPeriodStartDate</t>
  </si>
  <si>
    <t>dataType</t>
  </si>
  <si>
    <t>String</t>
  </si>
  <si>
    <t>Date</t>
  </si>
  <si>
    <t>Attribute</t>
  </si>
  <si>
    <t>Nullable</t>
  </si>
  <si>
    <t>No</t>
  </si>
  <si>
    <t>Yes</t>
  </si>
  <si>
    <t>Unbilled</t>
  </si>
  <si>
    <t>Rev</t>
  </si>
  <si>
    <t>Un</t>
  </si>
  <si>
    <t>Bg def</t>
  </si>
  <si>
    <t>new bi</t>
  </si>
  <si>
    <t>rev</t>
  </si>
  <si>
    <t>end def</t>
  </si>
  <si>
    <t>clo un</t>
  </si>
  <si>
    <t>Def Rev</t>
  </si>
  <si>
    <t>Clearing</t>
  </si>
  <si>
    <t>Billed</t>
  </si>
  <si>
    <t>Def</t>
  </si>
  <si>
    <t>Def Revenue</t>
  </si>
  <si>
    <t>AR</t>
  </si>
  <si>
    <t>Account</t>
  </si>
  <si>
    <t>Billing Status</t>
  </si>
  <si>
    <t>2024-2</t>
  </si>
  <si>
    <t>InstrumentID</t>
  </si>
  <si>
    <t>AggregationMetric</t>
  </si>
  <si>
    <t>AggregatedActivityAmount</t>
  </si>
  <si>
    <t>AggregatedLTDAmount</t>
  </si>
  <si>
    <t>New Billing</t>
  </si>
  <si>
    <t>Credit Note</t>
  </si>
  <si>
    <t>FX Change</t>
  </si>
  <si>
    <t>SO2</t>
  </si>
  <si>
    <t>AttributeId</t>
  </si>
  <si>
    <t>TENANT LEVEL</t>
  </si>
  <si>
    <t>INSTRUMENT LEVEL</t>
  </si>
  <si>
    <t>ATTRIBUTE LEVEL</t>
  </si>
  <si>
    <t>PAID</t>
  </si>
  <si>
    <t>Impact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</si>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</sst>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</cellXfs>
  <cellStyles count="1">
    <cellStyle name="Normal" xfId="0" builtinId="0"/>
  </cellStyles>
  <dxfs count="3"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fay Ahmed" id="{70661331-0046-4130-A2B1-B9C9FB4EE560}" userId="S::arahmed@ssnc-corp.global::8fd684c9-c3dc-4799-9236-607fe846e2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3-08T08:38:46.37" personId="{70661331-0046-4130-A2B1-B9C9FB4EE560}" id="{2953EC6C-8533-42B3-A00F-BDD3E76167EA}">
    <text>Controllable from UI as well, Settings&gt;Journal Fields, All booking attributes are reclassable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8A72-0C43-42B9-A327-08FBBCA541E4}">
  <sheetPr>
    <tabColor rgb="FF92D050"/>
  </sheetPr>
  <dimension ref="A1:C6"/>
  <sheetViews>
    <sheetView zoomScale="67" workbookViewId="0">
      <selection activeCell="E37" sqref="E37"/>
    </sheetView>
  </sheetViews>
  <sheetFormatPr defaultRowHeight="14.4" x14ac:dyDescent="0.3"/>
  <cols>
    <col min="2" max="2" width="42.5546875" customWidth="1"/>
    <col min="3" max="3" width="19.33203125" customWidth="1"/>
  </cols>
  <sheetData>
    <row r="1" spans="1:3" x14ac:dyDescent="0.3">
      <c r="A1" s="1" t="s">
        <v>0</v>
      </c>
    </row>
    <row r="2" spans="1:3" x14ac:dyDescent="0.3">
      <c r="A2" s="1" t="s">
        <v>1</v>
      </c>
      <c r="B2" s="1" t="s">
        <v>2</v>
      </c>
      <c r="C2" s="1" t="s">
        <v>56</v>
      </c>
    </row>
    <row r="3" spans="1:3" x14ac:dyDescent="0.3">
      <c r="A3">
        <v>1</v>
      </c>
      <c r="B3" t="s">
        <v>3</v>
      </c>
      <c r="C3">
        <v>1</v>
      </c>
    </row>
    <row r="4" spans="1:3" x14ac:dyDescent="0.3">
      <c r="A4">
        <v>2</v>
      </c>
      <c r="B4" t="s">
        <v>90</v>
      </c>
      <c r="C4">
        <v>1</v>
      </c>
    </row>
    <row r="5" spans="1:3" s="9" customFormat="1" x14ac:dyDescent="0.3">
      <c r="A5" s="9">
        <v>3</v>
      </c>
      <c r="B5" s="9" t="s">
        <v>91</v>
      </c>
      <c r="C5" s="9">
        <v>1</v>
      </c>
    </row>
    <row r="6" spans="1:3" s="9" customFormat="1" x14ac:dyDescent="0.3">
      <c r="A6" s="9">
        <v>4</v>
      </c>
      <c r="B6" s="9" t="s">
        <v>92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A9F6-7ABB-47D7-857C-69F5C70EA3E1}">
  <sheetPr>
    <tabColor rgb="FF92D050"/>
  </sheetPr>
  <dimension ref="A1:D6"/>
  <sheetViews>
    <sheetView workbookViewId="0">
      <selection activeCell="D23" sqref="D23"/>
    </sheetView>
  </sheetViews>
  <sheetFormatPr defaultRowHeight="14.4" x14ac:dyDescent="0.3"/>
  <cols>
    <col min="1" max="1" width="34.6640625" style="9" customWidth="1"/>
    <col min="2" max="2" width="22.33203125" style="9" customWidth="1"/>
    <col min="3" max="3" width="23.5546875" style="9" customWidth="1"/>
    <col min="4" max="16384" width="8.88671875" style="9"/>
  </cols>
  <sheetData>
    <row r="1" spans="1:4" ht="21" x14ac:dyDescent="0.4">
      <c r="A1" s="11" t="s">
        <v>95</v>
      </c>
    </row>
    <row r="2" spans="1:4" x14ac:dyDescent="0.3">
      <c r="A2" s="10" t="s">
        <v>38</v>
      </c>
      <c r="B2" s="10" t="s">
        <v>87</v>
      </c>
      <c r="C2" s="10" t="s">
        <v>88</v>
      </c>
      <c r="D2" s="10" t="s">
        <v>89</v>
      </c>
    </row>
    <row r="3" spans="1:4" x14ac:dyDescent="0.3">
      <c r="A3" s="9" t="s">
        <v>29</v>
      </c>
      <c r="B3" s="9" t="str">
        <f>AccRules_Aggregation!C5</f>
        <v>Invoice &amp; Credits</v>
      </c>
      <c r="C3" s="7">
        <f>TransactionHistoryOutput!F3+TransactionHistoryOutput!F4+TransactionHistoryOutput!F7+TransactionHistoryOutput!F8+TransactionHistoryOutput!F11+TransactionHistoryOutput!F12+TransactionHistoryOutput!F15+TransactionHistoryOutput!F16</f>
        <v>5400</v>
      </c>
      <c r="D3" s="7">
        <f>C3</f>
        <v>5400</v>
      </c>
    </row>
    <row r="4" spans="1:4" x14ac:dyDescent="0.3">
      <c r="A4" s="9" t="s">
        <v>29</v>
      </c>
      <c r="B4" s="9" t="str">
        <f>AccRules_Aggregation!C6</f>
        <v>Income</v>
      </c>
      <c r="C4" s="7">
        <f>TransactionHistoryOutput!F5+TransactionHistoryOutput!F6+TransactionHistoryOutput!F9+TransactionHistoryOutput!F10+TransactionHistoryOutput!F13+TransactionHistoryOutput!F14+TransactionHistoryOutput!F17+TransactionHistoryOutput!F18</f>
        <v>490</v>
      </c>
      <c r="D4" s="7">
        <f>C4</f>
        <v>490</v>
      </c>
    </row>
    <row r="5" spans="1:4" x14ac:dyDescent="0.3">
      <c r="A5" s="9" t="s">
        <v>85</v>
      </c>
      <c r="B5" s="9" t="str">
        <f>B3</f>
        <v>Invoice &amp; Credits</v>
      </c>
      <c r="C5" s="7">
        <f>TransactionHistoryOutput!F21+TransactionHistoryOutput!F22+TransactionHistoryOutput!F25+TransactionHistoryOutput!F26</f>
        <v>-200</v>
      </c>
      <c r="D5" s="7">
        <f>D3+C5</f>
        <v>5200</v>
      </c>
    </row>
    <row r="6" spans="1:4" x14ac:dyDescent="0.3">
      <c r="A6" s="9" t="s">
        <v>85</v>
      </c>
      <c r="B6" s="9" t="str">
        <f>B4</f>
        <v>Income</v>
      </c>
      <c r="C6" s="7">
        <f>TransactionHistoryOutput!F19+TransactionHistoryOutput!F20+TransactionHistoryOutput!F23+TransactionHistoryOutput!F24</f>
        <v>450</v>
      </c>
      <c r="D6" s="7">
        <f>D4+C6</f>
        <v>940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DC67-B02D-4578-BEFF-1E63375ED425}">
  <sheetPr>
    <tabColor rgb="FFFFFF00"/>
  </sheetPr>
  <dimension ref="A1:F15"/>
  <sheetViews>
    <sheetView workbookViewId="0">
      <selection activeCell="B28" sqref="B28"/>
    </sheetView>
  </sheetViews>
  <sheetFormatPr defaultRowHeight="14.4" x14ac:dyDescent="0.3"/>
  <cols>
    <col min="1" max="1" width="57.6640625" customWidth="1"/>
    <col min="2" max="2" width="27" customWidth="1"/>
    <col min="3" max="3" width="29" customWidth="1"/>
    <col min="4" max="4" width="34.6640625" customWidth="1"/>
  </cols>
  <sheetData>
    <row r="1" spans="1:6" x14ac:dyDescent="0.3">
      <c r="A1" s="1" t="s">
        <v>6</v>
      </c>
    </row>
    <row r="2" spans="1:6" x14ac:dyDescent="0.3">
      <c r="A2" t="s">
        <v>23</v>
      </c>
      <c r="B2" s="1" t="s">
        <v>7</v>
      </c>
      <c r="C2" s="1" t="s">
        <v>4</v>
      </c>
      <c r="D2" s="1" t="s">
        <v>8</v>
      </c>
      <c r="E2" s="1" t="s">
        <v>14</v>
      </c>
      <c r="F2" s="1" t="s">
        <v>9</v>
      </c>
    </row>
    <row r="3" spans="1:6" x14ac:dyDescent="0.3">
      <c r="A3" t="str">
        <f>CONCATENATE(C3,F3,E3)</f>
        <v>Revenueamount&gt;1Dr</v>
      </c>
      <c r="B3">
        <v>1</v>
      </c>
      <c r="C3" t="s">
        <v>3</v>
      </c>
      <c r="D3" t="s">
        <v>10</v>
      </c>
      <c r="E3" t="s">
        <v>12</v>
      </c>
      <c r="F3" t="s">
        <v>24</v>
      </c>
    </row>
    <row r="4" spans="1:6" x14ac:dyDescent="0.3">
      <c r="A4" t="str">
        <f t="shared" ref="A4:A14" si="0">CONCATENATE(C4,F4,E4)</f>
        <v>Revenueamount&gt;1Cr</v>
      </c>
      <c r="B4">
        <v>2</v>
      </c>
      <c r="C4" s="3" t="s">
        <v>3</v>
      </c>
      <c r="D4" s="3" t="s">
        <v>10</v>
      </c>
      <c r="E4" s="3" t="s">
        <v>13</v>
      </c>
      <c r="F4" t="s">
        <v>24</v>
      </c>
    </row>
    <row r="5" spans="1:6" x14ac:dyDescent="0.3">
      <c r="A5" t="str">
        <f t="shared" si="0"/>
        <v>Revenueamount&lt;1Dr</v>
      </c>
      <c r="B5">
        <v>3</v>
      </c>
      <c r="C5" s="3" t="s">
        <v>3</v>
      </c>
      <c r="D5" s="3" t="s">
        <v>11</v>
      </c>
      <c r="E5" s="3" t="s">
        <v>12</v>
      </c>
      <c r="F5" t="s">
        <v>25</v>
      </c>
    </row>
    <row r="6" spans="1:6" x14ac:dyDescent="0.3">
      <c r="A6" t="str">
        <f t="shared" si="0"/>
        <v>Revenueamount&lt;1Cr</v>
      </c>
      <c r="B6">
        <v>4</v>
      </c>
      <c r="C6" t="s">
        <v>3</v>
      </c>
      <c r="D6" t="s">
        <v>11</v>
      </c>
      <c r="E6" t="s">
        <v>13</v>
      </c>
      <c r="F6" t="s">
        <v>25</v>
      </c>
    </row>
    <row r="7" spans="1:6" x14ac:dyDescent="0.3">
      <c r="A7" t="str">
        <f t="shared" si="0"/>
        <v>Deferred Revenueamount&gt;1Dr</v>
      </c>
      <c r="B7">
        <v>5</v>
      </c>
      <c r="C7" t="s">
        <v>5</v>
      </c>
      <c r="D7" t="s">
        <v>10</v>
      </c>
      <c r="E7" t="s">
        <v>12</v>
      </c>
      <c r="F7" t="s">
        <v>24</v>
      </c>
    </row>
    <row r="8" spans="1:6" x14ac:dyDescent="0.3">
      <c r="A8" t="str">
        <f t="shared" si="0"/>
        <v>Deferred Revenueamount&gt;1Cr</v>
      </c>
      <c r="B8">
        <v>6</v>
      </c>
      <c r="C8" t="s">
        <v>5</v>
      </c>
      <c r="D8" t="s">
        <v>10</v>
      </c>
      <c r="E8" t="s">
        <v>13</v>
      </c>
      <c r="F8" t="s">
        <v>24</v>
      </c>
    </row>
    <row r="9" spans="1:6" x14ac:dyDescent="0.3">
      <c r="A9" t="str">
        <f t="shared" si="0"/>
        <v>Deferred Revenueamount&lt;1Dr</v>
      </c>
      <c r="B9">
        <v>7</v>
      </c>
      <c r="C9" t="s">
        <v>5</v>
      </c>
      <c r="D9" t="s">
        <v>11</v>
      </c>
      <c r="E9" t="s">
        <v>12</v>
      </c>
      <c r="F9" t="s">
        <v>25</v>
      </c>
    </row>
    <row r="10" spans="1:6" x14ac:dyDescent="0.3">
      <c r="A10" t="str">
        <f t="shared" si="0"/>
        <v>Deferred Revenueamount&lt;1Cr</v>
      </c>
      <c r="B10">
        <v>8</v>
      </c>
      <c r="C10" t="s">
        <v>5</v>
      </c>
      <c r="D10" t="s">
        <v>11</v>
      </c>
      <c r="E10" t="s">
        <v>13</v>
      </c>
      <c r="F10" t="s">
        <v>25</v>
      </c>
    </row>
    <row r="11" spans="1:6" x14ac:dyDescent="0.3">
      <c r="A11" t="str">
        <f t="shared" si="0"/>
        <v>A/Ramount&gt;1Dr</v>
      </c>
      <c r="B11">
        <v>9</v>
      </c>
      <c r="C11" t="s">
        <v>15</v>
      </c>
      <c r="D11" t="s">
        <v>10</v>
      </c>
      <c r="E11" t="s">
        <v>12</v>
      </c>
      <c r="F11" t="s">
        <v>24</v>
      </c>
    </row>
    <row r="12" spans="1:6" x14ac:dyDescent="0.3">
      <c r="A12" t="str">
        <f t="shared" si="0"/>
        <v>A/Ramount&gt;1Cr</v>
      </c>
      <c r="B12">
        <v>10</v>
      </c>
      <c r="C12" t="s">
        <v>15</v>
      </c>
      <c r="D12" t="s">
        <v>10</v>
      </c>
      <c r="E12" t="s">
        <v>13</v>
      </c>
      <c r="F12" t="s">
        <v>24</v>
      </c>
    </row>
    <row r="13" spans="1:6" x14ac:dyDescent="0.3">
      <c r="A13" t="str">
        <f t="shared" si="0"/>
        <v>A/Ramount&lt;1Dr</v>
      </c>
      <c r="B13">
        <v>11</v>
      </c>
      <c r="C13" t="s">
        <v>15</v>
      </c>
      <c r="D13" t="s">
        <v>11</v>
      </c>
      <c r="E13" t="s">
        <v>12</v>
      </c>
      <c r="F13" t="s">
        <v>25</v>
      </c>
    </row>
    <row r="14" spans="1:6" x14ac:dyDescent="0.3">
      <c r="A14" t="str">
        <f t="shared" si="0"/>
        <v>A/Ramount&lt;1Cr</v>
      </c>
      <c r="B14">
        <v>12</v>
      </c>
      <c r="C14" t="s">
        <v>15</v>
      </c>
      <c r="D14" t="s">
        <v>11</v>
      </c>
      <c r="E14" t="s">
        <v>13</v>
      </c>
      <c r="F14" t="s">
        <v>25</v>
      </c>
    </row>
    <row r="15" spans="1:6" x14ac:dyDescent="0.3">
      <c r="A15" t="str">
        <f t="shared" ref="A15" si="1">CONCATENATE(C15,D15,E15)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E3F4-38F7-4824-B1A7-036D306B51AA}">
  <dimension ref="B1:O25"/>
  <sheetViews>
    <sheetView workbookViewId="0">
      <selection activeCell="Q20" sqref="Q20"/>
    </sheetView>
  </sheetViews>
  <sheetFormatPr defaultRowHeight="14.4" x14ac:dyDescent="0.3"/>
  <cols>
    <col min="9" max="9" width="8.88671875" style="9"/>
  </cols>
  <sheetData>
    <row r="1" spans="2:15" x14ac:dyDescent="0.3">
      <c r="B1">
        <v>1</v>
      </c>
      <c r="D1" t="s">
        <v>12</v>
      </c>
      <c r="E1" t="s">
        <v>13</v>
      </c>
      <c r="G1" s="10" t="s">
        <v>83</v>
      </c>
      <c r="H1" s="10" t="s">
        <v>65</v>
      </c>
      <c r="I1" s="10"/>
    </row>
    <row r="2" spans="2:15" x14ac:dyDescent="0.3">
      <c r="C2" t="s">
        <v>80</v>
      </c>
      <c r="D2">
        <v>100</v>
      </c>
      <c r="G2" t="s">
        <v>69</v>
      </c>
      <c r="H2" s="9" t="s">
        <v>69</v>
      </c>
    </row>
    <row r="3" spans="2:15" x14ac:dyDescent="0.3">
      <c r="C3" t="s">
        <v>70</v>
      </c>
      <c r="E3">
        <v>-100</v>
      </c>
      <c r="G3" t="s">
        <v>3</v>
      </c>
      <c r="H3" s="9" t="s">
        <v>69</v>
      </c>
    </row>
    <row r="5" spans="2:15" x14ac:dyDescent="0.3">
      <c r="B5">
        <v>2</v>
      </c>
      <c r="C5" s="9" t="str">
        <f>C2</f>
        <v>Def</v>
      </c>
      <c r="D5" s="9">
        <v>100</v>
      </c>
      <c r="E5" s="9"/>
      <c r="G5" s="9" t="s">
        <v>69</v>
      </c>
      <c r="H5" s="9" t="s">
        <v>69</v>
      </c>
    </row>
    <row r="6" spans="2:15" x14ac:dyDescent="0.3">
      <c r="C6" s="9" t="s">
        <v>70</v>
      </c>
      <c r="D6" s="9"/>
      <c r="E6" s="9">
        <v>-100</v>
      </c>
      <c r="G6" s="9" t="s">
        <v>3</v>
      </c>
      <c r="H6" s="9" t="s">
        <v>69</v>
      </c>
    </row>
    <row r="8" spans="2:15" x14ac:dyDescent="0.3">
      <c r="B8">
        <v>3</v>
      </c>
      <c r="C8" s="9" t="s">
        <v>70</v>
      </c>
      <c r="D8" s="9">
        <v>200</v>
      </c>
      <c r="E8" s="9"/>
      <c r="F8" s="9"/>
      <c r="G8" s="9" t="s">
        <v>3</v>
      </c>
      <c r="H8" t="s">
        <v>79</v>
      </c>
    </row>
    <row r="9" spans="2:15" x14ac:dyDescent="0.3">
      <c r="C9" s="9" t="s">
        <v>80</v>
      </c>
      <c r="D9" s="9"/>
      <c r="E9" s="9">
        <v>-200</v>
      </c>
      <c r="F9" s="9"/>
      <c r="G9" s="9" t="s">
        <v>69</v>
      </c>
      <c r="H9" s="9" t="s">
        <v>79</v>
      </c>
    </row>
    <row r="10" spans="2:15" x14ac:dyDescent="0.3"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</row>
    <row r="11" spans="2:15" x14ac:dyDescent="0.3">
      <c r="B11">
        <v>3</v>
      </c>
      <c r="C11" t="s">
        <v>80</v>
      </c>
      <c r="D11">
        <v>200</v>
      </c>
      <c r="G11" s="9" t="s">
        <v>81</v>
      </c>
      <c r="H11" s="9" t="s">
        <v>79</v>
      </c>
      <c r="M11">
        <v>100</v>
      </c>
      <c r="O11">
        <v>100</v>
      </c>
    </row>
    <row r="12" spans="2:15" x14ac:dyDescent="0.3">
      <c r="C12" t="s">
        <v>70</v>
      </c>
      <c r="E12">
        <v>-200</v>
      </c>
      <c r="G12" s="9" t="str">
        <f>G8</f>
        <v>Revenue</v>
      </c>
      <c r="H12" s="9" t="s">
        <v>79</v>
      </c>
      <c r="J12">
        <f>O11</f>
        <v>100</v>
      </c>
      <c r="M12">
        <v>100</v>
      </c>
      <c r="O12">
        <f>J12+M12</f>
        <v>200</v>
      </c>
    </row>
    <row r="13" spans="2:15" x14ac:dyDescent="0.3">
      <c r="J13">
        <f>O12</f>
        <v>200</v>
      </c>
      <c r="L13">
        <v>1200</v>
      </c>
      <c r="M13">
        <v>100</v>
      </c>
      <c r="N13">
        <f>L13-J13-M13</f>
        <v>900</v>
      </c>
      <c r="O13">
        <v>0</v>
      </c>
    </row>
    <row r="14" spans="2:15" x14ac:dyDescent="0.3">
      <c r="B14">
        <v>3</v>
      </c>
      <c r="C14" t="s">
        <v>78</v>
      </c>
      <c r="D14">
        <v>1200</v>
      </c>
      <c r="G14" t="s">
        <v>82</v>
      </c>
      <c r="H14" s="9" t="s">
        <v>79</v>
      </c>
      <c r="K14">
        <f>N13</f>
        <v>900</v>
      </c>
      <c r="M14" s="9">
        <v>100</v>
      </c>
      <c r="N14">
        <f>K14-M14</f>
        <v>800</v>
      </c>
    </row>
    <row r="15" spans="2:15" x14ac:dyDescent="0.3">
      <c r="C15" t="s">
        <v>77</v>
      </c>
      <c r="E15">
        <v>-1200</v>
      </c>
      <c r="G15" s="9" t="str">
        <f>G11</f>
        <v>Def Revenue</v>
      </c>
      <c r="H15" s="9" t="s">
        <v>79</v>
      </c>
      <c r="K15" s="9">
        <f t="shared" ref="K15:K22" si="0">N14</f>
        <v>800</v>
      </c>
      <c r="L15" s="9"/>
      <c r="M15" s="9">
        <v>100</v>
      </c>
      <c r="N15" s="9">
        <f t="shared" ref="N15:N22" si="1">K15-M15</f>
        <v>700</v>
      </c>
    </row>
    <row r="16" spans="2:15" x14ac:dyDescent="0.3">
      <c r="K16" s="9">
        <f t="shared" si="0"/>
        <v>700</v>
      </c>
      <c r="L16" s="9"/>
      <c r="M16" s="9">
        <v>100</v>
      </c>
      <c r="N16" s="9">
        <f t="shared" si="1"/>
        <v>600</v>
      </c>
    </row>
    <row r="17" spans="2:14" x14ac:dyDescent="0.3">
      <c r="B17">
        <v>3</v>
      </c>
      <c r="C17" t="s">
        <v>80</v>
      </c>
      <c r="D17">
        <v>100</v>
      </c>
      <c r="G17" s="9" t="s">
        <v>81</v>
      </c>
      <c r="H17" s="9" t="s">
        <v>79</v>
      </c>
      <c r="K17" s="9">
        <f t="shared" si="0"/>
        <v>600</v>
      </c>
      <c r="L17" s="9"/>
      <c r="M17" s="9">
        <v>100</v>
      </c>
      <c r="N17" s="9">
        <f t="shared" si="1"/>
        <v>500</v>
      </c>
    </row>
    <row r="18" spans="2:14" x14ac:dyDescent="0.3">
      <c r="C18" t="s">
        <v>70</v>
      </c>
      <c r="E18">
        <v>-100</v>
      </c>
      <c r="G18" s="9" t="str">
        <f>G12</f>
        <v>Revenue</v>
      </c>
      <c r="H18" s="9" t="s">
        <v>79</v>
      </c>
      <c r="K18" s="9">
        <f t="shared" si="0"/>
        <v>500</v>
      </c>
      <c r="L18" s="9"/>
      <c r="M18" s="9">
        <v>100</v>
      </c>
      <c r="N18" s="9">
        <f t="shared" si="1"/>
        <v>400</v>
      </c>
    </row>
    <row r="19" spans="2:14" x14ac:dyDescent="0.3">
      <c r="K19" s="9">
        <f t="shared" si="0"/>
        <v>400</v>
      </c>
      <c r="L19" s="9"/>
      <c r="M19" s="9">
        <v>100</v>
      </c>
      <c r="N19" s="9">
        <f t="shared" si="1"/>
        <v>300</v>
      </c>
    </row>
    <row r="20" spans="2:14" x14ac:dyDescent="0.3">
      <c r="K20" s="9">
        <f t="shared" si="0"/>
        <v>300</v>
      </c>
      <c r="L20" s="9"/>
      <c r="M20" s="9">
        <v>100</v>
      </c>
      <c r="N20" s="9">
        <f t="shared" si="1"/>
        <v>200</v>
      </c>
    </row>
    <row r="21" spans="2:14" x14ac:dyDescent="0.3">
      <c r="C21" t="s">
        <v>69</v>
      </c>
      <c r="D21" t="s">
        <v>3</v>
      </c>
      <c r="E21" t="s">
        <v>82</v>
      </c>
      <c r="F21" t="s">
        <v>81</v>
      </c>
      <c r="K21" s="9">
        <f t="shared" si="0"/>
        <v>200</v>
      </c>
      <c r="L21" s="9"/>
      <c r="M21" s="9">
        <v>100</v>
      </c>
      <c r="N21" s="9">
        <f t="shared" si="1"/>
        <v>100</v>
      </c>
    </row>
    <row r="22" spans="2:14" x14ac:dyDescent="0.3">
      <c r="B22">
        <v>1</v>
      </c>
      <c r="C22">
        <f>D2</f>
        <v>100</v>
      </c>
      <c r="D22">
        <f>E3</f>
        <v>-100</v>
      </c>
      <c r="E22">
        <v>0</v>
      </c>
      <c r="F22">
        <v>0</v>
      </c>
      <c r="K22" s="9">
        <f t="shared" si="0"/>
        <v>100</v>
      </c>
      <c r="L22" s="9"/>
      <c r="M22" s="9">
        <v>100</v>
      </c>
      <c r="N22" s="9">
        <f t="shared" si="1"/>
        <v>0</v>
      </c>
    </row>
    <row r="23" spans="2:14" x14ac:dyDescent="0.3">
      <c r="B23">
        <v>2</v>
      </c>
      <c r="C23">
        <f>D5</f>
        <v>100</v>
      </c>
      <c r="D23">
        <f>E6</f>
        <v>-100</v>
      </c>
      <c r="E23">
        <v>0</v>
      </c>
      <c r="F23">
        <v>0</v>
      </c>
      <c r="G23" s="9"/>
    </row>
    <row r="24" spans="2:14" x14ac:dyDescent="0.3">
      <c r="B24">
        <v>3</v>
      </c>
      <c r="C24">
        <f>E9</f>
        <v>-200</v>
      </c>
      <c r="D24">
        <f>D8+E12+E18</f>
        <v>-100</v>
      </c>
      <c r="E24">
        <f>D14</f>
        <v>1200</v>
      </c>
      <c r="F24">
        <f>D11+E15+D17</f>
        <v>-900</v>
      </c>
      <c r="G24" s="9"/>
    </row>
    <row r="25" spans="2:14" x14ac:dyDescent="0.3">
      <c r="C25">
        <f>SUM(C22:C24)</f>
        <v>0</v>
      </c>
      <c r="D25">
        <f>SUM(D22:D24)</f>
        <v>-300</v>
      </c>
      <c r="E25" s="9">
        <f>SUM(E22:E24)</f>
        <v>1200</v>
      </c>
      <c r="F25" s="9">
        <f>SUM(F22:F24)</f>
        <v>-900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28CA-3D31-4BD9-B2C5-29FA9ADA07D3}">
  <sheetPr>
    <tabColor rgb="FF92D050"/>
  </sheetPr>
  <dimension ref="A1:F7"/>
  <sheetViews>
    <sheetView zoomScale="74" workbookViewId="0">
      <selection activeCell="D3" sqref="D3"/>
    </sheetView>
  </sheetViews>
  <sheetFormatPr defaultRowHeight="14.4" x14ac:dyDescent="0.3"/>
  <cols>
    <col min="2" max="2" width="27.44140625" customWidth="1"/>
    <col min="3" max="3" width="33.5546875" customWidth="1"/>
    <col min="4" max="4" width="17" customWidth="1"/>
  </cols>
  <sheetData>
    <row r="1" spans="1:6" x14ac:dyDescent="0.3">
      <c r="A1" s="1" t="s">
        <v>0</v>
      </c>
    </row>
    <row r="2" spans="1:6" x14ac:dyDescent="0.3">
      <c r="A2" s="1" t="s">
        <v>1</v>
      </c>
      <c r="B2" s="1" t="s">
        <v>26</v>
      </c>
      <c r="C2" s="1" t="s">
        <v>16</v>
      </c>
      <c r="D2" s="1" t="s">
        <v>41</v>
      </c>
      <c r="E2" s="10" t="s">
        <v>62</v>
      </c>
      <c r="F2" s="10" t="s">
        <v>66</v>
      </c>
    </row>
    <row r="3" spans="1:6" x14ac:dyDescent="0.3">
      <c r="A3">
        <v>1</v>
      </c>
      <c r="B3" t="s">
        <v>27</v>
      </c>
      <c r="C3" t="s">
        <v>31</v>
      </c>
      <c r="D3">
        <v>0</v>
      </c>
      <c r="E3" s="9" t="s">
        <v>64</v>
      </c>
      <c r="F3" s="9" t="s">
        <v>67</v>
      </c>
    </row>
    <row r="4" spans="1:6" x14ac:dyDescent="0.3">
      <c r="A4">
        <v>2</v>
      </c>
      <c r="B4" t="s">
        <v>44</v>
      </c>
      <c r="C4" t="s">
        <v>52</v>
      </c>
      <c r="D4">
        <v>0</v>
      </c>
      <c r="E4" s="9" t="s">
        <v>64</v>
      </c>
      <c r="F4" s="9" t="s">
        <v>67</v>
      </c>
    </row>
    <row r="5" spans="1:6" x14ac:dyDescent="0.3">
      <c r="A5">
        <v>3</v>
      </c>
      <c r="B5" t="s">
        <v>45</v>
      </c>
      <c r="C5" t="s">
        <v>49</v>
      </c>
      <c r="D5">
        <v>0</v>
      </c>
      <c r="E5" s="9" t="s">
        <v>63</v>
      </c>
      <c r="F5" s="9" t="s">
        <v>67</v>
      </c>
    </row>
    <row r="6" spans="1:6" x14ac:dyDescent="0.3">
      <c r="A6">
        <v>4</v>
      </c>
      <c r="B6" t="s">
        <v>46</v>
      </c>
      <c r="C6" t="s">
        <v>53</v>
      </c>
      <c r="D6">
        <v>0</v>
      </c>
      <c r="E6" s="9" t="s">
        <v>63</v>
      </c>
      <c r="F6" s="9" t="s">
        <v>67</v>
      </c>
    </row>
    <row r="7" spans="1:6" s="9" customFormat="1" x14ac:dyDescent="0.3">
      <c r="A7">
        <v>5</v>
      </c>
      <c r="B7" t="s">
        <v>48</v>
      </c>
      <c r="C7" s="9" t="s">
        <v>84</v>
      </c>
      <c r="D7" s="9">
        <v>0</v>
      </c>
      <c r="E7" s="9" t="s">
        <v>63</v>
      </c>
      <c r="F7" s="9" t="s">
        <v>68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AD74-B273-4877-8D52-2697CE797596}">
  <sheetPr>
    <tabColor rgb="FF92D050"/>
  </sheetPr>
  <dimension ref="A1:D6"/>
  <sheetViews>
    <sheetView zoomScale="66" workbookViewId="0"/>
  </sheetViews>
  <sheetFormatPr defaultRowHeight="14.4" x14ac:dyDescent="0.3"/>
  <cols>
    <col min="1" max="1" width="8.88671875" style="9"/>
    <col min="2" max="2" width="33.5546875" style="9" customWidth="1"/>
    <col min="3" max="3" width="21.5546875" style="9" customWidth="1"/>
    <col min="4" max="4" width="17.44140625" style="9" customWidth="1"/>
    <col min="5" max="16384" width="8.88671875" style="9"/>
  </cols>
  <sheetData>
    <row r="1" spans="1:4" x14ac:dyDescent="0.3">
      <c r="A1" s="10" t="s">
        <v>0</v>
      </c>
    </row>
    <row r="2" spans="1:4" x14ac:dyDescent="0.3">
      <c r="A2" s="10" t="s">
        <v>1</v>
      </c>
      <c r="B2" s="10" t="s">
        <v>57</v>
      </c>
      <c r="C2" s="10" t="s">
        <v>60</v>
      </c>
      <c r="D2" s="10" t="s">
        <v>99</v>
      </c>
    </row>
    <row r="3" spans="1:4" x14ac:dyDescent="0.3">
      <c r="A3" s="9">
        <v>1</v>
      </c>
      <c r="B3" s="9" t="str">
        <f>AccRules_Transactions!B3</f>
        <v>Revenue</v>
      </c>
      <c r="C3" s="9" t="s">
        <v>58</v>
      </c>
      <c r="D3" s="12" t="s">
        <v>100</v>
      </c>
    </row>
    <row r="4" spans="1:4" x14ac:dyDescent="0.3">
      <c r="A4" s="9">
        <v>2</v>
      </c>
      <c r="B4" s="9" t="s">
        <v>90</v>
      </c>
      <c r="C4" s="9" t="s">
        <v>59</v>
      </c>
      <c r="D4" s="12" t="s">
        <v>100</v>
      </c>
    </row>
    <row r="5" spans="1:4" x14ac:dyDescent="0.3">
      <c r="A5" s="9">
        <v>3</v>
      </c>
      <c r="B5" s="9" t="s">
        <v>91</v>
      </c>
      <c r="C5" s="9" t="s">
        <v>59</v>
      </c>
      <c r="D5" s="12" t="s">
        <v>100</v>
      </c>
    </row>
    <row r="6" spans="1:4" x14ac:dyDescent="0.3">
      <c r="A6" s="9">
        <v>4</v>
      </c>
      <c r="B6" s="9" t="s">
        <v>92</v>
      </c>
      <c r="C6" s="9" t="s">
        <v>58</v>
      </c>
      <c r="D6" s="12" t="s">
        <v>100</v>
      </c>
    </row>
  </sheetData>
  <conditionalFormatting sqref="D3:D6">
    <cfRule type="cellIs" dxfId="2" priority="2" operator="equal">
      <formula>"Increase"</formula>
    </cfRule>
    <cfRule type="cellIs" dxfId="1" priority="3" operator="equal">
      <formula>"Decrease"</formula>
    </cfRule>
  </conditionalFormatting>
  <conditionalFormatting sqref="D3:D6">
    <cfRule type="cellIs" dxfId="0" priority="1" operator="equal">
      <formula>"No Impact"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FCDF-602B-4CCB-87F0-440DB84772D7}">
  <sheetPr>
    <tabColor rgb="FFFFC000"/>
  </sheetPr>
  <dimension ref="A1:G26"/>
  <sheetViews>
    <sheetView workbookViewId="0">
      <selection activeCell="H23" sqref="H23"/>
    </sheetView>
  </sheetViews>
  <sheetFormatPr defaultRowHeight="14.4" x14ac:dyDescent="0.3"/>
  <cols>
    <col min="1" max="1" width="24.77734375" customWidth="1"/>
    <col min="2" max="2" width="18.21875" customWidth="1"/>
    <col min="3" max="3" width="20.44140625" customWidth="1"/>
    <col min="5" max="5" width="22.77734375" customWidth="1"/>
    <col min="6" max="6" width="21.44140625" customWidth="1"/>
  </cols>
  <sheetData>
    <row r="1" spans="1:7" x14ac:dyDescent="0.3">
      <c r="A1" s="1" t="s">
        <v>22</v>
      </c>
    </row>
    <row r="2" spans="1:7" x14ac:dyDescent="0.3">
      <c r="A2" s="1" t="s">
        <v>30</v>
      </c>
      <c r="B2" s="1" t="s">
        <v>18</v>
      </c>
      <c r="C2" s="1" t="s">
        <v>19</v>
      </c>
      <c r="D2" s="1" t="s">
        <v>21</v>
      </c>
      <c r="E2" s="1" t="s">
        <v>47</v>
      </c>
      <c r="F2" s="5" t="s">
        <v>8</v>
      </c>
      <c r="G2" s="1"/>
    </row>
    <row r="3" spans="1:7" x14ac:dyDescent="0.3">
      <c r="A3" s="2">
        <v>45292</v>
      </c>
      <c r="B3" t="s">
        <v>20</v>
      </c>
      <c r="C3" s="9" t="s">
        <v>90</v>
      </c>
      <c r="D3">
        <v>1200</v>
      </c>
      <c r="E3">
        <v>1</v>
      </c>
      <c r="F3" s="6" t="str">
        <f>IF(D3&lt;0,"Negative","Positive")</f>
        <v>Positive</v>
      </c>
    </row>
    <row r="4" spans="1:7" x14ac:dyDescent="0.3">
      <c r="A4" s="2">
        <v>45292</v>
      </c>
      <c r="B4" s="9" t="s">
        <v>20</v>
      </c>
      <c r="C4" s="9" t="s">
        <v>90</v>
      </c>
      <c r="D4">
        <v>600</v>
      </c>
      <c r="E4">
        <v>2</v>
      </c>
      <c r="F4" s="6" t="str">
        <f t="shared" ref="F4" si="0">IF(D4&lt;0,"Negative","Positive")</f>
        <v>Positive</v>
      </c>
    </row>
    <row r="5" spans="1:7" s="9" customFormat="1" x14ac:dyDescent="0.3">
      <c r="A5" s="2">
        <v>45292</v>
      </c>
      <c r="B5" s="9" t="s">
        <v>20</v>
      </c>
      <c r="C5" s="9" t="s">
        <v>3</v>
      </c>
      <c r="D5" s="9">
        <v>100</v>
      </c>
      <c r="E5" s="9">
        <v>1</v>
      </c>
      <c r="F5" s="6"/>
    </row>
    <row r="6" spans="1:7" s="9" customFormat="1" x14ac:dyDescent="0.3">
      <c r="A6" s="2">
        <v>45292</v>
      </c>
      <c r="B6" s="9" t="s">
        <v>20</v>
      </c>
      <c r="C6" s="9" t="s">
        <v>3</v>
      </c>
      <c r="D6" s="9">
        <v>50</v>
      </c>
      <c r="E6" s="9">
        <v>2</v>
      </c>
      <c r="F6" s="6"/>
    </row>
    <row r="7" spans="1:7" s="9" customFormat="1" x14ac:dyDescent="0.3">
      <c r="A7" s="2">
        <v>45292</v>
      </c>
      <c r="B7" s="9" t="s">
        <v>20</v>
      </c>
      <c r="C7" s="9" t="s">
        <v>91</v>
      </c>
      <c r="D7" s="9">
        <v>0</v>
      </c>
      <c r="E7" s="9">
        <v>1</v>
      </c>
      <c r="F7" s="6"/>
    </row>
    <row r="8" spans="1:7" s="9" customFormat="1" x14ac:dyDescent="0.3">
      <c r="A8" s="2">
        <v>45292</v>
      </c>
      <c r="B8" s="9" t="s">
        <v>20</v>
      </c>
      <c r="C8" s="9" t="s">
        <v>91</v>
      </c>
      <c r="D8" s="9">
        <v>0</v>
      </c>
      <c r="E8" s="9">
        <v>2</v>
      </c>
      <c r="F8" s="6"/>
    </row>
    <row r="9" spans="1:7" s="9" customFormat="1" x14ac:dyDescent="0.3">
      <c r="A9" s="2">
        <v>45292</v>
      </c>
      <c r="B9" s="9" t="s">
        <v>20</v>
      </c>
      <c r="C9" s="9" t="s">
        <v>92</v>
      </c>
      <c r="D9" s="9">
        <v>-10</v>
      </c>
      <c r="E9" s="9">
        <v>1</v>
      </c>
      <c r="F9" s="6"/>
    </row>
    <row r="10" spans="1:7" s="9" customFormat="1" x14ac:dyDescent="0.3">
      <c r="A10" s="2">
        <v>45292</v>
      </c>
      <c r="B10" s="9" t="s">
        <v>20</v>
      </c>
      <c r="C10" s="9" t="s">
        <v>92</v>
      </c>
      <c r="D10" s="9">
        <v>20</v>
      </c>
      <c r="E10" s="9">
        <v>2</v>
      </c>
      <c r="F10" s="6"/>
    </row>
    <row r="11" spans="1:7" x14ac:dyDescent="0.3">
      <c r="A11" s="2">
        <v>45292</v>
      </c>
      <c r="B11" s="9" t="s">
        <v>93</v>
      </c>
      <c r="C11" s="9" t="s">
        <v>90</v>
      </c>
      <c r="D11" s="9">
        <v>2400</v>
      </c>
      <c r="E11" s="9">
        <v>1</v>
      </c>
    </row>
    <row r="12" spans="1:7" x14ac:dyDescent="0.3">
      <c r="A12" s="2">
        <v>45292</v>
      </c>
      <c r="B12" s="9" t="s">
        <v>93</v>
      </c>
      <c r="C12" s="9" t="s">
        <v>90</v>
      </c>
      <c r="D12" s="9">
        <v>1200</v>
      </c>
      <c r="E12" s="9">
        <v>2</v>
      </c>
    </row>
    <row r="13" spans="1:7" x14ac:dyDescent="0.3">
      <c r="A13" s="2">
        <v>45292</v>
      </c>
      <c r="B13" s="9" t="s">
        <v>93</v>
      </c>
      <c r="C13" s="9" t="s">
        <v>3</v>
      </c>
      <c r="D13" s="9">
        <v>200</v>
      </c>
      <c r="E13" s="9">
        <v>1</v>
      </c>
    </row>
    <row r="14" spans="1:7" x14ac:dyDescent="0.3">
      <c r="A14" s="2">
        <v>45292</v>
      </c>
      <c r="B14" s="9" t="s">
        <v>93</v>
      </c>
      <c r="C14" s="9" t="s">
        <v>3</v>
      </c>
      <c r="D14" s="9">
        <v>100</v>
      </c>
      <c r="E14" s="9">
        <v>2</v>
      </c>
    </row>
    <row r="15" spans="1:7" x14ac:dyDescent="0.3">
      <c r="A15" s="2">
        <v>45292</v>
      </c>
      <c r="B15" s="9" t="s">
        <v>93</v>
      </c>
      <c r="C15" s="9" t="s">
        <v>91</v>
      </c>
      <c r="D15" s="9">
        <v>0</v>
      </c>
      <c r="E15" s="9">
        <v>1</v>
      </c>
    </row>
    <row r="16" spans="1:7" x14ac:dyDescent="0.3">
      <c r="A16" s="2">
        <v>45292</v>
      </c>
      <c r="B16" s="9" t="s">
        <v>93</v>
      </c>
      <c r="C16" s="9" t="s">
        <v>91</v>
      </c>
      <c r="D16" s="9">
        <v>0</v>
      </c>
      <c r="E16" s="9">
        <v>2</v>
      </c>
    </row>
    <row r="17" spans="1:5" x14ac:dyDescent="0.3">
      <c r="A17" s="2">
        <v>45292</v>
      </c>
      <c r="B17" s="9" t="s">
        <v>93</v>
      </c>
      <c r="C17" s="9" t="s">
        <v>92</v>
      </c>
      <c r="D17" s="9">
        <v>-50</v>
      </c>
      <c r="E17" s="9">
        <v>1</v>
      </c>
    </row>
    <row r="18" spans="1:5" x14ac:dyDescent="0.3">
      <c r="A18" s="2">
        <v>45292</v>
      </c>
      <c r="B18" s="9" t="s">
        <v>93</v>
      </c>
      <c r="C18" s="9" t="s">
        <v>92</v>
      </c>
      <c r="D18" s="9">
        <v>80</v>
      </c>
      <c r="E18" s="9">
        <v>2</v>
      </c>
    </row>
    <row r="19" spans="1:5" x14ac:dyDescent="0.3">
      <c r="A19" s="2">
        <v>45332</v>
      </c>
      <c r="B19" s="9" t="s">
        <v>20</v>
      </c>
      <c r="C19" s="9" t="s">
        <v>3</v>
      </c>
      <c r="D19" s="9">
        <v>100</v>
      </c>
      <c r="E19" s="9">
        <v>1</v>
      </c>
    </row>
    <row r="20" spans="1:5" x14ac:dyDescent="0.3">
      <c r="A20" s="2">
        <v>45332</v>
      </c>
      <c r="B20" s="9" t="s">
        <v>20</v>
      </c>
      <c r="C20" s="9" t="s">
        <v>3</v>
      </c>
      <c r="D20" s="9">
        <v>50</v>
      </c>
      <c r="E20" s="9">
        <v>2</v>
      </c>
    </row>
    <row r="21" spans="1:5" x14ac:dyDescent="0.3">
      <c r="A21" s="2">
        <v>45332</v>
      </c>
      <c r="B21" s="9" t="s">
        <v>20</v>
      </c>
      <c r="C21" s="9" t="s">
        <v>91</v>
      </c>
      <c r="D21" s="9">
        <v>-80</v>
      </c>
      <c r="E21" s="9">
        <v>1</v>
      </c>
    </row>
    <row r="22" spans="1:5" x14ac:dyDescent="0.3">
      <c r="A22" s="2">
        <v>45332</v>
      </c>
      <c r="B22" s="9" t="s">
        <v>20</v>
      </c>
      <c r="C22" s="9" t="s">
        <v>91</v>
      </c>
      <c r="D22" s="9">
        <v>-20</v>
      </c>
      <c r="E22" s="9">
        <v>2</v>
      </c>
    </row>
    <row r="23" spans="1:5" x14ac:dyDescent="0.3">
      <c r="A23" s="2">
        <v>45332</v>
      </c>
      <c r="B23" s="9" t="s">
        <v>93</v>
      </c>
      <c r="C23" s="9" t="s">
        <v>3</v>
      </c>
      <c r="D23" s="9">
        <v>200</v>
      </c>
      <c r="E23" s="9">
        <v>1</v>
      </c>
    </row>
    <row r="24" spans="1:5" x14ac:dyDescent="0.3">
      <c r="A24" s="2">
        <v>45332</v>
      </c>
      <c r="B24" s="9" t="s">
        <v>93</v>
      </c>
      <c r="C24" s="9" t="s">
        <v>3</v>
      </c>
      <c r="D24" s="9">
        <v>100</v>
      </c>
      <c r="E24" s="9">
        <v>2</v>
      </c>
    </row>
    <row r="25" spans="1:5" x14ac:dyDescent="0.3">
      <c r="A25" s="2">
        <v>45332</v>
      </c>
      <c r="B25" s="9" t="s">
        <v>93</v>
      </c>
      <c r="C25" s="9" t="s">
        <v>91</v>
      </c>
      <c r="D25" s="9">
        <v>-70</v>
      </c>
      <c r="E25" s="9">
        <v>1</v>
      </c>
    </row>
    <row r="26" spans="1:5" x14ac:dyDescent="0.3">
      <c r="A26" s="2">
        <v>45332</v>
      </c>
      <c r="B26" s="9" t="s">
        <v>93</v>
      </c>
      <c r="C26" s="9" t="s">
        <v>91</v>
      </c>
      <c r="D26" s="9">
        <v>-30</v>
      </c>
      <c r="E26" s="9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285A-A87B-4A8C-9284-AA5603BE2C5B}">
  <sheetPr>
    <tabColor rgb="FFFFC000"/>
  </sheetPr>
  <dimension ref="A1:L6"/>
  <sheetViews>
    <sheetView workbookViewId="0">
      <selection activeCell="C19" sqref="C19"/>
    </sheetView>
  </sheetViews>
  <sheetFormatPr defaultRowHeight="14.4" x14ac:dyDescent="0.3"/>
  <cols>
    <col min="1" max="1" width="29.21875" customWidth="1"/>
    <col min="2" max="2" width="32.33203125" customWidth="1"/>
    <col min="3" max="3" width="34.5546875" customWidth="1"/>
    <col min="4" max="4" width="20.33203125" customWidth="1"/>
    <col min="5" max="5" width="12.44140625" customWidth="1"/>
    <col min="6" max="6" width="14.33203125" customWidth="1"/>
    <col min="7" max="7" width="15.5546875" customWidth="1"/>
    <col min="8" max="8" width="21.21875" customWidth="1"/>
  </cols>
  <sheetData>
    <row r="1" spans="1:12" x14ac:dyDescent="0.3">
      <c r="A1" s="1" t="s">
        <v>22</v>
      </c>
    </row>
    <row r="2" spans="1:12" x14ac:dyDescent="0.3">
      <c r="A2" s="1" t="s">
        <v>17</v>
      </c>
      <c r="B2" s="1" t="s">
        <v>47</v>
      </c>
      <c r="C2" s="1" t="s">
        <v>18</v>
      </c>
      <c r="D2" s="1" t="s">
        <v>31</v>
      </c>
      <c r="E2" s="1" t="s">
        <v>52</v>
      </c>
      <c r="F2" s="1" t="s">
        <v>49</v>
      </c>
      <c r="G2" s="1" t="s">
        <v>53</v>
      </c>
      <c r="H2" s="10" t="s">
        <v>84</v>
      </c>
      <c r="K2" s="10"/>
      <c r="L2" s="10"/>
    </row>
    <row r="3" spans="1:12" x14ac:dyDescent="0.3">
      <c r="A3" s="2">
        <v>45292</v>
      </c>
      <c r="B3">
        <v>1</v>
      </c>
      <c r="C3" t="s">
        <v>20</v>
      </c>
      <c r="D3" s="2">
        <v>45292</v>
      </c>
      <c r="E3" s="2">
        <v>45657</v>
      </c>
      <c r="F3" t="s">
        <v>50</v>
      </c>
      <c r="G3" t="s">
        <v>54</v>
      </c>
      <c r="H3" s="7" t="s">
        <v>98</v>
      </c>
    </row>
    <row r="4" spans="1:12" x14ac:dyDescent="0.3">
      <c r="A4" s="2">
        <v>45292</v>
      </c>
      <c r="B4">
        <v>2</v>
      </c>
      <c r="C4" t="s">
        <v>20</v>
      </c>
      <c r="D4" s="2">
        <v>45292</v>
      </c>
      <c r="E4" s="2">
        <v>45657</v>
      </c>
      <c r="F4" t="s">
        <v>51</v>
      </c>
      <c r="G4" t="s">
        <v>55</v>
      </c>
      <c r="H4" s="7" t="s">
        <v>98</v>
      </c>
    </row>
    <row r="5" spans="1:12" x14ac:dyDescent="0.3">
      <c r="A5" s="2">
        <v>45292</v>
      </c>
      <c r="B5" s="9">
        <v>1</v>
      </c>
      <c r="C5" s="9" t="s">
        <v>93</v>
      </c>
      <c r="D5" s="2">
        <v>45292</v>
      </c>
      <c r="E5" s="2">
        <v>45657</v>
      </c>
      <c r="F5" s="9" t="s">
        <v>50</v>
      </c>
      <c r="G5" s="9" t="s">
        <v>54</v>
      </c>
      <c r="H5" s="7" t="s">
        <v>98</v>
      </c>
    </row>
    <row r="6" spans="1:12" x14ac:dyDescent="0.3">
      <c r="A6" s="2">
        <v>45292</v>
      </c>
      <c r="B6" s="9">
        <v>2</v>
      </c>
      <c r="C6" s="9" t="s">
        <v>93</v>
      </c>
      <c r="D6" s="2">
        <v>45292</v>
      </c>
      <c r="E6" s="2">
        <v>45657</v>
      </c>
      <c r="F6" s="9" t="s">
        <v>51</v>
      </c>
      <c r="G6" s="9" t="s">
        <v>55</v>
      </c>
      <c r="H6" s="7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7660-6CEF-45C9-B2DE-F2FE6AF64F7A}">
  <sheetPr>
    <tabColor rgb="FFFFFF00"/>
  </sheetPr>
  <dimension ref="A1:H17"/>
  <sheetViews>
    <sheetView tabSelected="1" workbookViewId="0">
      <selection activeCell="A3" sqref="A3"/>
    </sheetView>
  </sheetViews>
  <sheetFormatPr defaultRowHeight="14.4" x14ac:dyDescent="0.3"/>
  <cols>
    <col min="1" max="1" width="22.21875" style="9" customWidth="1"/>
    <col min="2" max="2" width="19" style="9" customWidth="1"/>
    <col min="3" max="4" width="8.88671875" style="9"/>
    <col min="5" max="5" width="15.77734375" style="9" customWidth="1"/>
    <col min="6" max="16384" width="8.88671875" style="9"/>
  </cols>
  <sheetData>
    <row r="1" spans="1:8" x14ac:dyDescent="0.3">
      <c r="A1" s="4" t="s">
        <v>37</v>
      </c>
    </row>
    <row r="2" spans="1:8" x14ac:dyDescent="0.3">
      <c r="A2" s="9" t="s">
        <v>61</v>
      </c>
      <c r="B2" s="2">
        <v>45292</v>
      </c>
    </row>
    <row r="3" spans="1:8" x14ac:dyDescent="0.3">
      <c r="B3" s="2"/>
    </row>
    <row r="4" spans="1:8" x14ac:dyDescent="0.3">
      <c r="A4" s="10" t="s">
        <v>6</v>
      </c>
    </row>
    <row r="5" spans="1:8" x14ac:dyDescent="0.3">
      <c r="A5" s="10" t="s">
        <v>31</v>
      </c>
      <c r="B5" s="10" t="s">
        <v>33</v>
      </c>
      <c r="C5" s="10" t="s">
        <v>34</v>
      </c>
      <c r="D5" s="10" t="s">
        <v>35</v>
      </c>
      <c r="E5" s="10" t="s">
        <v>32</v>
      </c>
      <c r="F5" s="10" t="s">
        <v>36</v>
      </c>
      <c r="G5" s="10" t="s">
        <v>28</v>
      </c>
      <c r="H5" s="10" t="s">
        <v>39</v>
      </c>
    </row>
    <row r="6" spans="1:8" x14ac:dyDescent="0.3">
      <c r="A6" s="2">
        <f>B2</f>
        <v>45292</v>
      </c>
      <c r="B6" s="9">
        <f>MONTH(A6)</f>
        <v>1</v>
      </c>
      <c r="C6" s="9">
        <f>YEAR(A6)</f>
        <v>2024</v>
      </c>
      <c r="D6" s="9">
        <f>DAY(EOMONTH(A6,0))</f>
        <v>31</v>
      </c>
      <c r="E6" s="2">
        <f t="shared" ref="E6:E17" si="0">A6+D6</f>
        <v>45323</v>
      </c>
      <c r="F6" s="9">
        <v>1</v>
      </c>
      <c r="G6" s="9" t="str">
        <f>CONCATENATE($C$17,"-",F6)</f>
        <v>2024-1</v>
      </c>
      <c r="H6" s="9" t="s">
        <v>40</v>
      </c>
    </row>
    <row r="7" spans="1:8" x14ac:dyDescent="0.3">
      <c r="A7" s="2">
        <f>E6</f>
        <v>45323</v>
      </c>
      <c r="B7" s="9">
        <f>MONTH(A7)</f>
        <v>2</v>
      </c>
      <c r="C7" s="9">
        <f>YEAR(A7)</f>
        <v>2024</v>
      </c>
      <c r="D7" s="9">
        <f>DAY(EOMONTH(A7,0))</f>
        <v>29</v>
      </c>
      <c r="E7" s="2">
        <f t="shared" si="0"/>
        <v>45352</v>
      </c>
      <c r="F7" s="9">
        <f>F6+1</f>
        <v>2</v>
      </c>
      <c r="G7" s="9" t="str">
        <f t="shared" ref="G7:G17" si="1">CONCATENATE($C$17,"-",F7)</f>
        <v>2024-2</v>
      </c>
      <c r="H7" s="9" t="s">
        <v>40</v>
      </c>
    </row>
    <row r="8" spans="1:8" x14ac:dyDescent="0.3">
      <c r="A8" s="2">
        <f t="shared" ref="A8:A17" si="2">E7</f>
        <v>45352</v>
      </c>
      <c r="B8" s="9">
        <f t="shared" ref="B8:B17" si="3">MONTH(A8)</f>
        <v>3</v>
      </c>
      <c r="C8" s="9">
        <f t="shared" ref="C8:C17" si="4">YEAR(A8)</f>
        <v>2024</v>
      </c>
      <c r="D8" s="9">
        <f t="shared" ref="D8:D17" si="5">DAY(EOMONTH(A8,0))</f>
        <v>31</v>
      </c>
      <c r="E8" s="2">
        <f t="shared" si="0"/>
        <v>45383</v>
      </c>
      <c r="F8" s="9">
        <f t="shared" ref="F8:F17" si="6">F7+1</f>
        <v>3</v>
      </c>
      <c r="G8" s="9" t="str">
        <f t="shared" si="1"/>
        <v>2024-3</v>
      </c>
      <c r="H8" s="9" t="s">
        <v>40</v>
      </c>
    </row>
    <row r="9" spans="1:8" x14ac:dyDescent="0.3">
      <c r="A9" s="2">
        <f t="shared" si="2"/>
        <v>45383</v>
      </c>
      <c r="B9" s="9">
        <f t="shared" si="3"/>
        <v>4</v>
      </c>
      <c r="C9" s="9">
        <f t="shared" si="4"/>
        <v>2024</v>
      </c>
      <c r="D9" s="9">
        <f t="shared" si="5"/>
        <v>30</v>
      </c>
      <c r="E9" s="2">
        <f t="shared" si="0"/>
        <v>45413</v>
      </c>
      <c r="F9" s="9">
        <f t="shared" si="6"/>
        <v>4</v>
      </c>
      <c r="G9" s="9" t="str">
        <f t="shared" si="1"/>
        <v>2024-4</v>
      </c>
      <c r="H9" s="9" t="s">
        <v>40</v>
      </c>
    </row>
    <row r="10" spans="1:8" x14ac:dyDescent="0.3">
      <c r="A10" s="2">
        <f t="shared" si="2"/>
        <v>45413</v>
      </c>
      <c r="B10" s="9">
        <f t="shared" si="3"/>
        <v>5</v>
      </c>
      <c r="C10" s="9">
        <f t="shared" si="4"/>
        <v>2024</v>
      </c>
      <c r="D10" s="9">
        <f t="shared" si="5"/>
        <v>31</v>
      </c>
      <c r="E10" s="2">
        <f t="shared" si="0"/>
        <v>45444</v>
      </c>
      <c r="F10" s="9">
        <f t="shared" si="6"/>
        <v>5</v>
      </c>
      <c r="G10" s="9" t="str">
        <f t="shared" si="1"/>
        <v>2024-5</v>
      </c>
      <c r="H10" s="9" t="s">
        <v>40</v>
      </c>
    </row>
    <row r="11" spans="1:8" x14ac:dyDescent="0.3">
      <c r="A11" s="2">
        <f t="shared" si="2"/>
        <v>45444</v>
      </c>
      <c r="B11" s="9">
        <f t="shared" si="3"/>
        <v>6</v>
      </c>
      <c r="C11" s="9">
        <f t="shared" si="4"/>
        <v>2024</v>
      </c>
      <c r="D11" s="9">
        <f t="shared" si="5"/>
        <v>30</v>
      </c>
      <c r="E11" s="2">
        <f t="shared" si="0"/>
        <v>45474</v>
      </c>
      <c r="F11" s="9">
        <f t="shared" si="6"/>
        <v>6</v>
      </c>
      <c r="G11" s="9" t="str">
        <f t="shared" si="1"/>
        <v>2024-6</v>
      </c>
      <c r="H11" s="9" t="s">
        <v>40</v>
      </c>
    </row>
    <row r="12" spans="1:8" x14ac:dyDescent="0.3">
      <c r="A12" s="2">
        <f t="shared" si="2"/>
        <v>45474</v>
      </c>
      <c r="B12" s="9">
        <f t="shared" si="3"/>
        <v>7</v>
      </c>
      <c r="C12" s="9">
        <f t="shared" si="4"/>
        <v>2024</v>
      </c>
      <c r="D12" s="9">
        <f t="shared" si="5"/>
        <v>31</v>
      </c>
      <c r="E12" s="2">
        <f t="shared" si="0"/>
        <v>45505</v>
      </c>
      <c r="F12" s="9">
        <f t="shared" si="6"/>
        <v>7</v>
      </c>
      <c r="G12" s="9" t="str">
        <f t="shared" si="1"/>
        <v>2024-7</v>
      </c>
      <c r="H12" s="9" t="s">
        <v>40</v>
      </c>
    </row>
    <row r="13" spans="1:8" x14ac:dyDescent="0.3">
      <c r="A13" s="2">
        <f t="shared" si="2"/>
        <v>45505</v>
      </c>
      <c r="B13" s="9">
        <f t="shared" si="3"/>
        <v>8</v>
      </c>
      <c r="C13" s="9">
        <f t="shared" si="4"/>
        <v>2024</v>
      </c>
      <c r="D13" s="9">
        <f t="shared" si="5"/>
        <v>31</v>
      </c>
      <c r="E13" s="2">
        <f t="shared" si="0"/>
        <v>45536</v>
      </c>
      <c r="F13" s="9">
        <f t="shared" si="6"/>
        <v>8</v>
      </c>
      <c r="G13" s="9" t="str">
        <f t="shared" si="1"/>
        <v>2024-8</v>
      </c>
      <c r="H13" s="9" t="s">
        <v>40</v>
      </c>
    </row>
    <row r="14" spans="1:8" x14ac:dyDescent="0.3">
      <c r="A14" s="2">
        <f t="shared" si="2"/>
        <v>45536</v>
      </c>
      <c r="B14" s="9">
        <f t="shared" si="3"/>
        <v>9</v>
      </c>
      <c r="C14" s="9">
        <f t="shared" si="4"/>
        <v>2024</v>
      </c>
      <c r="D14" s="9">
        <f t="shared" si="5"/>
        <v>30</v>
      </c>
      <c r="E14" s="2">
        <f t="shared" si="0"/>
        <v>45566</v>
      </c>
      <c r="F14" s="9">
        <f t="shared" si="6"/>
        <v>9</v>
      </c>
      <c r="G14" s="9" t="str">
        <f t="shared" si="1"/>
        <v>2024-9</v>
      </c>
      <c r="H14" s="9" t="s">
        <v>40</v>
      </c>
    </row>
    <row r="15" spans="1:8" x14ac:dyDescent="0.3">
      <c r="A15" s="2">
        <f t="shared" si="2"/>
        <v>45566</v>
      </c>
      <c r="B15" s="9">
        <f t="shared" si="3"/>
        <v>10</v>
      </c>
      <c r="C15" s="9">
        <f t="shared" si="4"/>
        <v>2024</v>
      </c>
      <c r="D15" s="9">
        <f t="shared" si="5"/>
        <v>31</v>
      </c>
      <c r="E15" s="2">
        <f t="shared" si="0"/>
        <v>45597</v>
      </c>
      <c r="F15" s="9">
        <f t="shared" si="6"/>
        <v>10</v>
      </c>
      <c r="G15" s="9" t="str">
        <f t="shared" si="1"/>
        <v>2024-10</v>
      </c>
      <c r="H15" s="9" t="s">
        <v>40</v>
      </c>
    </row>
    <row r="16" spans="1:8" x14ac:dyDescent="0.3">
      <c r="A16" s="2">
        <f t="shared" si="2"/>
        <v>45597</v>
      </c>
      <c r="B16" s="9">
        <f t="shared" si="3"/>
        <v>11</v>
      </c>
      <c r="C16" s="9">
        <f t="shared" si="4"/>
        <v>2024</v>
      </c>
      <c r="D16" s="9">
        <f t="shared" si="5"/>
        <v>30</v>
      </c>
      <c r="E16" s="2">
        <f t="shared" si="0"/>
        <v>45627</v>
      </c>
      <c r="F16" s="9">
        <f t="shared" si="6"/>
        <v>11</v>
      </c>
      <c r="G16" s="9" t="str">
        <f t="shared" si="1"/>
        <v>2024-11</v>
      </c>
      <c r="H16" s="9" t="s">
        <v>40</v>
      </c>
    </row>
    <row r="17" spans="1:8" x14ac:dyDescent="0.3">
      <c r="A17" s="2">
        <f t="shared" si="2"/>
        <v>45627</v>
      </c>
      <c r="B17" s="9">
        <f t="shared" si="3"/>
        <v>12</v>
      </c>
      <c r="C17" s="9">
        <f t="shared" si="4"/>
        <v>2024</v>
      </c>
      <c r="D17" s="9">
        <f t="shared" si="5"/>
        <v>31</v>
      </c>
      <c r="E17" s="2">
        <f t="shared" si="0"/>
        <v>45658</v>
      </c>
      <c r="F17" s="9">
        <f t="shared" si="6"/>
        <v>12</v>
      </c>
      <c r="G17" s="9" t="str">
        <f t="shared" si="1"/>
        <v>2024-12</v>
      </c>
      <c r="H17" s="9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BD9C-D84E-42C1-828D-339517E53929}">
  <sheetPr>
    <tabColor rgb="FF92D050"/>
  </sheetPr>
  <dimension ref="A1:I27"/>
  <sheetViews>
    <sheetView workbookViewId="0">
      <selection activeCell="D23" sqref="D23"/>
    </sheetView>
  </sheetViews>
  <sheetFormatPr defaultRowHeight="14.4" x14ac:dyDescent="0.3"/>
  <cols>
    <col min="1" max="1" width="34.6640625" style="9" customWidth="1"/>
    <col min="2" max="2" width="24.109375" style="9" customWidth="1"/>
    <col min="3" max="3" width="14.77734375" style="9" bestFit="1" customWidth="1"/>
    <col min="4" max="4" width="12" style="9" bestFit="1" customWidth="1"/>
    <col min="5" max="5" width="31.109375" style="9" customWidth="1"/>
    <col min="6" max="6" width="18.44140625" style="9" customWidth="1"/>
    <col min="7" max="7" width="22.5546875" style="9" customWidth="1"/>
    <col min="8" max="8" width="24.88671875" style="9" customWidth="1"/>
    <col min="9" max="16384" width="8.88671875" style="9"/>
  </cols>
  <sheetData>
    <row r="1" spans="1:9" x14ac:dyDescent="0.3">
      <c r="A1" s="10" t="s">
        <v>6</v>
      </c>
    </row>
    <row r="2" spans="1:9" x14ac:dyDescent="0.3">
      <c r="A2" s="10" t="s">
        <v>42</v>
      </c>
      <c r="B2" s="10" t="s">
        <v>43</v>
      </c>
      <c r="C2" s="10" t="s">
        <v>30</v>
      </c>
      <c r="D2" s="10" t="s">
        <v>18</v>
      </c>
      <c r="E2" s="10" t="s">
        <v>19</v>
      </c>
      <c r="F2" s="10" t="s">
        <v>21</v>
      </c>
      <c r="G2" s="10" t="s">
        <v>47</v>
      </c>
      <c r="H2" s="10"/>
      <c r="I2" s="10"/>
    </row>
    <row r="3" spans="1:9" x14ac:dyDescent="0.3">
      <c r="A3" s="9">
        <v>1</v>
      </c>
      <c r="B3" s="9" t="str">
        <f>'AccountingPeriod (1)'!G6</f>
        <v>2024-1</v>
      </c>
      <c r="C3" s="2">
        <f>TransactionInput!A3</f>
        <v>45292</v>
      </c>
      <c r="D3" s="2" t="str">
        <f>TransactionInput!B3</f>
        <v>SO1</v>
      </c>
      <c r="E3" s="2" t="str">
        <f>TransactionInput!C3</f>
        <v>New Billing</v>
      </c>
      <c r="F3" s="7">
        <f>TransactionInput!D3</f>
        <v>1200</v>
      </c>
      <c r="G3" s="8">
        <f>TransactionInput!E3</f>
        <v>1</v>
      </c>
    </row>
    <row r="4" spans="1:9" x14ac:dyDescent="0.3">
      <c r="A4" s="9">
        <v>2</v>
      </c>
      <c r="B4" s="9" t="str">
        <f>B3</f>
        <v>2024-1</v>
      </c>
      <c r="C4" s="2">
        <f>TransactionInput!A4</f>
        <v>45292</v>
      </c>
      <c r="D4" s="2" t="str">
        <f>TransactionInput!B4</f>
        <v>SO1</v>
      </c>
      <c r="E4" s="2" t="str">
        <f>TransactionInput!C4</f>
        <v>New Billing</v>
      </c>
      <c r="F4" s="7">
        <f>TransactionInput!D4</f>
        <v>600</v>
      </c>
      <c r="G4" s="8">
        <f>TransactionInput!E4</f>
        <v>2</v>
      </c>
    </row>
    <row r="5" spans="1:9" x14ac:dyDescent="0.3">
      <c r="A5" s="9">
        <v>3</v>
      </c>
      <c r="B5" s="9" t="str">
        <f t="shared" ref="B5:B18" si="0">B4</f>
        <v>2024-1</v>
      </c>
      <c r="C5" s="2">
        <f>TransactionInput!A5</f>
        <v>45292</v>
      </c>
      <c r="D5" s="2" t="str">
        <f>TransactionInput!B5</f>
        <v>SO1</v>
      </c>
      <c r="E5" s="2" t="str">
        <f>TransactionInput!C5</f>
        <v>Revenue</v>
      </c>
      <c r="F5" s="7">
        <f>TransactionInput!D5</f>
        <v>100</v>
      </c>
      <c r="G5" s="8">
        <f>TransactionInput!E5</f>
        <v>1</v>
      </c>
    </row>
    <row r="6" spans="1:9" x14ac:dyDescent="0.3">
      <c r="A6" s="9">
        <v>4</v>
      </c>
      <c r="B6" s="9" t="str">
        <f t="shared" si="0"/>
        <v>2024-1</v>
      </c>
      <c r="C6" s="2">
        <f>TransactionInput!A6</f>
        <v>45292</v>
      </c>
      <c r="D6" s="2" t="str">
        <f>TransactionInput!B6</f>
        <v>SO1</v>
      </c>
      <c r="E6" s="2" t="str">
        <f>TransactionInput!C6</f>
        <v>Revenue</v>
      </c>
      <c r="F6" s="7">
        <f>TransactionInput!D6</f>
        <v>50</v>
      </c>
      <c r="G6" s="8">
        <f>TransactionInput!E6</f>
        <v>2</v>
      </c>
    </row>
    <row r="7" spans="1:9" x14ac:dyDescent="0.3">
      <c r="A7" s="9">
        <v>5</v>
      </c>
      <c r="B7" s="9" t="str">
        <f t="shared" si="0"/>
        <v>2024-1</v>
      </c>
      <c r="C7" s="2">
        <f>TransactionInput!A7</f>
        <v>45292</v>
      </c>
      <c r="D7" s="2" t="str">
        <f>TransactionInput!B7</f>
        <v>SO1</v>
      </c>
      <c r="E7" s="2" t="str">
        <f>TransactionInput!C7</f>
        <v>Credit Note</v>
      </c>
      <c r="F7" s="7">
        <f>TransactionInput!D7</f>
        <v>0</v>
      </c>
      <c r="G7" s="8">
        <f>TransactionInput!E7</f>
        <v>1</v>
      </c>
    </row>
    <row r="8" spans="1:9" x14ac:dyDescent="0.3">
      <c r="A8" s="9">
        <v>6</v>
      </c>
      <c r="B8" s="9" t="str">
        <f t="shared" si="0"/>
        <v>2024-1</v>
      </c>
      <c r="C8" s="2">
        <f>TransactionInput!A8</f>
        <v>45292</v>
      </c>
      <c r="D8" s="2" t="str">
        <f>TransactionInput!B8</f>
        <v>SO1</v>
      </c>
      <c r="E8" s="2" t="str">
        <f>TransactionInput!C8</f>
        <v>Credit Note</v>
      </c>
      <c r="F8" s="7">
        <f>TransactionInput!D8</f>
        <v>0</v>
      </c>
      <c r="G8" s="8">
        <f>TransactionInput!E8</f>
        <v>2</v>
      </c>
    </row>
    <row r="9" spans="1:9" x14ac:dyDescent="0.3">
      <c r="A9" s="9">
        <f t="shared" ref="A9:A14" si="1">A8+1</f>
        <v>7</v>
      </c>
      <c r="B9" s="9" t="str">
        <f t="shared" si="0"/>
        <v>2024-1</v>
      </c>
      <c r="C9" s="2">
        <f>TransactionInput!A9</f>
        <v>45292</v>
      </c>
      <c r="D9" s="2" t="str">
        <f>TransactionInput!B9</f>
        <v>SO1</v>
      </c>
      <c r="E9" s="2" t="str">
        <f>TransactionInput!C9</f>
        <v>FX Change</v>
      </c>
      <c r="F9" s="7">
        <f>TransactionInput!D9</f>
        <v>-10</v>
      </c>
      <c r="G9" s="8">
        <f>TransactionInput!E9</f>
        <v>1</v>
      </c>
    </row>
    <row r="10" spans="1:9" x14ac:dyDescent="0.3">
      <c r="A10" s="9">
        <f t="shared" si="1"/>
        <v>8</v>
      </c>
      <c r="B10" s="9" t="str">
        <f t="shared" si="0"/>
        <v>2024-1</v>
      </c>
      <c r="C10" s="2">
        <f>TransactionInput!A10</f>
        <v>45292</v>
      </c>
      <c r="D10" s="2" t="str">
        <f>TransactionInput!B10</f>
        <v>SO1</v>
      </c>
      <c r="E10" s="2" t="str">
        <f>TransactionInput!C10</f>
        <v>FX Change</v>
      </c>
      <c r="F10" s="7">
        <f>TransactionInput!D10</f>
        <v>20</v>
      </c>
      <c r="G10" s="8">
        <f>TransactionInput!E10</f>
        <v>2</v>
      </c>
    </row>
    <row r="11" spans="1:9" x14ac:dyDescent="0.3">
      <c r="A11" s="9">
        <f t="shared" si="1"/>
        <v>9</v>
      </c>
      <c r="B11" s="9" t="str">
        <f t="shared" si="0"/>
        <v>2024-1</v>
      </c>
      <c r="C11" s="2">
        <f>TransactionInput!A11</f>
        <v>45292</v>
      </c>
      <c r="D11" s="2" t="str">
        <f>TransactionInput!B11</f>
        <v>SO2</v>
      </c>
      <c r="E11" s="2" t="str">
        <f>TransactionInput!C11</f>
        <v>New Billing</v>
      </c>
      <c r="F11" s="7">
        <f>TransactionInput!D11</f>
        <v>2400</v>
      </c>
      <c r="G11" s="8">
        <f>TransactionInput!E11</f>
        <v>1</v>
      </c>
    </row>
    <row r="12" spans="1:9" x14ac:dyDescent="0.3">
      <c r="A12" s="9">
        <f t="shared" si="1"/>
        <v>10</v>
      </c>
      <c r="B12" s="9" t="str">
        <f t="shared" si="0"/>
        <v>2024-1</v>
      </c>
      <c r="C12" s="2">
        <f>TransactionInput!A12</f>
        <v>45292</v>
      </c>
      <c r="D12" s="2" t="str">
        <f>TransactionInput!B12</f>
        <v>SO2</v>
      </c>
      <c r="E12" s="2" t="str">
        <f>TransactionInput!C12</f>
        <v>New Billing</v>
      </c>
      <c r="F12" s="7">
        <f>TransactionInput!D12</f>
        <v>1200</v>
      </c>
      <c r="G12" s="8">
        <f>TransactionInput!E12</f>
        <v>2</v>
      </c>
    </row>
    <row r="13" spans="1:9" x14ac:dyDescent="0.3">
      <c r="A13" s="9">
        <f t="shared" si="1"/>
        <v>11</v>
      </c>
      <c r="B13" s="9" t="str">
        <f t="shared" si="0"/>
        <v>2024-1</v>
      </c>
      <c r="C13" s="2">
        <f>TransactionInput!A13</f>
        <v>45292</v>
      </c>
      <c r="D13" s="2" t="str">
        <f>TransactionInput!B13</f>
        <v>SO2</v>
      </c>
      <c r="E13" s="2" t="str">
        <f>TransactionInput!C13</f>
        <v>Revenue</v>
      </c>
      <c r="F13" s="7">
        <f>TransactionInput!D13</f>
        <v>200</v>
      </c>
      <c r="G13" s="8">
        <f>TransactionInput!E13</f>
        <v>1</v>
      </c>
    </row>
    <row r="14" spans="1:9" x14ac:dyDescent="0.3">
      <c r="A14" s="9">
        <f t="shared" si="1"/>
        <v>12</v>
      </c>
      <c r="B14" s="9" t="str">
        <f t="shared" si="0"/>
        <v>2024-1</v>
      </c>
      <c r="C14" s="2">
        <f>TransactionInput!A14</f>
        <v>45292</v>
      </c>
      <c r="D14" s="2" t="str">
        <f>TransactionInput!B14</f>
        <v>SO2</v>
      </c>
      <c r="E14" s="2" t="str">
        <f>TransactionInput!C14</f>
        <v>Revenue</v>
      </c>
      <c r="F14" s="7">
        <f>TransactionInput!D14</f>
        <v>100</v>
      </c>
      <c r="G14" s="8">
        <f>TransactionInput!E14</f>
        <v>2</v>
      </c>
    </row>
    <row r="15" spans="1:9" x14ac:dyDescent="0.3">
      <c r="A15" s="9">
        <v>7</v>
      </c>
      <c r="B15" s="9" t="str">
        <f t="shared" si="0"/>
        <v>2024-1</v>
      </c>
      <c r="C15" s="2">
        <f>TransactionInput!A15</f>
        <v>45292</v>
      </c>
      <c r="D15" s="2" t="str">
        <f>TransactionInput!B15</f>
        <v>SO2</v>
      </c>
      <c r="E15" s="2" t="str">
        <f>TransactionInput!C15</f>
        <v>Credit Note</v>
      </c>
      <c r="F15" s="7">
        <f>TransactionInput!D15</f>
        <v>0</v>
      </c>
      <c r="G15" s="8">
        <f>TransactionInput!E15</f>
        <v>1</v>
      </c>
    </row>
    <row r="16" spans="1:9" x14ac:dyDescent="0.3">
      <c r="A16" s="9">
        <v>8</v>
      </c>
      <c r="B16" s="9" t="str">
        <f t="shared" si="0"/>
        <v>2024-1</v>
      </c>
      <c r="C16" s="2">
        <f>TransactionInput!A16</f>
        <v>45292</v>
      </c>
      <c r="D16" s="2" t="str">
        <f>TransactionInput!B16</f>
        <v>SO2</v>
      </c>
      <c r="E16" s="2" t="str">
        <f>TransactionInput!C16</f>
        <v>Credit Note</v>
      </c>
      <c r="F16" s="7">
        <f>TransactionInput!D16</f>
        <v>0</v>
      </c>
      <c r="G16" s="8">
        <f>TransactionInput!E16</f>
        <v>2</v>
      </c>
    </row>
    <row r="17" spans="1:7" x14ac:dyDescent="0.3">
      <c r="A17" s="9">
        <v>9</v>
      </c>
      <c r="B17" s="9" t="str">
        <f t="shared" si="0"/>
        <v>2024-1</v>
      </c>
      <c r="C17" s="2">
        <f>TransactionInput!A17</f>
        <v>45292</v>
      </c>
      <c r="D17" s="2" t="str">
        <f>TransactionInput!B17</f>
        <v>SO2</v>
      </c>
      <c r="E17" s="2" t="str">
        <f>TransactionInput!C17</f>
        <v>FX Change</v>
      </c>
      <c r="F17" s="7">
        <f>TransactionInput!D17</f>
        <v>-50</v>
      </c>
      <c r="G17" s="8">
        <f>TransactionInput!E17</f>
        <v>1</v>
      </c>
    </row>
    <row r="18" spans="1:7" x14ac:dyDescent="0.3">
      <c r="A18" s="9">
        <v>10</v>
      </c>
      <c r="B18" s="9" t="str">
        <f t="shared" si="0"/>
        <v>2024-1</v>
      </c>
      <c r="C18" s="2">
        <f>TransactionInput!A18</f>
        <v>45292</v>
      </c>
      <c r="D18" s="2" t="str">
        <f>TransactionInput!B18</f>
        <v>SO2</v>
      </c>
      <c r="E18" s="2" t="str">
        <f>TransactionInput!C18</f>
        <v>FX Change</v>
      </c>
      <c r="F18" s="7">
        <f>TransactionInput!D18</f>
        <v>80</v>
      </c>
      <c r="G18" s="8">
        <f>TransactionInput!E18</f>
        <v>2</v>
      </c>
    </row>
    <row r="19" spans="1:7" x14ac:dyDescent="0.3">
      <c r="A19" s="9">
        <v>11</v>
      </c>
      <c r="B19" s="9" t="str">
        <f>'AccountingPeriod (1)'!G7</f>
        <v>2024-2</v>
      </c>
      <c r="C19" s="2">
        <f>TransactionInput!A19</f>
        <v>45332</v>
      </c>
      <c r="D19" s="2" t="str">
        <f>TransactionInput!B19</f>
        <v>SO1</v>
      </c>
      <c r="E19" s="2" t="str">
        <f>TransactionInput!C19</f>
        <v>Revenue</v>
      </c>
      <c r="F19" s="7">
        <f>TransactionInput!D19</f>
        <v>100</v>
      </c>
      <c r="G19" s="8">
        <f>TransactionInput!E19</f>
        <v>1</v>
      </c>
    </row>
    <row r="20" spans="1:7" x14ac:dyDescent="0.3">
      <c r="A20" s="9">
        <v>12</v>
      </c>
      <c r="B20" s="9" t="str">
        <f>B19</f>
        <v>2024-2</v>
      </c>
      <c r="C20" s="2">
        <f>TransactionInput!A20</f>
        <v>45332</v>
      </c>
      <c r="D20" s="2" t="str">
        <f>TransactionInput!B20</f>
        <v>SO1</v>
      </c>
      <c r="E20" s="2" t="str">
        <f>TransactionInput!C20</f>
        <v>Revenue</v>
      </c>
      <c r="F20" s="7">
        <f>TransactionInput!D20</f>
        <v>50</v>
      </c>
      <c r="G20" s="8">
        <f>TransactionInput!E20</f>
        <v>2</v>
      </c>
    </row>
    <row r="21" spans="1:7" x14ac:dyDescent="0.3">
      <c r="A21" s="9">
        <f t="shared" ref="A21:A26" si="2">A20+1</f>
        <v>13</v>
      </c>
      <c r="B21" s="9" t="str">
        <f t="shared" ref="B21:B26" si="3">B20</f>
        <v>2024-2</v>
      </c>
      <c r="C21" s="2">
        <f>TransactionInput!A21</f>
        <v>45332</v>
      </c>
      <c r="D21" s="2" t="str">
        <f>TransactionInput!B21</f>
        <v>SO1</v>
      </c>
      <c r="E21" s="2" t="str">
        <f>TransactionInput!C21</f>
        <v>Credit Note</v>
      </c>
      <c r="F21" s="7">
        <f>TransactionInput!D21</f>
        <v>-80</v>
      </c>
      <c r="G21" s="8">
        <f>TransactionInput!E21</f>
        <v>1</v>
      </c>
    </row>
    <row r="22" spans="1:7" x14ac:dyDescent="0.3">
      <c r="A22" s="9">
        <f t="shared" si="2"/>
        <v>14</v>
      </c>
      <c r="B22" s="9" t="str">
        <f t="shared" si="3"/>
        <v>2024-2</v>
      </c>
      <c r="C22" s="2">
        <f>TransactionInput!A22</f>
        <v>45332</v>
      </c>
      <c r="D22" s="2" t="str">
        <f>TransactionInput!B22</f>
        <v>SO1</v>
      </c>
      <c r="E22" s="2" t="str">
        <f>TransactionInput!C22</f>
        <v>Credit Note</v>
      </c>
      <c r="F22" s="7">
        <f>TransactionInput!D22</f>
        <v>-20</v>
      </c>
      <c r="G22" s="8">
        <f>TransactionInput!E22</f>
        <v>2</v>
      </c>
    </row>
    <row r="23" spans="1:7" x14ac:dyDescent="0.3">
      <c r="A23" s="9">
        <f t="shared" si="2"/>
        <v>15</v>
      </c>
      <c r="B23" s="9" t="str">
        <f t="shared" si="3"/>
        <v>2024-2</v>
      </c>
      <c r="C23" s="2">
        <f>TransactionInput!A23</f>
        <v>45332</v>
      </c>
      <c r="D23" s="2" t="str">
        <f>TransactionInput!B23</f>
        <v>SO2</v>
      </c>
      <c r="E23" s="2" t="str">
        <f>TransactionInput!C23</f>
        <v>Revenue</v>
      </c>
      <c r="F23" s="7">
        <f>TransactionInput!D23</f>
        <v>200</v>
      </c>
      <c r="G23" s="8">
        <f>TransactionInput!E23</f>
        <v>1</v>
      </c>
    </row>
    <row r="24" spans="1:7" x14ac:dyDescent="0.3">
      <c r="A24" s="9">
        <f t="shared" si="2"/>
        <v>16</v>
      </c>
      <c r="B24" s="9" t="str">
        <f t="shared" si="3"/>
        <v>2024-2</v>
      </c>
      <c r="C24" s="2">
        <f>TransactionInput!A24</f>
        <v>45332</v>
      </c>
      <c r="D24" s="2" t="str">
        <f>TransactionInput!B24</f>
        <v>SO2</v>
      </c>
      <c r="E24" s="2" t="str">
        <f>TransactionInput!C24</f>
        <v>Revenue</v>
      </c>
      <c r="F24" s="7">
        <f>TransactionInput!D24</f>
        <v>100</v>
      </c>
      <c r="G24" s="8">
        <f>TransactionInput!E24</f>
        <v>2</v>
      </c>
    </row>
    <row r="25" spans="1:7" x14ac:dyDescent="0.3">
      <c r="A25" s="9">
        <f t="shared" si="2"/>
        <v>17</v>
      </c>
      <c r="B25" s="9" t="str">
        <f t="shared" si="3"/>
        <v>2024-2</v>
      </c>
      <c r="C25" s="2">
        <f>TransactionInput!A25</f>
        <v>45332</v>
      </c>
      <c r="D25" s="2" t="str">
        <f>TransactionInput!B25</f>
        <v>SO2</v>
      </c>
      <c r="E25" s="2" t="str">
        <f>TransactionInput!C25</f>
        <v>Credit Note</v>
      </c>
      <c r="F25" s="7">
        <f>TransactionInput!D25</f>
        <v>-70</v>
      </c>
      <c r="G25" s="8">
        <f>TransactionInput!E25</f>
        <v>1</v>
      </c>
    </row>
    <row r="26" spans="1:7" x14ac:dyDescent="0.3">
      <c r="A26" s="9">
        <f t="shared" si="2"/>
        <v>18</v>
      </c>
      <c r="B26" s="9" t="str">
        <f t="shared" si="3"/>
        <v>2024-2</v>
      </c>
      <c r="C26" s="2">
        <f>TransactionInput!A26</f>
        <v>45332</v>
      </c>
      <c r="D26" s="2" t="str">
        <f>TransactionInput!B26</f>
        <v>SO2</v>
      </c>
      <c r="E26" s="2" t="str">
        <f>TransactionInput!C26</f>
        <v>Credit Note</v>
      </c>
      <c r="F26" s="7">
        <f>TransactionInput!D26</f>
        <v>-30</v>
      </c>
      <c r="G26" s="8">
        <f>TransactionInput!E26</f>
        <v>2</v>
      </c>
    </row>
    <row r="27" spans="1:7" x14ac:dyDescent="0.3">
      <c r="C2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CF73-3C2D-474D-98E7-F62CC1638707}">
  <sheetPr>
    <tabColor rgb="FF92D050"/>
  </sheetPr>
  <dimension ref="A1:F18"/>
  <sheetViews>
    <sheetView workbookViewId="0">
      <selection activeCell="D23" sqref="D23"/>
    </sheetView>
  </sheetViews>
  <sheetFormatPr defaultRowHeight="14.4" x14ac:dyDescent="0.3"/>
  <cols>
    <col min="1" max="1" width="34.6640625" customWidth="1"/>
    <col min="2" max="2" width="28.21875" customWidth="1"/>
    <col min="3" max="3" width="22.33203125" customWidth="1"/>
    <col min="4" max="4" width="23.5546875" customWidth="1"/>
    <col min="5" max="5" width="33.21875" customWidth="1"/>
  </cols>
  <sheetData>
    <row r="1" spans="1:6" ht="21" x14ac:dyDescent="0.4">
      <c r="A1" s="11" t="s">
        <v>97</v>
      </c>
    </row>
    <row r="2" spans="1:6" x14ac:dyDescent="0.3">
      <c r="A2" s="10" t="s">
        <v>38</v>
      </c>
      <c r="B2" s="10" t="s">
        <v>86</v>
      </c>
      <c r="C2" s="10" t="s">
        <v>87</v>
      </c>
      <c r="D2" s="10" t="s">
        <v>88</v>
      </c>
      <c r="E2" s="10" t="s">
        <v>89</v>
      </c>
      <c r="F2" s="10" t="s">
        <v>94</v>
      </c>
    </row>
    <row r="3" spans="1:6" x14ac:dyDescent="0.3">
      <c r="A3" t="s">
        <v>29</v>
      </c>
      <c r="B3" s="2" t="str">
        <f>TransactionHistoryOutput!D5</f>
        <v>SO1</v>
      </c>
      <c r="C3" t="str">
        <f>AccRules_Aggregation!C5</f>
        <v>Invoice &amp; Credits</v>
      </c>
      <c r="D3" s="7">
        <f>TransactionHistoryOutput!F3+TransactionHistoryOutput!F7</f>
        <v>1200</v>
      </c>
      <c r="E3" s="7">
        <f t="shared" ref="E3:E8" si="0">D3</f>
        <v>1200</v>
      </c>
      <c r="F3">
        <v>1</v>
      </c>
    </row>
    <row r="4" spans="1:6" x14ac:dyDescent="0.3">
      <c r="A4" s="9" t="s">
        <v>29</v>
      </c>
      <c r="B4" s="2" t="str">
        <f>TransactionHistoryOutput!D6</f>
        <v>SO1</v>
      </c>
      <c r="C4" t="str">
        <f>AccRules_Aggregation!C6</f>
        <v>Income</v>
      </c>
      <c r="D4" s="7">
        <f>TransactionHistoryOutput!F5+TransactionHistoryOutput!F9</f>
        <v>90</v>
      </c>
      <c r="E4" s="7">
        <f t="shared" si="0"/>
        <v>90</v>
      </c>
      <c r="F4">
        <v>1</v>
      </c>
    </row>
    <row r="5" spans="1:6" x14ac:dyDescent="0.3">
      <c r="A5" t="str">
        <f>A4</f>
        <v>2024-1</v>
      </c>
      <c r="B5" s="2" t="s">
        <v>20</v>
      </c>
      <c r="C5" t="str">
        <f>AccRules_Aggregation!C4</f>
        <v>Invoice &amp; Credits</v>
      </c>
      <c r="D5" s="7">
        <f>TransactionHistoryOutput!F4+TransactionHistoryOutput!F8</f>
        <v>600</v>
      </c>
      <c r="E5" s="7">
        <f t="shared" si="0"/>
        <v>600</v>
      </c>
      <c r="F5">
        <v>2</v>
      </c>
    </row>
    <row r="6" spans="1:6" x14ac:dyDescent="0.3">
      <c r="A6" s="9" t="str">
        <f>A5</f>
        <v>2024-1</v>
      </c>
      <c r="B6" s="2" t="s">
        <v>20</v>
      </c>
      <c r="C6" s="9" t="str">
        <f>C4</f>
        <v>Income</v>
      </c>
      <c r="D6" s="7">
        <f>TransactionHistoryOutput!F6+TransactionHistoryOutput!F10</f>
        <v>70</v>
      </c>
      <c r="E6" s="7">
        <f t="shared" si="0"/>
        <v>70</v>
      </c>
      <c r="F6">
        <v>2</v>
      </c>
    </row>
    <row r="7" spans="1:6" x14ac:dyDescent="0.3">
      <c r="A7" s="9" t="str">
        <f t="shared" ref="A7:A10" si="1">A6</f>
        <v>2024-1</v>
      </c>
      <c r="B7" s="2" t="s">
        <v>93</v>
      </c>
      <c r="C7" s="9" t="str">
        <f>C3</f>
        <v>Invoice &amp; Credits</v>
      </c>
      <c r="D7" s="7">
        <f>TransactionHistoryOutput!F11+TransactionHistoryOutput!F15</f>
        <v>2400</v>
      </c>
      <c r="E7" s="7">
        <f t="shared" si="0"/>
        <v>2400</v>
      </c>
      <c r="F7" s="9">
        <v>1</v>
      </c>
    </row>
    <row r="8" spans="1:6" x14ac:dyDescent="0.3">
      <c r="A8" s="9" t="str">
        <f t="shared" si="1"/>
        <v>2024-1</v>
      </c>
      <c r="B8" s="2" t="s">
        <v>93</v>
      </c>
      <c r="C8" s="9" t="str">
        <f t="shared" ref="C8:C18" si="2">C4</f>
        <v>Income</v>
      </c>
      <c r="D8" s="7">
        <f>TransactionHistoryOutput!F13+TransactionHistoryOutput!F17</f>
        <v>150</v>
      </c>
      <c r="E8" s="7">
        <f t="shared" si="0"/>
        <v>150</v>
      </c>
      <c r="F8" s="9">
        <v>1</v>
      </c>
    </row>
    <row r="9" spans="1:6" x14ac:dyDescent="0.3">
      <c r="A9" s="9" t="str">
        <f t="shared" si="1"/>
        <v>2024-1</v>
      </c>
      <c r="B9" s="2" t="s">
        <v>93</v>
      </c>
      <c r="C9" s="9" t="str">
        <f t="shared" si="2"/>
        <v>Invoice &amp; Credits</v>
      </c>
      <c r="D9" s="7">
        <f>TransactionHistoryOutput!F12+TransactionHistoryOutput!F16</f>
        <v>1200</v>
      </c>
      <c r="E9" s="7">
        <f t="shared" ref="E9:E10" si="3">D9</f>
        <v>1200</v>
      </c>
      <c r="F9" s="9">
        <v>2</v>
      </c>
    </row>
    <row r="10" spans="1:6" x14ac:dyDescent="0.3">
      <c r="A10" s="9" t="str">
        <f t="shared" si="1"/>
        <v>2024-1</v>
      </c>
      <c r="B10" s="2" t="s">
        <v>93</v>
      </c>
      <c r="C10" s="9" t="str">
        <f t="shared" si="2"/>
        <v>Income</v>
      </c>
      <c r="D10" s="7">
        <f>TransactionHistoryOutput!F14+TransactionHistoryOutput!F18</f>
        <v>180</v>
      </c>
      <c r="E10" s="7">
        <f t="shared" si="3"/>
        <v>180</v>
      </c>
      <c r="F10" s="9">
        <v>2</v>
      </c>
    </row>
    <row r="11" spans="1:6" x14ac:dyDescent="0.3">
      <c r="A11" s="9" t="s">
        <v>85</v>
      </c>
      <c r="B11" s="2" t="s">
        <v>20</v>
      </c>
      <c r="C11" s="9" t="str">
        <f>C7</f>
        <v>Invoice &amp; Credits</v>
      </c>
      <c r="D11" s="7">
        <f>TransactionHistoryOutput!F21</f>
        <v>-80</v>
      </c>
      <c r="E11" s="7">
        <f t="shared" ref="E11:E18" si="4">E3+D11</f>
        <v>1120</v>
      </c>
      <c r="F11" s="9">
        <v>1</v>
      </c>
    </row>
    <row r="12" spans="1:6" x14ac:dyDescent="0.3">
      <c r="A12" s="9" t="s">
        <v>85</v>
      </c>
      <c r="B12" s="2" t="s">
        <v>20</v>
      </c>
      <c r="C12" s="9" t="str">
        <f t="shared" si="2"/>
        <v>Income</v>
      </c>
      <c r="D12" s="7">
        <f>TransactionHistoryOutput!F19</f>
        <v>100</v>
      </c>
      <c r="E12" s="7">
        <f t="shared" si="4"/>
        <v>190</v>
      </c>
      <c r="F12" s="9">
        <v>1</v>
      </c>
    </row>
    <row r="13" spans="1:6" x14ac:dyDescent="0.3">
      <c r="A13" s="9" t="s">
        <v>85</v>
      </c>
      <c r="B13" s="2" t="s">
        <v>20</v>
      </c>
      <c r="C13" s="9" t="str">
        <f t="shared" si="2"/>
        <v>Invoice &amp; Credits</v>
      </c>
      <c r="D13" s="7">
        <f>TransactionHistoryOutput!F22</f>
        <v>-20</v>
      </c>
      <c r="E13" s="7">
        <f t="shared" si="4"/>
        <v>580</v>
      </c>
      <c r="F13" s="9">
        <v>2</v>
      </c>
    </row>
    <row r="14" spans="1:6" x14ac:dyDescent="0.3">
      <c r="A14" s="9" t="s">
        <v>85</v>
      </c>
      <c r="B14" s="2" t="s">
        <v>20</v>
      </c>
      <c r="C14" s="9" t="str">
        <f t="shared" si="2"/>
        <v>Income</v>
      </c>
      <c r="D14" s="7">
        <f>TransactionHistoryOutput!F20</f>
        <v>50</v>
      </c>
      <c r="E14" s="7">
        <f t="shared" si="4"/>
        <v>120</v>
      </c>
      <c r="F14" s="9">
        <v>2</v>
      </c>
    </row>
    <row r="15" spans="1:6" x14ac:dyDescent="0.3">
      <c r="A15" s="9" t="s">
        <v>85</v>
      </c>
      <c r="B15" s="2" t="s">
        <v>93</v>
      </c>
      <c r="C15" s="9" t="str">
        <f>C11</f>
        <v>Invoice &amp; Credits</v>
      </c>
      <c r="D15" s="7">
        <f>TransactionHistoryOutput!F25</f>
        <v>-70</v>
      </c>
      <c r="E15" s="7">
        <f t="shared" si="4"/>
        <v>2330</v>
      </c>
      <c r="F15" s="9">
        <v>1</v>
      </c>
    </row>
    <row r="16" spans="1:6" x14ac:dyDescent="0.3">
      <c r="A16" s="9" t="s">
        <v>85</v>
      </c>
      <c r="B16" s="2" t="s">
        <v>93</v>
      </c>
      <c r="C16" s="9" t="str">
        <f t="shared" si="2"/>
        <v>Income</v>
      </c>
      <c r="D16" s="7">
        <f>TransactionHistoryOutput!F23</f>
        <v>200</v>
      </c>
      <c r="E16" s="7">
        <f t="shared" si="4"/>
        <v>350</v>
      </c>
      <c r="F16" s="9">
        <v>1</v>
      </c>
    </row>
    <row r="17" spans="1:6" x14ac:dyDescent="0.3">
      <c r="A17" s="9" t="s">
        <v>85</v>
      </c>
      <c r="B17" s="2" t="s">
        <v>93</v>
      </c>
      <c r="C17" s="9" t="str">
        <f t="shared" si="2"/>
        <v>Invoice &amp; Credits</v>
      </c>
      <c r="D17" s="7">
        <f>TransactionHistoryOutput!F26</f>
        <v>-30</v>
      </c>
      <c r="E17" s="7">
        <f t="shared" si="4"/>
        <v>1170</v>
      </c>
      <c r="F17" s="9">
        <v>2</v>
      </c>
    </row>
    <row r="18" spans="1:6" x14ac:dyDescent="0.3">
      <c r="A18" s="9" t="s">
        <v>85</v>
      </c>
      <c r="B18" s="2" t="s">
        <v>93</v>
      </c>
      <c r="C18" s="9" t="str">
        <f t="shared" si="2"/>
        <v>Income</v>
      </c>
      <c r="D18" s="7">
        <f>TransactionHistoryOutput!F24</f>
        <v>100</v>
      </c>
      <c r="E18" s="7">
        <f t="shared" si="4"/>
        <v>280</v>
      </c>
      <c r="F18" s="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3262-CD63-4D8E-8954-E23AED6D25A6}">
  <sheetPr>
    <tabColor rgb="FF92D050"/>
  </sheetPr>
  <dimension ref="A1:F10"/>
  <sheetViews>
    <sheetView workbookViewId="0">
      <selection activeCell="D23" sqref="D23"/>
    </sheetView>
  </sheetViews>
  <sheetFormatPr defaultRowHeight="14.4" x14ac:dyDescent="0.3"/>
  <cols>
    <col min="1" max="1" width="34.6640625" style="9" customWidth="1"/>
    <col min="2" max="2" width="28.21875" style="9" customWidth="1"/>
    <col min="3" max="3" width="22.33203125" style="9" customWidth="1"/>
    <col min="4" max="4" width="23.5546875" style="9" customWidth="1"/>
    <col min="5" max="5" width="33.21875" style="9" customWidth="1"/>
    <col min="6" max="16384" width="8.88671875" style="9"/>
  </cols>
  <sheetData>
    <row r="1" spans="1:6" ht="21" x14ac:dyDescent="0.4">
      <c r="A1" s="11" t="s">
        <v>96</v>
      </c>
    </row>
    <row r="2" spans="1:6" x14ac:dyDescent="0.3">
      <c r="A2" s="10" t="s">
        <v>38</v>
      </c>
      <c r="B2" s="10" t="s">
        <v>86</v>
      </c>
      <c r="C2" s="10" t="s">
        <v>87</v>
      </c>
      <c r="D2" s="10" t="s">
        <v>88</v>
      </c>
      <c r="E2" s="10" t="s">
        <v>89</v>
      </c>
      <c r="F2" s="10"/>
    </row>
    <row r="3" spans="1:6" x14ac:dyDescent="0.3">
      <c r="A3" s="9" t="s">
        <v>29</v>
      </c>
      <c r="B3" s="2" t="str">
        <f>TransactionHistoryOutput!D5</f>
        <v>SO1</v>
      </c>
      <c r="C3" s="9" t="str">
        <f>AccRules_Aggregation!C5</f>
        <v>Invoice &amp; Credits</v>
      </c>
      <c r="D3" s="7">
        <f>TransactionHistoryOutput!F3+TransactionHistoryOutput!F7+TransactionHistoryOutput!F4+TransactionHistoryOutput!F8</f>
        <v>1800</v>
      </c>
      <c r="E3" s="7">
        <f>D3</f>
        <v>1800</v>
      </c>
    </row>
    <row r="4" spans="1:6" x14ac:dyDescent="0.3">
      <c r="A4" s="9" t="s">
        <v>29</v>
      </c>
      <c r="B4" s="2" t="str">
        <f>TransactionHistoryOutput!D6</f>
        <v>SO1</v>
      </c>
      <c r="C4" s="9" t="str">
        <f>AccRules_Aggregation!C6</f>
        <v>Income</v>
      </c>
      <c r="D4" s="7">
        <f>TransactionHistoryOutput!F5+TransactionHistoryOutput!F9+TransactionHistoryOutput!F6+TransactionHistoryOutput!F10</f>
        <v>160</v>
      </c>
      <c r="E4" s="7">
        <f>D4</f>
        <v>160</v>
      </c>
    </row>
    <row r="5" spans="1:6" x14ac:dyDescent="0.3">
      <c r="A5" s="9" t="s">
        <v>29</v>
      </c>
      <c r="B5" s="2" t="s">
        <v>93</v>
      </c>
      <c r="C5" s="9" t="str">
        <f t="shared" ref="C5:C10" si="0">C3</f>
        <v>Invoice &amp; Credits</v>
      </c>
      <c r="D5" s="7">
        <f>TransactionHistoryOutput!F11+TransactionHistoryOutput!F15+TransactionHistoryOutput!F12+TransactionHistoryOutput!F16</f>
        <v>3600</v>
      </c>
      <c r="E5" s="7">
        <f>D5</f>
        <v>3600</v>
      </c>
    </row>
    <row r="6" spans="1:6" x14ac:dyDescent="0.3">
      <c r="A6" s="9" t="s">
        <v>29</v>
      </c>
      <c r="B6" s="2" t="s">
        <v>93</v>
      </c>
      <c r="C6" s="9" t="str">
        <f t="shared" si="0"/>
        <v>Income</v>
      </c>
      <c r="D6" s="7">
        <f>TransactionHistoryOutput!F13+TransactionHistoryOutput!F17+TransactionHistoryOutput!F14+TransactionHistoryOutput!F18</f>
        <v>330</v>
      </c>
      <c r="E6" s="7">
        <f>D6</f>
        <v>330</v>
      </c>
    </row>
    <row r="7" spans="1:6" x14ac:dyDescent="0.3">
      <c r="A7" s="9" t="s">
        <v>85</v>
      </c>
      <c r="B7" s="2" t="s">
        <v>20</v>
      </c>
      <c r="C7" s="9" t="str">
        <f t="shared" si="0"/>
        <v>Invoice &amp; Credits</v>
      </c>
      <c r="D7" s="7">
        <f>TransactionHistoryOutput!F21+TransactionHistoryOutput!F22</f>
        <v>-100</v>
      </c>
      <c r="E7" s="7">
        <f>E3+D7</f>
        <v>1700</v>
      </c>
    </row>
    <row r="8" spans="1:6" x14ac:dyDescent="0.3">
      <c r="A8" s="9" t="s">
        <v>85</v>
      </c>
      <c r="B8" s="2" t="s">
        <v>20</v>
      </c>
      <c r="C8" s="9" t="str">
        <f t="shared" si="0"/>
        <v>Income</v>
      </c>
      <c r="D8" s="7">
        <f>TransactionHistoryOutput!F19+TransactionHistoryOutput!F20</f>
        <v>150</v>
      </c>
      <c r="E8" s="7">
        <f>E4+D8</f>
        <v>310</v>
      </c>
    </row>
    <row r="9" spans="1:6" x14ac:dyDescent="0.3">
      <c r="A9" s="9" t="s">
        <v>85</v>
      </c>
      <c r="B9" s="2" t="s">
        <v>93</v>
      </c>
      <c r="C9" s="9" t="str">
        <f t="shared" si="0"/>
        <v>Invoice &amp; Credits</v>
      </c>
      <c r="D9" s="7">
        <f>TransactionHistoryOutput!F25+TransactionHistoryOutput!F26</f>
        <v>-100</v>
      </c>
      <c r="E9" s="7">
        <f>E5+D9</f>
        <v>3500</v>
      </c>
    </row>
    <row r="10" spans="1:6" x14ac:dyDescent="0.3">
      <c r="A10" s="9" t="s">
        <v>85</v>
      </c>
      <c r="B10" s="2" t="s">
        <v>93</v>
      </c>
      <c r="C10" s="9" t="str">
        <f t="shared" si="0"/>
        <v>Income</v>
      </c>
      <c r="D10" s="7">
        <f>TransactionHistoryOutput!F23+TransactionHistoryOutput!F24</f>
        <v>300</v>
      </c>
      <c r="E10" s="7">
        <f>E6+D10</f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AccRules_Transactions</vt:lpstr>
      <vt:lpstr>AccRules_Attributes</vt:lpstr>
      <vt:lpstr>AccRules_Aggregation</vt:lpstr>
      <vt:lpstr>TransactionInput</vt:lpstr>
      <vt:lpstr>InstrumentAttributeInput</vt:lpstr>
      <vt:lpstr>AccountingPeriod (1)</vt:lpstr>
      <vt:lpstr>TransactionHistoryOutput</vt:lpstr>
      <vt:lpstr>AggregationHistoryOutput_Att</vt:lpstr>
      <vt:lpstr>AggregationHistoryOutput_Inst</vt:lpstr>
      <vt:lpstr>AggregationHistoryOutput_Ten</vt:lpstr>
      <vt:lpstr>GLRule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dcterms:created xsi:type="dcterms:W3CDTF">2024-02-24T05:30:44Z</dcterms:created>
  <dcterms:modified xsi:type="dcterms:W3CDTF">2024-07-15T14:34:33Z</dcterms:modified>
</cp:coreProperties>
</file>