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_ExecutionDate" sheetId="1" state="visible" r:id="rId3"/>
    <sheet name="i_Transaction" sheetId="2" state="visible" r:id="rId4"/>
    <sheet name="i_InstrumentAttribute" sheetId="3" state="visible" r:id="rId5"/>
    <sheet name="i_Metric" sheetId="4" state="visible" r:id="rId6"/>
    <sheet name="Cals" sheetId="5" state="visible" r:id="rId7"/>
    <sheet name="o_Transaction" sheetId="6" state="visible" r:id="rId8"/>
    <sheet name="o_InstrumentAttribute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<sst xmlns="http://schemas.openxmlformats.org/spreadsheetml/2006/main" count="314" uniqueCount="69">
  <si>
    <t xml:space="preserve">ExecutionDate</t>
  </si>
  <si>
    <t xml:space="preserve">LastExecutionDate</t>
  </si>
  <si>
    <t xml:space="preserve">ReplayDate</t>
  </si>
  <si>
    <t xml:space="preserve">TransactionName</t>
  </si>
  <si>
    <t xml:space="preserve">AttributeId</t>
  </si>
  <si>
    <t xml:space="preserve">PostingDate</t>
  </si>
  <si>
    <t xml:space="preserve">TransactionDate</t>
  </si>
  <si>
    <t xml:space="preserve">InstrumentId</t>
  </si>
  <si>
    <t xml:space="preserve">Amount</t>
  </si>
  <si>
    <t xml:space="preserve">Purchase</t>
  </si>
  <si>
    <t xml:space="preserve">Principal</t>
  </si>
  <si>
    <t xml:space="preserve">Interest</t>
  </si>
  <si>
    <t xml:space="preserve">Test Replay</t>
  </si>
  <si>
    <t xml:space="preserve">Type</t>
  </si>
  <si>
    <t xml:space="preserve">AttributeID</t>
  </si>
  <si>
    <t xml:space="preserve">EffectiveDate</t>
  </si>
  <si>
    <t xml:space="preserve">ATTRIBUTES.PRODUCT_NAME</t>
  </si>
  <si>
    <t xml:space="preserve">ATTRIBUTES.TRANS_DATE</t>
  </si>
  <si>
    <t xml:space="preserve">ATTRIBUTES.RATE</t>
  </si>
  <si>
    <t xml:space="preserve">ATTRIBUTES.PURCHASE_AMOUNT</t>
  </si>
  <si>
    <t xml:space="preserve">CURRENT_OPEN_VERSION</t>
  </si>
  <si>
    <t xml:space="preserve">LAST_CLOSED_VERSION</t>
  </si>
  <si>
    <t xml:space="preserve">FIRST_VERSION</t>
  </si>
  <si>
    <t xml:space="preserve">MetricName</t>
  </si>
  <si>
    <t xml:space="preserve">Attributeid</t>
  </si>
  <si>
    <t xml:space="preserve">Instrumentid</t>
  </si>
  <si>
    <t xml:space="preserve">AccountingPeriod</t>
  </si>
  <si>
    <t xml:space="preserve">BeginningBalance</t>
  </si>
  <si>
    <t xml:space="preserve">Activity</t>
  </si>
  <si>
    <t xml:space="preserve">EndingBalance</t>
  </si>
  <si>
    <t xml:space="preserve">UPB</t>
  </si>
  <si>
    <t xml:space="preserve">AIR</t>
  </si>
  <si>
    <t xml:space="preserve">Attribute</t>
  </si>
  <si>
    <t xml:space="preserve">Note Rate</t>
  </si>
  <si>
    <t xml:space="preserve">Per Day Rate</t>
  </si>
  <si>
    <t xml:space="preserve">Date</t>
  </si>
  <si>
    <t xml:space="preserve">Purchase UPB</t>
  </si>
  <si>
    <t xml:space="preserve">Interest Accrual</t>
  </si>
  <si>
    <t xml:space="preserve">Execution Date</t>
  </si>
  <si>
    <t xml:space="preserve">Balance</t>
  </si>
  <si>
    <t xml:space="preserve">1st Replay</t>
  </si>
  <si>
    <t xml:space="preserve">Product Name</t>
  </si>
  <si>
    <t xml:space="preserve">Product - ABC</t>
  </si>
  <si>
    <t xml:space="preserve">Rate</t>
  </si>
  <si>
    <t xml:space="preserve">Loan</t>
  </si>
  <si>
    <t xml:space="preserve">Loan1</t>
  </si>
  <si>
    <t xml:space="preserve">MODEL</t>
  </si>
  <si>
    <t xml:space="preserve">INSTRUMENTID</t>
  </si>
  <si>
    <t xml:space="preserve">PRODUCT_NAME</t>
  </si>
  <si>
    <t xml:space="preserve">TRANS_DATE</t>
  </si>
  <si>
    <t xml:space="preserve">RATE</t>
  </si>
  <si>
    <t xml:space="preserve">PURCHASE_AMOUNT</t>
  </si>
  <si>
    <t>LOAN1</t>
  </si>
  <si>
    <t>100.0</t>
  </si>
  <si>
    <t>18050.0000</t>
  </si>
  <si>
    <t>202202</t>
  </si>
  <si>
    <t>0.0000</t>
  </si>
  <si>
    <t>74.5177</t>
  </si>
  <si>
    <t>9350.0000</t>
  </si>
  <si>
    <t>18.9205</t>
  </si>
  <si>
    <t>129.5548</t>
  </si>
  <si>
    <t>28850.0000</t>
  </si>
  <si>
    <t>PRODUCT - B</t>
  </si>
  <si>
    <t>PRODUCT - A</t>
  </si>
  <si>
    <t>PRODUCT - C</t>
  </si>
  <si>
    <t>10000.0</t>
  </si>
  <si>
    <t>12.0</t>
  </si>
  <si>
    <t>Product - ABC</t>
  </si>
  <si>
    <t/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</si>
</sst>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yy"/>
    <numFmt numFmtId="166" formatCode="m/d/yyyy"/>
    <numFmt numFmtId="167" formatCode="0.0000_);[RED]\(0.0000\)"/>
    <numFmt numFmtId="168" formatCode="0"/>
    <numFmt numFmtId="169" formatCode="0.0000"/>
    <numFmt numFmtId="170" formatCode="M/dd/yy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theme="0" tint="-0.15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  <xf numFmtId="170" fontId="0" fillId="0" borderId="0" xfId="0" applyNumberFormat="true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10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71484375" defaultRowHeight="15" customHeight="true" zeroHeight="false" outlineLevelRow="0" outlineLevelCol="0"/>
  <cols>
    <col min="1" max="1" customWidth="true" hidden="false" style="1" width="55.57" collapsed="false" outlineLevel="0"/>
    <col min="2" max="2" customWidth="true" hidden="false" style="1" width="32.15" collapsed="false" outlineLevel="0"/>
    <col min="3" max="3" customWidth="true" hidden="false" style="1" width="41.42" collapsed="false" outlineLevel="0"/>
    <col min="4" max="16384" customWidth="false" hidden="false" style="1" width="8.71" collapsed="false" outlineLevel="0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>
      <c r="A2" t="n" s="65">
        <v>44598.0</v>
      </c>
      <c r="B2" t="n" s="64">
        <v>44597.0</v>
      </c>
      <c r="C2" t="s">
        <v>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65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D51" activeCellId="0" sqref="D51"/>
    </sheetView>
  </sheetViews>
  <sheetFormatPr defaultColWidth="8.71484375" defaultRowHeight="15" customHeight="true" zeroHeight="false" outlineLevelRow="0" outlineLevelCol="0"/>
  <cols>
    <col min="1" max="2" customWidth="true" hidden="false" style="1" width="35.0" collapsed="false" outlineLevel="0"/>
    <col min="3" max="3" customWidth="true" hidden="false" style="1" width="18.14" collapsed="false" outlineLevel="0"/>
    <col min="4" max="4" customWidth="true" hidden="false" style="1" width="17.0" collapsed="false" outlineLevel="0"/>
    <col min="5" max="5" customWidth="true" hidden="false" style="1" width="14.29" collapsed="false" outlineLevel="0"/>
    <col min="6" max="6" customWidth="true" hidden="false" style="1" width="11.29" collapsed="false" outlineLevel="0"/>
    <col min="8" max="16384" customWidth="false" hidden="false" style="1" width="8.71" collapsed="false" outlineLevel="0"/>
  </cols>
  <sheetData>
    <row r="1" customFormat="false" ht="15" hidden="false" customHeight="false" outlineLevel="0" collapsed="false">
      <c r="A1" s="4" t="s">
        <v>3</v>
      </c>
      <c r="B1" s="4" t="s">
        <v>4</v>
      </c>
      <c r="C1" s="5" t="s">
        <v>5</v>
      </c>
      <c r="D1" s="5" t="s">
        <v>6</v>
      </c>
      <c r="E1" s="5" t="s">
        <v>7</v>
      </c>
      <c r="F1" s="5" t="s">
        <v>8</v>
      </c>
    </row>
    <row r="2" customFormat="false" ht="15" hidden="false" customHeight="false" outlineLevel="0" collapsed="false">
      <c r="A2" s="6" t="s">
        <v>9</v>
      </c>
      <c r="B2" s="7" t="n">
        <v>2</v>
      </c>
      <c r="C2" s="8"/>
      <c r="D2" s="8"/>
      <c r="E2" s="6"/>
      <c r="F2" s="9"/>
    </row>
    <row r="3" customFormat="false" ht="15" hidden="false" customHeight="false" outlineLevel="0" collapsed="false">
      <c r="A3" s="6" t="s">
        <v>9</v>
      </c>
      <c r="B3" s="7" t="n">
        <v>2</v>
      </c>
      <c r="C3" s="10"/>
      <c r="D3" s="10"/>
      <c r="E3" s="7"/>
      <c r="F3" s="7"/>
    </row>
    <row r="4" customFormat="false" ht="15" hidden="false" customHeight="true" outlineLevel="0" collapsed="false">
      <c r="A4" s="6" t="s">
        <v>9</v>
      </c>
      <c r="B4" s="7" t="n">
        <v>2</v>
      </c>
      <c r="C4" s="7"/>
      <c r="D4" s="7"/>
      <c r="E4" s="7"/>
      <c r="F4" s="7"/>
    </row>
    <row r="5" customFormat="false" ht="15" hidden="false" customHeight="true" outlineLevel="0" collapsed="false">
      <c r="A5" s="6" t="s">
        <v>9</v>
      </c>
      <c r="B5" s="7" t="n">
        <v>2</v>
      </c>
      <c r="C5" s="7"/>
      <c r="D5" s="7"/>
      <c r="E5" s="7"/>
      <c r="F5" s="7"/>
    </row>
    <row r="6" customFormat="false" ht="15" hidden="false" customHeight="true" outlineLevel="0" collapsed="false">
      <c r="A6" s="6" t="s">
        <v>9</v>
      </c>
      <c r="B6" s="7" t="n">
        <v>1</v>
      </c>
      <c r="C6" s="8"/>
      <c r="D6" s="8"/>
      <c r="E6" s="6"/>
      <c r="F6" s="9"/>
    </row>
    <row r="7" customFormat="false" ht="15" hidden="false" customHeight="true" outlineLevel="0" collapsed="false">
      <c r="A7" s="6" t="s">
        <v>9</v>
      </c>
      <c r="B7" s="7" t="n">
        <v>1</v>
      </c>
      <c r="C7" s="7"/>
      <c r="D7" s="7"/>
      <c r="E7" s="7"/>
      <c r="F7" s="7"/>
    </row>
    <row r="8" customFormat="false" ht="15" hidden="false" customHeight="true" outlineLevel="0" collapsed="false">
      <c r="A8" s="6" t="s">
        <v>9</v>
      </c>
      <c r="B8" s="7" t="n">
        <v>1</v>
      </c>
      <c r="C8" s="7"/>
      <c r="D8" s="7"/>
      <c r="E8" s="7"/>
      <c r="F8" s="7"/>
    </row>
    <row r="9" customFormat="false" ht="15" hidden="false" customHeight="true" outlineLevel="0" collapsed="false">
      <c r="A9" s="6" t="s">
        <v>9</v>
      </c>
      <c r="B9" s="7" t="n">
        <v>1</v>
      </c>
      <c r="C9" s="7"/>
      <c r="D9" s="7"/>
      <c r="E9" s="7"/>
      <c r="F9" s="7"/>
    </row>
    <row r="10" customFormat="false" ht="15" hidden="false" customHeight="true" outlineLevel="0" collapsed="false">
      <c r="A10" s="6" t="s">
        <v>9</v>
      </c>
      <c r="B10" s="7" t="n">
        <v>3</v>
      </c>
      <c r="C10" s="8"/>
      <c r="D10" s="8"/>
      <c r="E10" s="6"/>
      <c r="F10" s="9"/>
    </row>
    <row r="11" customFormat="false" ht="15" hidden="false" customHeight="true" outlineLevel="0" collapsed="false">
      <c r="A11" s="6" t="s">
        <v>9</v>
      </c>
      <c r="B11" s="7" t="n">
        <v>3</v>
      </c>
      <c r="C11" s="7"/>
      <c r="D11" s="7"/>
      <c r="E11" s="7"/>
      <c r="F11" s="7"/>
    </row>
    <row r="12" customFormat="false" ht="15" hidden="false" customHeight="true" outlineLevel="0" collapsed="false">
      <c r="A12" s="6" t="s">
        <v>9</v>
      </c>
      <c r="B12" s="7" t="n">
        <v>3</v>
      </c>
      <c r="C12" s="7"/>
      <c r="D12" s="7"/>
      <c r="E12" s="7"/>
      <c r="F12" s="7"/>
    </row>
    <row r="13" customFormat="false" ht="15" hidden="false" customHeight="true" outlineLevel="0" collapsed="false">
      <c r="A13" s="6" t="s">
        <v>9</v>
      </c>
      <c r="B13" s="7" t="n">
        <v>3</v>
      </c>
      <c r="C13" s="7"/>
      <c r="D13" s="7"/>
      <c r="E13" s="7"/>
      <c r="F13" s="7"/>
    </row>
    <row r="14" customFormat="false" ht="15" hidden="false" customHeight="true" outlineLevel="0" collapsed="false">
      <c r="A14" s="6" t="s">
        <v>9</v>
      </c>
      <c r="B14" s="7" t="n">
        <v>4</v>
      </c>
      <c r="C14" s="7"/>
      <c r="D14" s="7"/>
      <c r="E14" s="7"/>
      <c r="F14" s="7"/>
    </row>
    <row r="15" customFormat="false" ht="15" hidden="false" customHeight="true" outlineLevel="0" collapsed="false">
      <c r="A15" s="6" t="s">
        <v>9</v>
      </c>
      <c r="B15" s="7" t="n">
        <v>4</v>
      </c>
      <c r="C15" s="7"/>
      <c r="D15" s="7"/>
      <c r="E15" s="7"/>
      <c r="F15" s="7"/>
    </row>
    <row r="16" customFormat="false" ht="15" hidden="false" customHeight="true" outlineLevel="0" collapsed="false">
      <c r="A16" s="6" t="s">
        <v>9</v>
      </c>
      <c r="B16" s="7" t="n">
        <v>4</v>
      </c>
      <c r="C16" s="7"/>
      <c r="D16" s="7"/>
      <c r="E16" s="7"/>
      <c r="F16" s="7"/>
    </row>
    <row r="17" customFormat="false" ht="15" hidden="false" customHeight="true" outlineLevel="0" collapsed="false">
      <c r="A17" s="6" t="s">
        <v>9</v>
      </c>
      <c r="B17" s="7" t="n">
        <v>4</v>
      </c>
      <c r="C17" s="7"/>
      <c r="D17" s="7"/>
      <c r="E17" s="7"/>
      <c r="F17" s="7"/>
    </row>
    <row r="18" customFormat="false" ht="15" hidden="false" customHeight="true" outlineLevel="0" collapsed="false">
      <c r="A18" s="6" t="s">
        <v>10</v>
      </c>
      <c r="B18" s="7" t="n">
        <v>2</v>
      </c>
      <c r="C18" s="10"/>
      <c r="D18" s="10"/>
      <c r="E18" s="6"/>
      <c r="F18" s="9"/>
    </row>
    <row r="19" customFormat="false" ht="15" hidden="false" customHeight="true" outlineLevel="0" collapsed="false">
      <c r="A19" s="6" t="s">
        <v>10</v>
      </c>
      <c r="B19" s="7" t="n">
        <v>2</v>
      </c>
      <c r="C19" s="10"/>
      <c r="D19" s="11"/>
      <c r="E19" s="6"/>
      <c r="F19" s="9"/>
    </row>
    <row r="20" customFormat="false" ht="15" hidden="false" customHeight="true" outlineLevel="0" collapsed="false">
      <c r="A20" s="6" t="s">
        <v>10</v>
      </c>
      <c r="B20" s="7" t="n">
        <v>2</v>
      </c>
      <c r="C20" s="7"/>
      <c r="D20" s="7"/>
      <c r="E20" s="7"/>
      <c r="F20" s="7"/>
    </row>
    <row r="21" customFormat="false" ht="15" hidden="false" customHeight="true" outlineLevel="0" collapsed="false">
      <c r="A21" s="6" t="s">
        <v>10</v>
      </c>
      <c r="B21" s="7" t="n">
        <v>2</v>
      </c>
      <c r="C21" s="7"/>
      <c r="D21" s="7"/>
      <c r="E21" s="7"/>
      <c r="F21" s="7"/>
    </row>
    <row r="22" customFormat="false" ht="15" hidden="false" customHeight="true" outlineLevel="0" collapsed="false">
      <c r="A22" s="6" t="s">
        <v>10</v>
      </c>
      <c r="B22" s="7" t="n">
        <v>1</v>
      </c>
      <c r="C22" s="10"/>
      <c r="D22" s="10"/>
      <c r="E22" s="6"/>
      <c r="F22" s="9"/>
    </row>
    <row r="23" customFormat="false" ht="15" hidden="false" customHeight="true" outlineLevel="0" collapsed="false">
      <c r="A23" s="6" t="s">
        <v>10</v>
      </c>
      <c r="B23" s="7" t="n">
        <v>1</v>
      </c>
      <c r="C23" s="7"/>
      <c r="D23" s="7"/>
      <c r="E23" s="7"/>
      <c r="F23" s="7"/>
    </row>
    <row r="24" customFormat="false" ht="15" hidden="false" customHeight="true" outlineLevel="0" collapsed="false">
      <c r="A24" s="6" t="s">
        <v>10</v>
      </c>
      <c r="B24" s="7" t="n">
        <v>1</v>
      </c>
      <c r="C24" s="7"/>
      <c r="D24" s="7"/>
      <c r="E24" s="7"/>
      <c r="F24" s="7"/>
    </row>
    <row r="25" customFormat="false" ht="15" hidden="false" customHeight="true" outlineLevel="0" collapsed="false">
      <c r="A25" s="6" t="s">
        <v>10</v>
      </c>
      <c r="B25" s="7" t="n">
        <v>1</v>
      </c>
      <c r="C25" s="7"/>
      <c r="D25" s="7"/>
      <c r="E25" s="7"/>
      <c r="F25" s="7"/>
    </row>
    <row r="26" customFormat="false" ht="15" hidden="false" customHeight="true" outlineLevel="0" collapsed="false">
      <c r="A26" s="6" t="s">
        <v>10</v>
      </c>
      <c r="B26" s="7" t="n">
        <v>3</v>
      </c>
      <c r="C26" s="10"/>
      <c r="D26" s="10"/>
      <c r="E26" s="6"/>
      <c r="F26" s="9"/>
    </row>
    <row r="27" customFormat="false" ht="15" hidden="false" customHeight="true" outlineLevel="0" collapsed="false">
      <c r="A27" s="6" t="s">
        <v>10</v>
      </c>
      <c r="B27" s="7" t="n">
        <v>3</v>
      </c>
      <c r="C27" s="7"/>
      <c r="D27" s="7"/>
      <c r="E27" s="7"/>
      <c r="F27" s="7"/>
    </row>
    <row r="28" customFormat="false" ht="15" hidden="false" customHeight="true" outlineLevel="0" collapsed="false">
      <c r="A28" s="6" t="s">
        <v>10</v>
      </c>
      <c r="B28" s="7" t="n">
        <v>3</v>
      </c>
      <c r="C28" s="7"/>
      <c r="D28" s="7"/>
      <c r="E28" s="7"/>
      <c r="F28" s="7"/>
    </row>
    <row r="29" customFormat="false" ht="15" hidden="false" customHeight="true" outlineLevel="0" collapsed="false">
      <c r="A29" s="6" t="s">
        <v>10</v>
      </c>
      <c r="B29" s="7" t="n">
        <v>3</v>
      </c>
      <c r="C29" s="7"/>
      <c r="D29" s="7"/>
      <c r="E29" s="7"/>
      <c r="F29" s="7"/>
    </row>
    <row r="30" customFormat="false" ht="15" hidden="false" customHeight="true" outlineLevel="0" collapsed="false">
      <c r="A30" s="6" t="s">
        <v>10</v>
      </c>
      <c r="B30" s="7" t="n">
        <v>4</v>
      </c>
      <c r="C30" s="10"/>
      <c r="D30" s="10"/>
      <c r="E30" s="7"/>
      <c r="F30" s="7"/>
    </row>
    <row r="31" customFormat="false" ht="15" hidden="false" customHeight="true" outlineLevel="0" collapsed="false">
      <c r="A31" s="6" t="s">
        <v>10</v>
      </c>
      <c r="B31" s="7" t="n">
        <v>4</v>
      </c>
      <c r="C31" s="7"/>
      <c r="D31" s="7"/>
      <c r="E31" s="7"/>
      <c r="F31" s="7"/>
    </row>
    <row r="32" customFormat="false" ht="15" hidden="false" customHeight="true" outlineLevel="0" collapsed="false">
      <c r="A32" s="6" t="s">
        <v>10</v>
      </c>
      <c r="B32" s="7" t="n">
        <v>4</v>
      </c>
      <c r="C32" s="7"/>
      <c r="D32" s="7"/>
      <c r="E32" s="7"/>
      <c r="F32" s="7"/>
    </row>
    <row r="33" customFormat="false" ht="15" hidden="false" customHeight="true" outlineLevel="0" collapsed="false">
      <c r="A33" s="6" t="s">
        <v>10</v>
      </c>
      <c r="B33" s="7" t="n">
        <v>4</v>
      </c>
      <c r="C33" s="7"/>
      <c r="D33" s="7"/>
      <c r="E33" s="7"/>
      <c r="F33" s="7"/>
    </row>
    <row r="34" customFormat="false" ht="15" hidden="false" customHeight="true" outlineLevel="0" collapsed="false">
      <c r="A34" s="6" t="s">
        <v>11</v>
      </c>
      <c r="B34" s="7" t="n">
        <v>2</v>
      </c>
      <c r="C34" s="10"/>
      <c r="D34" s="10"/>
      <c r="E34" s="6"/>
      <c r="F34" s="9"/>
    </row>
    <row r="35" customFormat="false" ht="15" hidden="false" customHeight="true" outlineLevel="0" collapsed="false">
      <c r="A35" s="6" t="s">
        <v>11</v>
      </c>
      <c r="B35" s="7" t="n">
        <v>2</v>
      </c>
      <c r="C35" s="7"/>
      <c r="D35" s="7"/>
      <c r="E35" s="7"/>
      <c r="F35" s="7"/>
    </row>
    <row r="36" customFormat="false" ht="15" hidden="false" customHeight="true" outlineLevel="0" collapsed="false">
      <c r="A36" s="6" t="s">
        <v>11</v>
      </c>
      <c r="B36" s="7" t="n">
        <v>2</v>
      </c>
      <c r="C36" s="7"/>
      <c r="D36" s="7"/>
      <c r="E36" s="7"/>
      <c r="F36" s="7"/>
    </row>
    <row r="37" customFormat="false" ht="15" hidden="false" customHeight="true" outlineLevel="0" collapsed="false">
      <c r="A37" s="6" t="s">
        <v>11</v>
      </c>
      <c r="B37" s="7" t="n">
        <v>2</v>
      </c>
      <c r="C37" s="7"/>
      <c r="D37" s="7"/>
      <c r="E37" s="7"/>
      <c r="F37" s="7"/>
    </row>
    <row r="38" customFormat="false" ht="15" hidden="false" customHeight="true" outlineLevel="0" collapsed="false">
      <c r="A38" s="6" t="s">
        <v>11</v>
      </c>
      <c r="B38" s="7" t="n">
        <v>1</v>
      </c>
      <c r="C38" s="7"/>
      <c r="D38" s="7"/>
      <c r="E38" s="7"/>
      <c r="F38" s="7"/>
    </row>
    <row r="39" customFormat="false" ht="15" hidden="false" customHeight="true" outlineLevel="0" collapsed="false">
      <c r="A39" s="6" t="s">
        <v>11</v>
      </c>
      <c r="B39" s="7" t="n">
        <v>1</v>
      </c>
      <c r="C39" s="7"/>
      <c r="D39" s="7"/>
      <c r="E39" s="7"/>
      <c r="F39" s="7"/>
    </row>
    <row r="40" customFormat="false" ht="15" hidden="false" customHeight="true" outlineLevel="0" collapsed="false">
      <c r="A40" s="6" t="s">
        <v>11</v>
      </c>
      <c r="B40" s="7" t="n">
        <v>1</v>
      </c>
      <c r="C40" s="7"/>
      <c r="D40" s="7"/>
      <c r="E40" s="7"/>
      <c r="F40" s="7"/>
    </row>
    <row r="41" customFormat="false" ht="15" hidden="false" customHeight="true" outlineLevel="0" collapsed="false">
      <c r="A41" s="6" t="s">
        <v>11</v>
      </c>
      <c r="B41" s="7" t="n">
        <v>1</v>
      </c>
      <c r="C41" s="7"/>
      <c r="D41" s="7"/>
      <c r="E41" s="7"/>
      <c r="F41" s="7"/>
    </row>
    <row r="42" customFormat="false" ht="15" hidden="false" customHeight="true" outlineLevel="0" collapsed="false">
      <c r="A42" s="6" t="s">
        <v>11</v>
      </c>
      <c r="B42" s="7" t="n">
        <v>3</v>
      </c>
      <c r="C42" s="10"/>
      <c r="D42" s="10"/>
      <c r="E42" s="6"/>
      <c r="F42" s="9"/>
    </row>
    <row r="43" customFormat="false" ht="15" hidden="false" customHeight="true" outlineLevel="0" collapsed="false">
      <c r="A43" s="6" t="s">
        <v>11</v>
      </c>
      <c r="B43" s="7" t="n">
        <v>3</v>
      </c>
      <c r="C43" s="7"/>
      <c r="D43" s="7"/>
      <c r="E43" s="7"/>
      <c r="F43" s="7"/>
    </row>
    <row r="44" customFormat="false" ht="15" hidden="false" customHeight="true" outlineLevel="0" collapsed="false">
      <c r="A44" s="6" t="s">
        <v>11</v>
      </c>
      <c r="B44" s="7" t="n">
        <v>3</v>
      </c>
      <c r="C44" s="7"/>
      <c r="D44" s="7"/>
      <c r="E44" s="7"/>
      <c r="F44" s="7"/>
    </row>
    <row r="45" customFormat="false" ht="15" hidden="false" customHeight="true" outlineLevel="0" collapsed="false">
      <c r="A45" s="6" t="s">
        <v>11</v>
      </c>
      <c r="B45" s="7" t="n">
        <v>3</v>
      </c>
      <c r="C45" s="7"/>
      <c r="D45" s="7"/>
      <c r="E45" s="7"/>
      <c r="F45" s="7"/>
    </row>
    <row r="46" customFormat="false" ht="15" hidden="false" customHeight="true" outlineLevel="0" collapsed="false">
      <c r="A46" s="6" t="s">
        <v>11</v>
      </c>
      <c r="B46" s="7" t="n">
        <v>4</v>
      </c>
      <c r="C46" s="7"/>
      <c r="D46" s="7"/>
      <c r="E46" s="7"/>
      <c r="F46" s="7"/>
    </row>
    <row r="47" customFormat="false" ht="15" hidden="false" customHeight="true" outlineLevel="0" collapsed="false">
      <c r="A47" s="6" t="s">
        <v>11</v>
      </c>
      <c r="B47" s="7" t="n">
        <v>4</v>
      </c>
      <c r="C47" s="7"/>
      <c r="D47" s="7"/>
      <c r="E47" s="7"/>
      <c r="F47" s="7"/>
    </row>
    <row r="48" customFormat="false" ht="15" hidden="false" customHeight="true" outlineLevel="0" collapsed="false">
      <c r="A48" s="6" t="s">
        <v>11</v>
      </c>
      <c r="B48" s="7" t="n">
        <v>4</v>
      </c>
      <c r="C48" s="7"/>
      <c r="D48" s="7"/>
      <c r="E48" s="7"/>
      <c r="F48" s="7"/>
    </row>
    <row r="49" customFormat="false" ht="15" hidden="false" customHeight="true" outlineLevel="0" collapsed="false">
      <c r="A49" s="6" t="s">
        <v>11</v>
      </c>
      <c r="B49" s="7" t="n">
        <v>4</v>
      </c>
      <c r="C49" s="7"/>
      <c r="D49" s="7"/>
      <c r="E49" s="7"/>
      <c r="F49" s="7"/>
    </row>
    <row r="50" customFormat="false" ht="15" hidden="false" customHeight="true" outlineLevel="0" collapsed="false">
      <c r="A50" s="12" t="s">
        <v>12</v>
      </c>
      <c r="B50" s="12" t="n">
        <v>2</v>
      </c>
      <c r="C50" t="n" s="30">
        <v>44598.0</v>
      </c>
      <c r="D50" t="n" s="29">
        <v>44598.0</v>
      </c>
      <c r="E50" t="s">
        <v>52</v>
      </c>
      <c r="F50" t="s">
        <v>53</v>
      </c>
    </row>
    <row r="51" customFormat="false" ht="15" hidden="false" customHeight="true" outlineLevel="0" collapsed="false">
      <c r="A51" s="12" t="s">
        <v>12</v>
      </c>
      <c r="B51" s="12" t="n">
        <v>2</v>
      </c>
    </row>
    <row r="52" customFormat="false" ht="15" hidden="false" customHeight="true" outlineLevel="0" collapsed="false">
      <c r="A52" s="12" t="s">
        <v>12</v>
      </c>
      <c r="B52" s="12" t="n">
        <v>2</v>
      </c>
    </row>
    <row r="53" customFormat="false" ht="15" hidden="false" customHeight="true" outlineLevel="0" collapsed="false">
      <c r="A53" s="12" t="s">
        <v>12</v>
      </c>
      <c r="B53" s="12" t="n">
        <v>2</v>
      </c>
    </row>
    <row r="54" customFormat="false" ht="15" hidden="false" customHeight="true" outlineLevel="0" collapsed="false">
      <c r="A54" s="12" t="s">
        <v>12</v>
      </c>
      <c r="B54" s="12" t="n">
        <v>1</v>
      </c>
    </row>
    <row r="55" customFormat="false" ht="15" hidden="false" customHeight="true" outlineLevel="0" collapsed="false">
      <c r="A55" s="12" t="s">
        <v>12</v>
      </c>
      <c r="B55" s="12" t="n">
        <v>1</v>
      </c>
    </row>
    <row r="56" customFormat="false" ht="15" hidden="false" customHeight="true" outlineLevel="0" collapsed="false">
      <c r="A56" s="12" t="s">
        <v>12</v>
      </c>
      <c r="B56" s="12" t="n">
        <v>1</v>
      </c>
    </row>
    <row r="57" customFormat="false" ht="15" hidden="false" customHeight="true" outlineLevel="0" collapsed="false">
      <c r="A57" s="12" t="s">
        <v>12</v>
      </c>
      <c r="B57" s="12" t="n">
        <v>1</v>
      </c>
    </row>
    <row r="58" customFormat="false" ht="15" hidden="false" customHeight="true" outlineLevel="0" collapsed="false">
      <c r="A58" s="12" t="s">
        <v>12</v>
      </c>
      <c r="B58" s="12" t="n">
        <v>3</v>
      </c>
    </row>
    <row r="59" customFormat="false" ht="15" hidden="false" customHeight="true" outlineLevel="0" collapsed="false">
      <c r="A59" s="12" t="s">
        <v>12</v>
      </c>
      <c r="B59" s="12" t="n">
        <v>3</v>
      </c>
    </row>
    <row r="60" customFormat="false" ht="15" hidden="false" customHeight="true" outlineLevel="0" collapsed="false">
      <c r="A60" s="12" t="s">
        <v>12</v>
      </c>
      <c r="B60" s="12" t="n">
        <v>3</v>
      </c>
    </row>
    <row r="61" customFormat="false" ht="15" hidden="false" customHeight="true" outlineLevel="0" collapsed="false">
      <c r="A61" s="12" t="s">
        <v>12</v>
      </c>
      <c r="B61" s="12" t="n">
        <v>3</v>
      </c>
    </row>
    <row r="62" customFormat="false" ht="15" hidden="false" customHeight="true" outlineLevel="0" collapsed="false">
      <c r="A62" s="12" t="s">
        <v>12</v>
      </c>
      <c r="B62" s="12" t="n">
        <v>4</v>
      </c>
    </row>
    <row r="63" customFormat="false" ht="15" hidden="false" customHeight="true" outlineLevel="0" collapsed="false">
      <c r="A63" s="12" t="s">
        <v>12</v>
      </c>
      <c r="B63" s="12" t="n">
        <v>4</v>
      </c>
    </row>
    <row r="64" customFormat="false" ht="15" hidden="false" customHeight="true" outlineLevel="0" collapsed="false">
      <c r="A64" s="12" t="s">
        <v>12</v>
      </c>
      <c r="B64" s="12" t="n">
        <v>4</v>
      </c>
    </row>
    <row r="65" customFormat="false" ht="15" hidden="false" customHeight="true" outlineLevel="0" collapsed="false">
      <c r="A65" s="12" t="s">
        <v>12</v>
      </c>
      <c r="B65" s="12" t="n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8.71484375" defaultRowHeight="15" customHeight="true" zeroHeight="false" outlineLevelRow="0" outlineLevelCol="0"/>
  <cols>
    <col min="1" max="1" customWidth="true" hidden="false" style="1" width="24.42" collapsed="false" outlineLevel="0"/>
    <col min="2" max="2" customWidth="true" hidden="false" style="1" width="11.0" collapsed="false" outlineLevel="0"/>
    <col min="3" max="3" customWidth="true" hidden="false" style="1" width="11.71" collapsed="false" outlineLevel="0"/>
    <col min="4" max="4" customWidth="true" hidden="false" style="1" width="13.15" collapsed="false" outlineLevel="0"/>
    <col min="5" max="5" customWidth="true" hidden="false" style="1" width="12.57" collapsed="false" outlineLevel="0"/>
    <col min="6" max="6" customWidth="true" hidden="false" style="1" width="27.86" collapsed="false" outlineLevel="0"/>
    <col min="7" max="7" customWidth="true" hidden="false" style="1" width="24.0" collapsed="false" outlineLevel="0"/>
    <col min="8" max="8" customWidth="true" hidden="false" style="1" width="16.71" collapsed="false" outlineLevel="0"/>
    <col min="9" max="9" customWidth="true" hidden="false" style="1" width="31.71" collapsed="false" outlineLevel="0"/>
    <col min="10" max="16384" customWidth="false" hidden="false" style="1" width="8.71" collapsed="false" outlineLevel="0"/>
  </cols>
  <sheetData>
    <row r="1" customFormat="false" ht="15" hidden="false" customHeight="false" outlineLevel="0" collapsed="false">
      <c r="A1" s="13" t="s">
        <v>13</v>
      </c>
      <c r="B1" s="13" t="s">
        <v>14</v>
      </c>
      <c r="C1" s="2" t="s">
        <v>5</v>
      </c>
      <c r="D1" s="2" t="s">
        <v>15</v>
      </c>
      <c r="E1" s="2" t="s">
        <v>7</v>
      </c>
      <c r="F1" s="14" t="s">
        <v>16</v>
      </c>
      <c r="G1" s="14" t="s">
        <v>17</v>
      </c>
      <c r="H1" s="14" t="s">
        <v>18</v>
      </c>
      <c r="I1" s="14" t="s">
        <v>19</v>
      </c>
    </row>
    <row r="2" customFormat="false" ht="15" hidden="false" customHeight="false" outlineLevel="0" collapsed="false">
      <c r="A2" s="7" t="s">
        <v>20</v>
      </c>
      <c r="B2" s="15" t="n">
        <v>2</v>
      </c>
      <c r="C2" t="n" s="57">
        <v>44593.0</v>
      </c>
      <c r="D2" t="n" s="56">
        <v>44593.0</v>
      </c>
      <c r="E2" t="s" s="1">
        <v>52</v>
      </c>
      <c r="F2" t="s" s="1">
        <v>62</v>
      </c>
      <c r="G2" t="n" s="55">
        <v>44593.0</v>
      </c>
      <c r="H2" t="n" s="1">
        <v>18.0</v>
      </c>
      <c r="I2" t="n" s="1">
        <v>20000.0</v>
      </c>
    </row>
    <row r="3" customFormat="false" ht="15" hidden="false" customHeight="false" outlineLevel="0" collapsed="false">
      <c r="A3" s="7" t="s">
        <v>20</v>
      </c>
      <c r="B3" s="15" t="n">
        <v>1</v>
      </c>
      <c r="C3" t="n" s="60">
        <v>44594.0</v>
      </c>
      <c r="D3" t="n" s="59">
        <v>44594.0</v>
      </c>
      <c r="E3" t="s" s="1">
        <v>52</v>
      </c>
      <c r="F3" t="s" s="1">
        <v>67</v>
      </c>
      <c r="G3" t="n" s="58">
        <v>44594.0</v>
      </c>
      <c r="H3" t="s" s="1">
        <v>66</v>
      </c>
      <c r="I3" t="s" s="1">
        <v>65</v>
      </c>
    </row>
    <row r="4" customFormat="false" ht="15" hidden="false" customHeight="false" outlineLevel="0" collapsed="false">
      <c r="A4" s="7" t="s">
        <v>20</v>
      </c>
      <c r="B4" s="15" t="n">
        <v>3</v>
      </c>
      <c r="C4" t="n" s="63">
        <v>44596.0</v>
      </c>
      <c r="D4" t="n" s="62">
        <v>44592.0</v>
      </c>
      <c r="E4" t="s" s="1">
        <v>52</v>
      </c>
      <c r="F4" t="s" s="1">
        <v>64</v>
      </c>
      <c r="G4" t="n" s="61">
        <v>44592.0</v>
      </c>
      <c r="H4" t="n" s="1">
        <v>25.0</v>
      </c>
      <c r="I4" t="n" s="1">
        <v>30000.0</v>
      </c>
    </row>
    <row r="5" customFormat="false" ht="15" hidden="false" customHeight="false" outlineLevel="0" collapsed="false">
      <c r="A5" s="7" t="s">
        <v>20</v>
      </c>
      <c r="B5" s="15" t="n">
        <v>4</v>
      </c>
      <c r="C5" s="10"/>
      <c r="D5" s="10"/>
      <c r="E5" s="7"/>
      <c r="F5" s="6"/>
      <c r="G5" s="10"/>
      <c r="H5" s="7"/>
      <c r="I5" s="7"/>
    </row>
    <row r="6" customFormat="false" ht="15" hidden="false" customHeight="true" outlineLevel="0" collapsed="false">
      <c r="A6" s="16" t="s">
        <v>21</v>
      </c>
      <c r="B6" s="15" t="n">
        <v>2</v>
      </c>
      <c r="C6" t="n" s="48">
        <v>44592.0</v>
      </c>
      <c r="D6" t="n" s="47">
        <v>44592.0</v>
      </c>
      <c r="E6" t="s" s="1">
        <v>52</v>
      </c>
      <c r="F6" t="s" s="1">
        <v>62</v>
      </c>
      <c r="G6" t="n" s="46">
        <v>44592.0</v>
      </c>
      <c r="H6" t="n" s="1">
        <v>20.0</v>
      </c>
      <c r="I6" t="n" s="1">
        <v>20000.0</v>
      </c>
    </row>
    <row r="7" customFormat="false" ht="15" hidden="false" customHeight="true" outlineLevel="0" collapsed="false">
      <c r="A7" s="16" t="s">
        <v>21</v>
      </c>
      <c r="B7" s="15" t="n">
        <v>1</v>
      </c>
      <c r="C7" t="n" s="51">
        <v>44593.0</v>
      </c>
      <c r="D7" t="n" s="50">
        <v>44593.0</v>
      </c>
      <c r="E7" t="s" s="1">
        <v>52</v>
      </c>
      <c r="F7" t="s" s="1">
        <v>63</v>
      </c>
      <c r="G7" t="n" s="49">
        <v>44593.0</v>
      </c>
      <c r="H7" t="n" s="1">
        <v>8.0</v>
      </c>
      <c r="I7" t="n" s="1">
        <v>10000.0</v>
      </c>
    </row>
    <row r="8" customFormat="false" ht="15" hidden="false" customHeight="true" outlineLevel="0" collapsed="false">
      <c r="A8" s="16" t="s">
        <v>21</v>
      </c>
      <c r="B8" s="15" t="n">
        <v>3</v>
      </c>
      <c r="C8" t="n" s="54">
        <v>44593.0</v>
      </c>
      <c r="D8" t="n" s="53">
        <v>44593.0</v>
      </c>
      <c r="E8" t="s" s="1">
        <v>52</v>
      </c>
      <c r="F8" t="s" s="1">
        <v>64</v>
      </c>
      <c r="G8" t="n" s="52">
        <v>44593.0</v>
      </c>
      <c r="H8" t="n" s="1">
        <v>28.0</v>
      </c>
      <c r="I8" t="n" s="1">
        <v>30000.0</v>
      </c>
    </row>
    <row r="9" customFormat="false" ht="15" hidden="false" customHeight="true" outlineLevel="0" collapsed="false">
      <c r="A9" s="16" t="s">
        <v>21</v>
      </c>
      <c r="B9" s="15" t="n">
        <v>4</v>
      </c>
      <c r="C9" s="7"/>
      <c r="D9" s="7"/>
      <c r="E9" s="7"/>
      <c r="F9" s="7"/>
      <c r="G9" s="7"/>
      <c r="H9" s="7"/>
      <c r="I9" s="7"/>
    </row>
    <row r="10" customFormat="false" ht="15" hidden="false" customHeight="true" outlineLevel="0" collapsed="false">
      <c r="A10" s="16" t="s">
        <v>22</v>
      </c>
      <c r="B10" s="15" t="n">
        <v>2</v>
      </c>
      <c r="C10" t="n" s="39">
        <v>44592.0</v>
      </c>
      <c r="D10" t="n" s="38">
        <v>44592.0</v>
      </c>
      <c r="E10" t="s" s="1">
        <v>52</v>
      </c>
      <c r="F10" t="s" s="1">
        <v>62</v>
      </c>
      <c r="G10" t="n" s="37">
        <v>44592.0</v>
      </c>
      <c r="H10" t="n" s="1">
        <v>20.0</v>
      </c>
      <c r="I10" t="n" s="1">
        <v>20000.0</v>
      </c>
    </row>
    <row r="11" customFormat="false" ht="15" hidden="false" customHeight="true" outlineLevel="0" collapsed="false">
      <c r="A11" s="16" t="s">
        <v>22</v>
      </c>
      <c r="B11" s="15" t="n">
        <v>1</v>
      </c>
      <c r="C11" t="n" s="42">
        <v>44592.0</v>
      </c>
      <c r="D11" t="n" s="41">
        <v>44592.0</v>
      </c>
      <c r="E11" t="s" s="1">
        <v>52</v>
      </c>
      <c r="F11" t="s" s="1">
        <v>63</v>
      </c>
      <c r="G11" t="n" s="40">
        <v>44592.0</v>
      </c>
      <c r="H11" t="n" s="1">
        <v>10.0</v>
      </c>
      <c r="I11" t="n" s="1">
        <v>10000.0</v>
      </c>
    </row>
    <row r="12" customFormat="false" ht="15" hidden="false" customHeight="true" outlineLevel="0" collapsed="false">
      <c r="A12" s="16" t="s">
        <v>22</v>
      </c>
      <c r="B12" s="15" t="n">
        <v>3</v>
      </c>
      <c r="C12" t="n" s="45">
        <v>44592.0</v>
      </c>
      <c r="D12" t="n" s="44">
        <v>44592.0</v>
      </c>
      <c r="E12" t="s" s="1">
        <v>52</v>
      </c>
      <c r="F12" t="s" s="1">
        <v>64</v>
      </c>
      <c r="G12" t="n" s="43">
        <v>44592.0</v>
      </c>
      <c r="H12" t="n" s="1">
        <v>30.0</v>
      </c>
      <c r="I12" t="n" s="1">
        <v>30000.0</v>
      </c>
    </row>
    <row r="13" customFormat="false" ht="15" hidden="false" customHeight="true" outlineLevel="0" collapsed="false">
      <c r="A13" s="16" t="s">
        <v>22</v>
      </c>
      <c r="B13" s="15" t="n">
        <v>4</v>
      </c>
      <c r="C13" s="7"/>
      <c r="D13" s="7"/>
      <c r="E13" s="7"/>
      <c r="F13" s="7"/>
      <c r="G13" s="7"/>
      <c r="H13" s="7"/>
      <c r="I13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5" activeCellId="0" sqref="B35"/>
    </sheetView>
  </sheetViews>
  <sheetFormatPr defaultColWidth="8.71484375" defaultRowHeight="15" customHeight="true" zeroHeight="false" outlineLevelRow="0" outlineLevelCol="0"/>
  <cols>
    <col min="1" max="2" customWidth="true" hidden="false" style="1" width="31.29" collapsed="false" outlineLevel="0"/>
    <col min="3" max="3" customWidth="true" hidden="false" style="1" width="23.42" collapsed="false" outlineLevel="0"/>
    <col min="4" max="4" customWidth="true" hidden="false" style="1" width="14.29" collapsed="false" outlineLevel="0"/>
    <col min="5" max="5" customWidth="true" hidden="false" style="1" width="18.57" collapsed="false" outlineLevel="0"/>
    <col min="6" max="6" customWidth="true" hidden="false" style="1" width="26.29" collapsed="false" outlineLevel="0"/>
    <col min="7" max="7" customWidth="true" hidden="false" style="1" width="16.84" collapsed="false" outlineLevel="0"/>
    <col min="8" max="8" customWidth="true" hidden="false" style="1" width="23.29" collapsed="false" outlineLevel="0"/>
    <col min="9" max="16384" customWidth="false" hidden="false" style="1" width="8.71" collapsed="false" outlineLevel="0"/>
  </cols>
  <sheetData>
    <row r="1" customFormat="false" ht="15" hidden="false" customHeight="false" outlineLevel="0" collapsed="false">
      <c r="A1" s="13" t="s">
        <v>23</v>
      </c>
      <c r="B1" s="13" t="s">
        <v>24</v>
      </c>
      <c r="C1" s="14" t="s">
        <v>5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</row>
    <row r="2" customFormat="false" ht="15" hidden="false" customHeight="false" outlineLevel="0" collapsed="false">
      <c r="A2" s="7" t="s">
        <v>30</v>
      </c>
      <c r="B2" s="7" t="n">
        <v>2</v>
      </c>
      <c r="C2" t="n" s="31">
        <v>44598.0</v>
      </c>
      <c r="D2" t="s" s="1">
        <v>52</v>
      </c>
      <c r="E2" t="s" s="1">
        <v>55</v>
      </c>
      <c r="F2" t="s" s="1">
        <v>54</v>
      </c>
      <c r="G2" t="s" s="1">
        <v>56</v>
      </c>
      <c r="H2" t="s" s="1">
        <v>54</v>
      </c>
    </row>
    <row r="3" customFormat="false" ht="15" hidden="false" customHeight="false" outlineLevel="0" collapsed="false">
      <c r="A3" s="7" t="s">
        <v>30</v>
      </c>
      <c r="B3" s="7" t="n">
        <v>1</v>
      </c>
      <c r="C3" t="n" s="33">
        <v>44598.0</v>
      </c>
      <c r="D3" t="s" s="1">
        <v>52</v>
      </c>
      <c r="E3" t="s" s="1">
        <v>55</v>
      </c>
      <c r="F3" t="s" s="1">
        <v>58</v>
      </c>
      <c r="G3" t="s" s="1">
        <v>56</v>
      </c>
      <c r="H3" t="s" s="1">
        <v>58</v>
      </c>
    </row>
    <row r="4" customFormat="false" ht="15" hidden="false" customHeight="true" outlineLevel="0" collapsed="false">
      <c r="A4" s="7" t="s">
        <v>30</v>
      </c>
      <c r="B4" s="7" t="n">
        <v>3</v>
      </c>
      <c r="C4" t="n" s="36">
        <v>44598.0</v>
      </c>
      <c r="D4" t="s" s="1">
        <v>52</v>
      </c>
      <c r="E4" t="s" s="1">
        <v>55</v>
      </c>
      <c r="F4" t="s" s="1">
        <v>61</v>
      </c>
      <c r="G4" t="s" s="1">
        <v>56</v>
      </c>
      <c r="H4" t="s" s="1">
        <v>61</v>
      </c>
    </row>
    <row r="5" customFormat="false" ht="15" hidden="false" customHeight="true" outlineLevel="0" collapsed="false">
      <c r="A5" s="7" t="s">
        <v>30</v>
      </c>
      <c r="B5" s="7" t="n">
        <v>4</v>
      </c>
      <c r="C5" s="8"/>
      <c r="D5" s="7"/>
      <c r="E5" s="7"/>
      <c r="F5" s="7"/>
      <c r="G5" s="17"/>
      <c r="H5" s="17"/>
    </row>
    <row r="6" customFormat="false" ht="15" hidden="false" customHeight="true" outlineLevel="0" collapsed="false">
      <c r="A6" s="7" t="s">
        <v>31</v>
      </c>
      <c r="B6" s="7" t="n">
        <v>2</v>
      </c>
      <c r="C6" t="n" s="32">
        <v>44598.0</v>
      </c>
      <c r="D6" t="s" s="1">
        <v>52</v>
      </c>
      <c r="E6" t="s" s="1">
        <v>55</v>
      </c>
      <c r="F6" t="s" s="1">
        <v>57</v>
      </c>
      <c r="G6" t="s" s="1">
        <v>56</v>
      </c>
      <c r="H6" t="s" s="1">
        <v>57</v>
      </c>
    </row>
    <row r="7" customFormat="false" ht="15" hidden="false" customHeight="true" outlineLevel="0" collapsed="false">
      <c r="A7" s="7" t="s">
        <v>31</v>
      </c>
      <c r="B7" s="7" t="n">
        <v>1</v>
      </c>
      <c r="C7" t="n" s="34">
        <v>44598.0</v>
      </c>
      <c r="D7" t="s" s="1">
        <v>52</v>
      </c>
      <c r="E7" t="s" s="1">
        <v>55</v>
      </c>
      <c r="F7" t="s" s="1">
        <v>59</v>
      </c>
      <c r="G7" t="s" s="1">
        <v>56</v>
      </c>
      <c r="H7" t="s" s="1">
        <v>59</v>
      </c>
    </row>
    <row r="8" customFormat="false" ht="15" hidden="false" customHeight="true" outlineLevel="0" collapsed="false">
      <c r="A8" s="7" t="s">
        <v>31</v>
      </c>
      <c r="B8" s="7" t="n">
        <v>3</v>
      </c>
      <c r="C8" t="n" s="35">
        <v>44598.0</v>
      </c>
      <c r="D8" t="s" s="1">
        <v>52</v>
      </c>
      <c r="E8" t="s" s="1">
        <v>55</v>
      </c>
      <c r="F8" t="s" s="1">
        <v>60</v>
      </c>
      <c r="G8" t="s" s="1">
        <v>56</v>
      </c>
      <c r="H8" t="s" s="1">
        <v>60</v>
      </c>
    </row>
    <row r="9" customFormat="false" ht="15" hidden="false" customHeight="true" outlineLevel="0" collapsed="false">
      <c r="A9" s="7" t="s">
        <v>31</v>
      </c>
      <c r="B9" s="7" t="n">
        <v>4</v>
      </c>
      <c r="C9" s="8"/>
      <c r="D9" s="7"/>
      <c r="E9" s="7"/>
      <c r="F9" s="7"/>
      <c r="G9" s="17"/>
      <c r="H9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AD37"/>
  <sheetViews>
    <sheetView showFormulas="false" showGridLines="true" showRowColHeaders="true" showZeros="true" rightToLeft="false" tabSelected="false" showOutlineSymbols="true" defaultGridColor="true" view="normal" topLeftCell="C1" colorId="64" zoomScale="96" zoomScaleNormal="96" zoomScalePageLayoutView="100" workbookViewId="0">
      <selection pane="topLeft" activeCell="N41" activeCellId="0" sqref="N41"/>
    </sheetView>
  </sheetViews>
  <sheetFormatPr defaultColWidth="8.71484375" defaultRowHeight="15" customHeight="true" zeroHeight="false" outlineLevelRow="0" outlineLevelCol="0"/>
  <cols>
    <col min="1" max="2" customWidth="true" hidden="false" style="18" width="9.86" collapsed="false" outlineLevel="0"/>
    <col min="3" max="14" customWidth="false" hidden="false" style="18" width="8.71" collapsed="false" outlineLevel="0"/>
    <col min="15" max="15" customWidth="true" hidden="false" style="18" width="31.57" collapsed="false" outlineLevel="0"/>
    <col min="16" max="16" customWidth="false" hidden="false" style="18" width="8.71" collapsed="false" outlineLevel="0"/>
    <col min="17" max="17" customWidth="true" hidden="false" style="18" width="6.14" collapsed="false" outlineLevel="0"/>
    <col min="18" max="18" customWidth="false" hidden="false" style="18" width="8.71" collapsed="false" outlineLevel="0"/>
    <col min="19" max="19" customWidth="true" hidden="false" style="18" width="11.14" collapsed="false" outlineLevel="0"/>
    <col min="20" max="20" customWidth="true" hidden="false" style="18" width="2.16" collapsed="false" outlineLevel="0"/>
    <col min="21" max="21" customWidth="true" hidden="false" style="18" width="7.42" collapsed="false" outlineLevel="0"/>
    <col min="22" max="41" customWidth="false" hidden="false" style="18" width="8.71" collapsed="false" outlineLevel="0"/>
    <col min="43" max="68" customWidth="false" hidden="false" style="18" width="8.71" collapsed="false" outlineLevel="0"/>
    <col min="70" max="95" customWidth="false" hidden="false" style="18" width="8.71" collapsed="false" outlineLevel="0"/>
  </cols>
  <sheetData>
    <row r="1" customFormat="false" ht="15" hidden="false" customHeight="true" outlineLevel="0" collapsed="false">
      <c r="C1" s="18" t="s">
        <v>32</v>
      </c>
      <c r="D1" s="18" t="s">
        <v>8</v>
      </c>
      <c r="E1" s="18" t="s">
        <v>33</v>
      </c>
      <c r="F1" s="18" t="s">
        <v>34</v>
      </c>
      <c r="O1" s="18" t="s">
        <v>35</v>
      </c>
      <c r="P1" s="18" t="s">
        <v>24</v>
      </c>
      <c r="Q1" s="18" t="s">
        <v>8</v>
      </c>
    </row>
    <row r="2" customFormat="false" ht="15" hidden="false" customHeight="true" outlineLevel="0" collapsed="false">
      <c r="B2" s="18" t="s">
        <v>36</v>
      </c>
      <c r="C2" s="18" t="n">
        <v>1</v>
      </c>
      <c r="D2" s="18" t="str">
        <f aca="false">i_InstrumentAttribute!I3</f>
        <v>10000.0</v>
      </c>
      <c r="E2" s="18" t="str">
        <f aca="false">i_InstrumentAttribute!H3</f>
        <v>12.0</v>
      </c>
      <c r="F2" s="18" t="n">
        <f aca="false">E2/36500</f>
        <v>3.2876712328767124E-4</v>
      </c>
      <c r="N2" s="18" t="s">
        <v>37</v>
      </c>
      <c r="O2" s="8" t="n">
        <v>44594</v>
      </c>
      <c r="P2" s="18" t="n">
        <v>2</v>
      </c>
      <c r="Q2" s="18" t="n">
        <v>20</v>
      </c>
    </row>
    <row r="3" customFormat="false" ht="15" hidden="false" customHeight="true" outlineLevel="0" collapsed="false">
      <c r="B3" s="18" t="s">
        <v>36</v>
      </c>
      <c r="C3" s="18" t="n">
        <v>2</v>
      </c>
      <c r="D3" s="18" t="n">
        <f aca="false">i_InstrumentAttribute!I2</f>
        <v>20000.0</v>
      </c>
      <c r="E3" s="18" t="n">
        <f aca="false">i_InstrumentAttribute!H2</f>
        <v>18.0</v>
      </c>
      <c r="F3" s="18" t="n">
        <f aca="false">E3/36500</f>
        <v>4.931506849315068E-4</v>
      </c>
      <c r="N3" s="18" t="s">
        <v>37</v>
      </c>
      <c r="O3" s="8" t="n">
        <v>44594</v>
      </c>
      <c r="P3" s="18" t="n">
        <v>3</v>
      </c>
      <c r="Q3" s="18" t="n">
        <v>10</v>
      </c>
    </row>
    <row r="4" customFormat="false" ht="15" hidden="false" customHeight="true" outlineLevel="0" collapsed="false">
      <c r="B4" s="18" t="s">
        <v>36</v>
      </c>
      <c r="C4" s="18" t="n">
        <v>3</v>
      </c>
      <c r="D4" s="18" t="n">
        <f aca="false">i_InstrumentAttribute!I4</f>
        <v>30000.0</v>
      </c>
      <c r="E4" s="18" t="n">
        <f aca="false">i_InstrumentAttribute!H4</f>
        <v>25.0</v>
      </c>
      <c r="F4" s="18" t="n">
        <f aca="false">E4/36500</f>
        <v>6.849315068493151E-4</v>
      </c>
    </row>
    <row r="5" customFormat="false" ht="15" hidden="false" customHeight="true" outlineLevel="0" collapsed="false">
      <c r="B5" s="18" t="str">
        <f aca="false">B4</f>
        <v>Purchase UPB</v>
      </c>
      <c r="C5" s="18" t="n">
        <v>4</v>
      </c>
      <c r="D5" s="18" t="n">
        <f aca="false">i_InstrumentAttribute!I5</f>
        <v>0.0</v>
      </c>
      <c r="E5" s="18" t="n">
        <f aca="false">i_InstrumentAttribute!H5</f>
        <v>0.0</v>
      </c>
      <c r="F5" s="18" t="n">
        <f aca="false">E5/36500</f>
        <v>0.0</v>
      </c>
      <c r="N5" s="18" t="s">
        <v>38</v>
      </c>
      <c r="O5" s="8" t="n">
        <f aca="false">i_ExecutionDate!A2</f>
        <v>44598.0</v>
      </c>
    </row>
    <row r="6" customFormat="false" ht="15" hidden="false" customHeight="true" outlineLevel="0" collapsed="false">
      <c r="O6" s="18" t="b">
        <f aca="false">O3=O5</f>
        <v>0</v>
      </c>
    </row>
    <row r="7" customFormat="false" ht="15" hidden="false" customHeight="true" outlineLevel="0" collapsed="false">
      <c r="B7" s="18" t="s">
        <v>39</v>
      </c>
      <c r="C7" s="18" t="n">
        <v>1</v>
      </c>
      <c r="D7" s="18" t="str">
        <f aca="false">i_Metric!H3</f>
        <v>9350.0000</v>
      </c>
      <c r="F7" s="18" t="n">
        <f aca="false">D7*F2</f>
        <v>3.073972602739724</v>
      </c>
    </row>
    <row r="8" customFormat="false" ht="15" hidden="false" customHeight="true" outlineLevel="0" collapsed="false">
      <c r="B8" s="18" t="s">
        <v>39</v>
      </c>
      <c r="C8" s="18" t="n">
        <v>2</v>
      </c>
      <c r="D8" s="18" t="str">
        <f aca="false">i_Metric!H2</f>
        <v>18050.0000</v>
      </c>
      <c r="F8" s="18" t="n">
        <f aca="false">D8*F3</f>
        <v>8.901369863013702</v>
      </c>
    </row>
    <row r="9" customFormat="false" ht="15" hidden="false" customHeight="true" outlineLevel="0" collapsed="false">
      <c r="B9" s="18" t="s">
        <v>39</v>
      </c>
      <c r="C9" s="18" t="n">
        <v>3</v>
      </c>
      <c r="D9" s="18" t="str">
        <f aca="false">i_Metric!H4</f>
        <v>28850.0000</v>
      </c>
      <c r="F9" s="18" t="n">
        <f aca="false">D9*F4</f>
        <v>19.76027397260274</v>
      </c>
      <c r="P9" s="18" t="s">
        <v>14</v>
      </c>
      <c r="V9" s="18" t="s">
        <v>40</v>
      </c>
    </row>
    <row r="10" customFormat="false" ht="15" hidden="false" customHeight="true" outlineLevel="0" collapsed="false">
      <c r="B10" s="18" t="s">
        <v>39</v>
      </c>
      <c r="C10" s="18" t="n">
        <v>4</v>
      </c>
      <c r="D10" s="18" t="n">
        <f aca="false">i_Metric!H5</f>
        <v>0.0</v>
      </c>
      <c r="F10" s="18" t="n">
        <f aca="false">D10*F5</f>
        <v>0.0</v>
      </c>
      <c r="N10" s="18" t="s">
        <v>41</v>
      </c>
      <c r="O10" s="19" t="s">
        <v>42</v>
      </c>
      <c r="P10" s="18" t="n">
        <v>1</v>
      </c>
    </row>
    <row r="11" customFormat="false" ht="15" hidden="false" customHeight="true" outlineLevel="0" collapsed="false">
      <c r="N11" s="18" t="s">
        <v>43</v>
      </c>
      <c r="O11" s="18" t="n">
        <v>12</v>
      </c>
      <c r="P11" s="18" t="n">
        <v>1</v>
      </c>
    </row>
    <row r="12" customFormat="false" ht="15" hidden="false" customHeight="true" outlineLevel="0" collapsed="false">
      <c r="N12" s="18" t="s">
        <v>44</v>
      </c>
      <c r="O12" s="18" t="s">
        <v>45</v>
      </c>
      <c r="P12" s="18" t="n">
        <v>1</v>
      </c>
    </row>
    <row r="13" customFormat="false" ht="15" hidden="false" customHeight="true" outlineLevel="0" collapsed="false">
      <c r="A13" s="2" t="s">
        <v>5</v>
      </c>
      <c r="B13" s="2" t="s">
        <v>6</v>
      </c>
      <c r="C13" s="2" t="s">
        <v>7</v>
      </c>
      <c r="D13" s="2" t="s">
        <v>3</v>
      </c>
      <c r="E13" s="2" t="s">
        <v>8</v>
      </c>
      <c r="F13" s="2" t="s">
        <v>4</v>
      </c>
    </row>
    <row r="14" customFormat="false" ht="15" hidden="false" customHeight="true" outlineLevel="0" collapsed="false">
      <c r="A14" s="20" t="n">
        <f aca="false">IF(F7=0,"",i_ExecutionDate!$A$2)</f>
        <v>44598.0</v>
      </c>
      <c r="B14" s="20" t="n">
        <f aca="false">IF(A14="","",A14)</f>
        <v>44598.0</v>
      </c>
      <c r="C14" s="18" t="str">
        <f aca="false">IF(A14="","",i_InstrumentAttribute!E2)</f>
        <v>LOAN1</v>
      </c>
      <c r="D14" s="18" t="str">
        <f aca="false">IF(A14="","","Interest")</f>
        <v>Interest</v>
      </c>
      <c r="E14" s="18" t="n">
        <f aca="false">IF(A14="","",F7)</f>
        <v>3.073972602739724</v>
      </c>
      <c r="F14" s="18" t="n">
        <f aca="false">IF(A14="","",C7)</f>
        <v>1.0</v>
      </c>
      <c r="R14" s="18" t="b">
        <f aca="false">O5=O17</f>
        <v>0</v>
      </c>
      <c r="Y14" s="18" t="b">
        <f aca="false">X17=O5</f>
        <v>0</v>
      </c>
    </row>
    <row r="15" customFormat="false" ht="15" hidden="false" customHeight="true" outlineLevel="0" collapsed="false">
      <c r="A15" s="20" t="n">
        <f aca="false">IF(F8=0,"",i_ExecutionDate!$A$2)</f>
        <v>44598.0</v>
      </c>
      <c r="B15" s="20" t="n">
        <f aca="false">IF(A15="","",A15)</f>
        <v>44598.0</v>
      </c>
      <c r="C15" s="18" t="str">
        <f aca="false">IF(A15="","",i_InstrumentAttribute!E3)</f>
        <v>LOAN1</v>
      </c>
      <c r="D15" s="18" t="str">
        <f aca="false">IF(A15="","","Interest")</f>
        <v>Interest</v>
      </c>
      <c r="E15" s="18" t="n">
        <f aca="false">IF(A15="","",F8)</f>
        <v>8.901369863013702</v>
      </c>
      <c r="F15" s="18" t="n">
        <f aca="false">IF(A15="","",C8)</f>
        <v>2.0</v>
      </c>
    </row>
    <row r="16" customFormat="false" ht="15" hidden="false" customHeight="true" outlineLevel="0" collapsed="false">
      <c r="A16" s="20" t="n">
        <f aca="false">IF(F9=0,"",i_ExecutionDate!$A$2)</f>
        <v>44598.0</v>
      </c>
      <c r="B16" s="20" t="n">
        <f aca="false">IF(A16="","",A16)</f>
        <v>44598.0</v>
      </c>
      <c r="C16" s="18" t="str">
        <f aca="false">IF(A16="","",i_InstrumentAttribute!E4)</f>
        <v>LOAN1</v>
      </c>
      <c r="D16" s="18" t="str">
        <f aca="false">IF(A16="","","Interest")</f>
        <v>Interest</v>
      </c>
      <c r="E16" s="18" t="n">
        <f aca="false">IF(A16="","",F9)</f>
        <v>19.76027397260274</v>
      </c>
      <c r="F16" s="18" t="n">
        <f aca="false">IF(A16="","",C9)</f>
        <v>3.0</v>
      </c>
    </row>
    <row r="17" customFormat="false" ht="15" hidden="false" customHeight="true" outlineLevel="0" collapsed="false">
      <c r="A17" s="20" t="str">
        <f aca="false">IF(F10=0,"",i_ExecutionDate!$A$2)</f>
        <v/>
      </c>
      <c r="B17" s="20" t="str">
        <f aca="false">IF(A17="","",A17)</f>
        <v/>
      </c>
      <c r="C17" s="18" t="str">
        <f aca="false">IF(A17="","",i_InstrumentAttribute!E5)</f>
        <v/>
      </c>
      <c r="D17" s="18" t="str">
        <f aca="false">IF(A17="","","Interest")</f>
        <v/>
      </c>
      <c r="E17" s="18" t="str">
        <f aca="false">IF(A17="","",F10)</f>
        <v/>
      </c>
      <c r="F17" s="18" t="str">
        <f aca="false">IF(A17="","",C10)</f>
        <v/>
      </c>
      <c r="O17" s="8" t="n">
        <v>44595</v>
      </c>
      <c r="P17" s="8" t="n">
        <v>44593</v>
      </c>
      <c r="Q17" s="6" t="s">
        <v>45</v>
      </c>
      <c r="R17" s="6" t="s">
        <v>10</v>
      </c>
      <c r="S17" s="9" t="n">
        <v>-2000</v>
      </c>
      <c r="T17" s="6" t="n">
        <v>2</v>
      </c>
      <c r="U17" s="21" t="s">
        <v>46</v>
      </c>
      <c r="X17" s="8" t="n">
        <v>44596</v>
      </c>
      <c r="Y17" s="8" t="n">
        <v>44592</v>
      </c>
      <c r="Z17" s="6" t="s">
        <v>45</v>
      </c>
      <c r="AA17" s="6" t="s">
        <v>11</v>
      </c>
      <c r="AB17" s="9" t="n">
        <v>3.28767123287671</v>
      </c>
      <c r="AC17" s="6" t="n">
        <v>1</v>
      </c>
      <c r="AD17" s="21" t="s">
        <v>46</v>
      </c>
    </row>
    <row r="18" customFormat="false" ht="15" hidden="false" customHeight="true" outlineLevel="0" collapsed="false">
      <c r="O18" s="8" t="n">
        <v>44595</v>
      </c>
      <c r="P18" s="8" t="n">
        <v>44593</v>
      </c>
      <c r="Q18" s="6" t="s">
        <v>45</v>
      </c>
      <c r="R18" s="6" t="s">
        <v>10</v>
      </c>
      <c r="S18" s="9" t="n">
        <v>-1000</v>
      </c>
      <c r="T18" s="6" t="n">
        <v>3</v>
      </c>
      <c r="U18" s="21" t="s">
        <v>46</v>
      </c>
      <c r="X18" s="8" t="n">
        <v>44596</v>
      </c>
      <c r="Y18" s="8" t="n">
        <v>44592</v>
      </c>
      <c r="Z18" s="6" t="s">
        <v>45</v>
      </c>
      <c r="AA18" s="6" t="s">
        <v>11</v>
      </c>
      <c r="AB18" s="9" t="n">
        <v>9.86301369863014</v>
      </c>
      <c r="AC18" s="6" t="n">
        <v>2</v>
      </c>
      <c r="AD18" s="21" t="s">
        <v>46</v>
      </c>
    </row>
    <row r="19" customFormat="false" ht="15" hidden="false" customHeight="true" outlineLevel="0" collapsed="false">
      <c r="O19" s="8" t="n">
        <v>44595</v>
      </c>
      <c r="P19" s="8" t="n">
        <v>44593</v>
      </c>
      <c r="Q19" s="6" t="s">
        <v>45</v>
      </c>
      <c r="R19" s="6" t="s">
        <v>11</v>
      </c>
      <c r="S19" s="9" t="n">
        <v>3.28767123287671</v>
      </c>
      <c r="T19" s="6" t="n">
        <v>1</v>
      </c>
      <c r="U19" s="21" t="s">
        <v>46</v>
      </c>
      <c r="X19" s="8" t="n">
        <v>44596</v>
      </c>
      <c r="Y19" s="8" t="n">
        <v>44592</v>
      </c>
      <c r="Z19" s="6" t="s">
        <v>45</v>
      </c>
      <c r="AA19" s="6" t="s">
        <v>11</v>
      </c>
      <c r="AB19" s="9" t="n">
        <v>20.5479452054795</v>
      </c>
      <c r="AC19" s="6" t="n">
        <v>3</v>
      </c>
      <c r="AD19" s="21" t="s">
        <v>46</v>
      </c>
    </row>
    <row r="20" customFormat="false" ht="15" hidden="false" customHeight="true" outlineLevel="0" collapsed="false">
      <c r="O20" s="8" t="n">
        <v>44595</v>
      </c>
      <c r="P20" s="8" t="n">
        <v>44593</v>
      </c>
      <c r="Q20" s="6" t="s">
        <v>45</v>
      </c>
      <c r="R20" s="6" t="s">
        <v>11</v>
      </c>
      <c r="S20" s="9" t="n">
        <v>8.97534246575343</v>
      </c>
      <c r="T20" s="6" t="n">
        <v>2</v>
      </c>
      <c r="U20" s="21" t="s">
        <v>46</v>
      </c>
      <c r="X20" s="8" t="n">
        <v>44596</v>
      </c>
      <c r="Y20" s="8" t="n">
        <v>44593</v>
      </c>
      <c r="Z20" s="6" t="s">
        <v>45</v>
      </c>
      <c r="AA20" s="6" t="s">
        <v>10</v>
      </c>
      <c r="AB20" s="9" t="n">
        <v>-1800</v>
      </c>
      <c r="AC20" s="6" t="n">
        <v>2</v>
      </c>
      <c r="AD20" s="21" t="s">
        <v>46</v>
      </c>
    </row>
    <row r="21" customFormat="false" ht="15" hidden="false" customHeight="true" outlineLevel="0" collapsed="false">
      <c r="O21" s="8" t="n">
        <v>44595</v>
      </c>
      <c r="P21" s="8" t="n">
        <v>44593</v>
      </c>
      <c r="Q21" s="6" t="s">
        <v>45</v>
      </c>
      <c r="R21" s="6" t="s">
        <v>11</v>
      </c>
      <c r="S21" s="9" t="n">
        <v>22.2465753424658</v>
      </c>
      <c r="T21" s="6" t="n">
        <v>3</v>
      </c>
      <c r="U21" s="21" t="s">
        <v>46</v>
      </c>
      <c r="X21" s="8" t="n">
        <v>44596</v>
      </c>
      <c r="Y21" s="8" t="n">
        <v>44593</v>
      </c>
      <c r="Z21" s="6" t="s">
        <v>45</v>
      </c>
      <c r="AA21" s="6" t="s">
        <v>10</v>
      </c>
      <c r="AB21" s="9" t="n">
        <v>-1000</v>
      </c>
      <c r="AC21" s="6" t="n">
        <v>3</v>
      </c>
      <c r="AD21" s="21" t="s">
        <v>46</v>
      </c>
    </row>
    <row r="22" customFormat="false" ht="15" hidden="false" customHeight="true" outlineLevel="0" collapsed="false">
      <c r="O22" s="8" t="n">
        <v>44595</v>
      </c>
      <c r="P22" s="8" t="n">
        <v>44594</v>
      </c>
      <c r="Q22" s="6" t="s">
        <v>45</v>
      </c>
      <c r="R22" s="6" t="s">
        <v>10</v>
      </c>
      <c r="S22" s="9" t="n">
        <v>-500</v>
      </c>
      <c r="T22" s="6" t="n">
        <v>1</v>
      </c>
      <c r="U22" s="21" t="s">
        <v>46</v>
      </c>
      <c r="X22" s="8" t="n">
        <v>44596</v>
      </c>
      <c r="Y22" s="8" t="n">
        <v>44593</v>
      </c>
      <c r="Z22" s="6" t="s">
        <v>45</v>
      </c>
      <c r="AA22" s="6" t="s">
        <v>11</v>
      </c>
      <c r="AB22" s="9" t="n">
        <v>3.28767123287671</v>
      </c>
      <c r="AC22" s="6" t="n">
        <v>1</v>
      </c>
      <c r="AD22" s="21" t="s">
        <v>46</v>
      </c>
    </row>
    <row r="23" customFormat="false" ht="15" hidden="false" customHeight="true" outlineLevel="0" collapsed="false">
      <c r="O23" s="8" t="n">
        <v>44595</v>
      </c>
      <c r="P23" s="8" t="n">
        <v>44594</v>
      </c>
      <c r="Q23" s="6" t="s">
        <v>45</v>
      </c>
      <c r="R23" s="6" t="s">
        <v>11</v>
      </c>
      <c r="S23" s="9" t="n">
        <v>3.12328767123288</v>
      </c>
      <c r="T23" s="6" t="n">
        <v>1</v>
      </c>
      <c r="U23" s="21" t="s">
        <v>46</v>
      </c>
      <c r="X23" s="8" t="n">
        <v>44596</v>
      </c>
      <c r="Y23" s="8" t="n">
        <v>44593</v>
      </c>
      <c r="Z23" s="6" t="s">
        <v>45</v>
      </c>
      <c r="AA23" s="6" t="s">
        <v>11</v>
      </c>
      <c r="AB23" s="9" t="n">
        <v>8.97534246575343</v>
      </c>
      <c r="AC23" s="6" t="n">
        <v>2</v>
      </c>
      <c r="AD23" s="21" t="s">
        <v>46</v>
      </c>
    </row>
    <row r="24" customFormat="false" ht="15" hidden="false" customHeight="true" outlineLevel="0" collapsed="false">
      <c r="O24" s="8" t="n">
        <v>44595</v>
      </c>
      <c r="P24" s="8" t="n">
        <v>44594</v>
      </c>
      <c r="Q24" s="6" t="s">
        <v>45</v>
      </c>
      <c r="R24" s="6" t="s">
        <v>11</v>
      </c>
      <c r="S24" s="9" t="n">
        <v>28.9753424657534</v>
      </c>
      <c r="T24" s="6" t="n">
        <v>2</v>
      </c>
      <c r="U24" s="21" t="s">
        <v>46</v>
      </c>
      <c r="X24" s="8" t="n">
        <v>44596</v>
      </c>
      <c r="Y24" s="8" t="n">
        <v>44593</v>
      </c>
      <c r="Z24" s="6" t="s">
        <v>45</v>
      </c>
      <c r="AA24" s="6" t="s">
        <v>11</v>
      </c>
      <c r="AB24" s="9" t="n">
        <v>19.8630136986301</v>
      </c>
      <c r="AC24" s="6" t="n">
        <v>3</v>
      </c>
      <c r="AD24" s="21" t="s">
        <v>46</v>
      </c>
    </row>
    <row r="25" customFormat="false" ht="15" hidden="false" customHeight="true" outlineLevel="0" collapsed="false">
      <c r="O25" s="8" t="n">
        <v>44595</v>
      </c>
      <c r="P25" s="8" t="n">
        <v>44594</v>
      </c>
      <c r="Q25" s="6" t="s">
        <v>45</v>
      </c>
      <c r="R25" s="6" t="s">
        <v>11</v>
      </c>
      <c r="S25" s="9" t="n">
        <v>32.2465753424658</v>
      </c>
      <c r="T25" s="6" t="n">
        <v>3</v>
      </c>
      <c r="U25" s="21" t="s">
        <v>46</v>
      </c>
      <c r="X25" s="8" t="n">
        <v>44596</v>
      </c>
      <c r="Y25" s="8" t="n">
        <v>44594</v>
      </c>
      <c r="Z25" s="6" t="s">
        <v>45</v>
      </c>
      <c r="AA25" s="6" t="s">
        <v>10</v>
      </c>
      <c r="AB25" s="9" t="n">
        <v>-500</v>
      </c>
      <c r="AC25" s="6" t="n">
        <v>1</v>
      </c>
      <c r="AD25" s="21" t="s">
        <v>46</v>
      </c>
    </row>
    <row r="26" customFormat="false" ht="15" hidden="false" customHeight="true" outlineLevel="0" collapsed="false">
      <c r="O26" s="8" t="n">
        <v>44595</v>
      </c>
      <c r="P26" s="8" t="n">
        <v>44595</v>
      </c>
      <c r="Q26" s="6" t="s">
        <v>45</v>
      </c>
      <c r="R26" s="6" t="s">
        <v>11</v>
      </c>
      <c r="S26" s="9" t="n">
        <v>3.07397260273973</v>
      </c>
      <c r="T26" s="6" t="n">
        <v>1</v>
      </c>
      <c r="U26" s="21" t="s">
        <v>46</v>
      </c>
      <c r="X26" s="8" t="n">
        <v>44596</v>
      </c>
      <c r="Y26" s="8" t="n">
        <v>44594</v>
      </c>
      <c r="Z26" s="6" t="s">
        <v>45</v>
      </c>
      <c r="AA26" s="6" t="s">
        <v>11</v>
      </c>
      <c r="AB26" s="9" t="n">
        <v>3.12328767123288</v>
      </c>
      <c r="AC26" s="6" t="n">
        <v>1</v>
      </c>
      <c r="AD26" s="21" t="s">
        <v>46</v>
      </c>
    </row>
    <row r="27" customFormat="false" ht="15" hidden="false" customHeight="true" outlineLevel="0" collapsed="false">
      <c r="O27" s="8" t="n">
        <v>44595</v>
      </c>
      <c r="P27" s="8" t="n">
        <v>44595</v>
      </c>
      <c r="Q27" s="6" t="s">
        <v>45</v>
      </c>
      <c r="R27" s="6" t="s">
        <v>11</v>
      </c>
      <c r="S27" s="9" t="n">
        <v>8.9013698630137</v>
      </c>
      <c r="T27" s="6" t="n">
        <v>2</v>
      </c>
      <c r="U27" s="21" t="s">
        <v>46</v>
      </c>
      <c r="X27" s="8" t="n">
        <v>44596</v>
      </c>
      <c r="Y27" s="8" t="n">
        <v>44594</v>
      </c>
      <c r="Z27" s="6" t="s">
        <v>45</v>
      </c>
      <c r="AA27" s="6" t="s">
        <v>11</v>
      </c>
      <c r="AB27" s="9" t="n">
        <v>28.9753424657534</v>
      </c>
      <c r="AC27" s="6" t="n">
        <v>2</v>
      </c>
      <c r="AD27" s="21" t="s">
        <v>46</v>
      </c>
    </row>
    <row r="28" customFormat="false" ht="15" hidden="false" customHeight="true" outlineLevel="0" collapsed="false">
      <c r="O28" s="8" t="n">
        <v>44595</v>
      </c>
      <c r="P28" s="8" t="n">
        <v>44595</v>
      </c>
      <c r="Q28" s="6" t="s">
        <v>45</v>
      </c>
      <c r="R28" s="6" t="s">
        <v>11</v>
      </c>
      <c r="S28" s="9" t="n">
        <v>22.1315068493151</v>
      </c>
      <c r="T28" s="6" t="n">
        <v>3</v>
      </c>
      <c r="U28" s="21" t="s">
        <v>46</v>
      </c>
      <c r="X28" s="8" t="n">
        <v>44596</v>
      </c>
      <c r="Y28" s="8" t="n">
        <v>44594</v>
      </c>
      <c r="Z28" s="6" t="s">
        <v>45</v>
      </c>
      <c r="AA28" s="6" t="s">
        <v>11</v>
      </c>
      <c r="AB28" s="9" t="n">
        <v>29.8630136986301</v>
      </c>
      <c r="AC28" s="6" t="n">
        <v>3</v>
      </c>
      <c r="AD28" s="21" t="s">
        <v>46</v>
      </c>
    </row>
    <row r="29" customFormat="false" ht="15" hidden="false" customHeight="true" outlineLevel="0" collapsed="false">
      <c r="X29" s="8" t="n">
        <v>44596</v>
      </c>
      <c r="Y29" s="8" t="n">
        <v>44595</v>
      </c>
      <c r="Z29" s="6" t="s">
        <v>45</v>
      </c>
      <c r="AA29" s="6" t="s">
        <v>10</v>
      </c>
      <c r="AB29" s="9" t="n">
        <v>-150</v>
      </c>
      <c r="AC29" s="6" t="n">
        <v>1</v>
      </c>
      <c r="AD29" s="21" t="s">
        <v>46</v>
      </c>
    </row>
    <row r="30" customFormat="false" ht="15" hidden="false" customHeight="true" outlineLevel="0" collapsed="false">
      <c r="X30" s="8" t="n">
        <v>44596</v>
      </c>
      <c r="Y30" s="8" t="n">
        <v>44595</v>
      </c>
      <c r="Z30" s="6" t="s">
        <v>45</v>
      </c>
      <c r="AA30" s="6" t="s">
        <v>10</v>
      </c>
      <c r="AB30" s="9" t="n">
        <v>-150</v>
      </c>
      <c r="AC30" s="6" t="n">
        <v>2</v>
      </c>
      <c r="AD30" s="21" t="s">
        <v>46</v>
      </c>
    </row>
    <row r="31" customFormat="false" ht="15" hidden="false" customHeight="true" outlineLevel="0" collapsed="false">
      <c r="X31" s="8" t="n">
        <v>44596</v>
      </c>
      <c r="Y31" s="8" t="n">
        <v>44595</v>
      </c>
      <c r="Z31" s="6" t="s">
        <v>45</v>
      </c>
      <c r="AA31" s="6" t="s">
        <v>10</v>
      </c>
      <c r="AB31" s="9" t="n">
        <v>-150</v>
      </c>
      <c r="AC31" s="6" t="n">
        <v>3</v>
      </c>
      <c r="AD31" s="21" t="s">
        <v>46</v>
      </c>
    </row>
    <row r="32" customFormat="false" ht="15" hidden="false" customHeight="true" outlineLevel="0" collapsed="false">
      <c r="X32" s="8" t="n">
        <v>44596</v>
      </c>
      <c r="Y32" s="8" t="n">
        <v>44595</v>
      </c>
      <c r="Z32" s="6" t="s">
        <v>45</v>
      </c>
      <c r="AA32" s="6" t="s">
        <v>11</v>
      </c>
      <c r="AB32" s="9" t="n">
        <v>3.07397260273973</v>
      </c>
      <c r="AC32" s="6" t="n">
        <v>1</v>
      </c>
      <c r="AD32" s="21" t="s">
        <v>46</v>
      </c>
    </row>
    <row r="33" customFormat="false" ht="15" hidden="false" customHeight="true" outlineLevel="0" collapsed="false">
      <c r="X33" s="8" t="n">
        <v>44596</v>
      </c>
      <c r="Y33" s="8" t="n">
        <v>44595</v>
      </c>
      <c r="Z33" s="6" t="s">
        <v>45</v>
      </c>
      <c r="AA33" s="6" t="s">
        <v>11</v>
      </c>
      <c r="AB33" s="9" t="n">
        <v>8.9013698630137</v>
      </c>
      <c r="AC33" s="6" t="n">
        <v>2</v>
      </c>
      <c r="AD33" s="21" t="s">
        <v>46</v>
      </c>
    </row>
    <row r="34" customFormat="false" ht="15" hidden="false" customHeight="true" outlineLevel="0" collapsed="false">
      <c r="X34" s="8" t="n">
        <v>44596</v>
      </c>
      <c r="Y34" s="8" t="n">
        <v>44595</v>
      </c>
      <c r="Z34" s="6" t="s">
        <v>45</v>
      </c>
      <c r="AA34" s="6" t="s">
        <v>11</v>
      </c>
      <c r="AB34" s="9" t="n">
        <v>19.7602739726027</v>
      </c>
      <c r="AC34" s="6" t="n">
        <v>3</v>
      </c>
      <c r="AD34" s="21" t="s">
        <v>46</v>
      </c>
    </row>
    <row r="35" customFormat="false" ht="15" hidden="false" customHeight="true" outlineLevel="0" collapsed="false">
      <c r="A35" s="22" t="s">
        <v>5</v>
      </c>
      <c r="B35" s="22" t="s">
        <v>15</v>
      </c>
      <c r="C35" s="22" t="s">
        <v>4</v>
      </c>
      <c r="D35" s="22" t="s">
        <v>47</v>
      </c>
      <c r="E35" s="23" t="s">
        <v>48</v>
      </c>
      <c r="F35" s="23" t="s">
        <v>49</v>
      </c>
      <c r="G35" s="23" t="s">
        <v>50</v>
      </c>
      <c r="H35" s="23" t="s">
        <v>51</v>
      </c>
      <c r="X35" s="8" t="n">
        <v>44596</v>
      </c>
      <c r="Y35" s="8" t="n">
        <v>44596</v>
      </c>
      <c r="Z35" s="6" t="s">
        <v>45</v>
      </c>
      <c r="AA35" s="6" t="s">
        <v>11</v>
      </c>
      <c r="AB35" s="9" t="n">
        <v>3.07397260273973</v>
      </c>
      <c r="AC35" s="6" t="n">
        <v>1</v>
      </c>
      <c r="AD35" s="21" t="s">
        <v>46</v>
      </c>
    </row>
    <row r="36" customFormat="false" ht="15" hidden="false" customHeight="true" outlineLevel="0" collapsed="false">
      <c r="A36" s="20" t="str">
        <f aca="false">IF(O6&lt;&gt;TRUE(),"",O5)</f>
        <v/>
      </c>
      <c r="B36" s="20" t="str">
        <f aca="false">IF(A36="","",A36)</f>
        <v/>
      </c>
      <c r="C36" s="18" t="str">
        <f aca="false">IF(A36="","",P10)</f>
        <v/>
      </c>
      <c r="D36" s="18" t="str">
        <f aca="false">IF(A36="","",O12)</f>
        <v/>
      </c>
      <c r="E36" s="18" t="str">
        <f aca="false">IF(A36="","",O10)</f>
        <v/>
      </c>
      <c r="F36" s="20" t="str">
        <f aca="false">IF(A36="","",B36)</f>
        <v/>
      </c>
      <c r="G36" s="18" t="str">
        <f aca="false">IF(A36="","",O11)</f>
        <v/>
      </c>
      <c r="H36" s="18" t="str">
        <f aca="false">IF(A36="","",D2)</f>
        <v/>
      </c>
      <c r="X36" s="8" t="n">
        <v>44596</v>
      </c>
      <c r="Y36" s="8" t="n">
        <v>44596</v>
      </c>
      <c r="Z36" s="6" t="s">
        <v>45</v>
      </c>
      <c r="AA36" s="6" t="s">
        <v>11</v>
      </c>
      <c r="AB36" s="9" t="n">
        <v>8.9013698630137</v>
      </c>
      <c r="AC36" s="6" t="n">
        <v>2</v>
      </c>
      <c r="AD36" s="21" t="s">
        <v>46</v>
      </c>
    </row>
    <row r="37" customFormat="false" ht="15" hidden="false" customHeight="true" outlineLevel="0" collapsed="false">
      <c r="X37" s="8" t="n">
        <v>44596</v>
      </c>
      <c r="Y37" s="8" t="n">
        <v>44596</v>
      </c>
      <c r="Z37" s="6" t="s">
        <v>45</v>
      </c>
      <c r="AA37" s="6" t="s">
        <v>11</v>
      </c>
      <c r="AB37" s="9" t="n">
        <v>19.7602739726027</v>
      </c>
      <c r="AC37" s="6" t="n">
        <v>3</v>
      </c>
      <c r="AD37" s="21" t="s">
        <v>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8.71484375" defaultRowHeight="15" customHeight="true" zeroHeight="false" outlineLevelRow="0" outlineLevelCol="0"/>
  <cols>
    <col min="1" max="1" customWidth="true" hidden="false" style="1" width="19.14" collapsed="false" outlineLevel="0"/>
    <col min="2" max="2" customWidth="true" hidden="false" style="1" width="15.42" collapsed="false" outlineLevel="0"/>
    <col min="3" max="3" customWidth="true" hidden="false" style="1" width="12.57" collapsed="false" outlineLevel="0"/>
    <col min="4" max="4" customWidth="true" hidden="false" style="1" width="23.71" collapsed="false" outlineLevel="0"/>
    <col min="5" max="5" customWidth="true" hidden="false" style="1" width="23.14" collapsed="false" outlineLevel="0"/>
    <col min="6" max="6" customWidth="true" hidden="false" style="1" width="10.85" collapsed="false" outlineLevel="0"/>
    <col min="7" max="16384" customWidth="false" hidden="false" style="1" width="8.71" collapsed="false" outlineLevel="0"/>
  </cols>
  <sheetData>
    <row r="1" customFormat="false" ht="15" hidden="false" customHeight="false" outlineLevel="0" collapsed="false">
      <c r="A1" s="2" t="s">
        <v>5</v>
      </c>
      <c r="B1" s="2" t="s">
        <v>6</v>
      </c>
      <c r="C1" s="2" t="s">
        <v>7</v>
      </c>
      <c r="D1" s="2" t="s">
        <v>3</v>
      </c>
      <c r="E1" s="2" t="s">
        <v>8</v>
      </c>
      <c r="F1" s="2" t="s">
        <v>4</v>
      </c>
    </row>
    <row r="2" customFormat="false" ht="15" hidden="false" customHeight="true" outlineLevel="0" collapsed="false">
      <c r="A2" s="24" t="n">
        <f aca="false">IF(Cals!$Y$14=TRUE(),Cals!X17,IF(Cals!$R$14=TRUE(),IF(Cals!O17="","",Cals!O17),IF(Cals!A14="","",Cals!A14)))</f>
        <v>44598.0</v>
      </c>
      <c r="B2" s="24" t="n">
        <f aca="false">IF(Cals!$Y$14=TRUE(),Cals!Y17,IF(Cals!$R$14=TRUE(),IF(A2="","",Cals!P17),IF(Cals!B14="","",Cals!B14)))</f>
        <v>44598.0</v>
      </c>
      <c r="C2" s="24" t="str">
        <f aca="false">IF(Cals!$Y$14=TRUE(),Cals!Z17,IF(Cals!$R$14=TRUE(),IF(A2="","",Cals!Q17),IF(Cals!C14="","",Cals!C14)))</f>
        <v>LOAN1</v>
      </c>
      <c r="D2" s="24" t="str">
        <f aca="false">IF(Cals!$Y$14=TRUE(),Cals!AA17,IF(Cals!$R$14=TRUE(),IF(A2="","",Cals!R17),IF(Cals!D14="","",Cals!D14)))</f>
        <v>Interest</v>
      </c>
      <c r="E2" s="25" t="n">
        <f aca="false">IF(Cals!$Y$14=TRUE(),Cals!AB17,IF(Cals!$R$14=TRUE(),IF(A2="","",Cals!S17),IF(Cals!E14="","",Cals!E14)))</f>
        <v>3.073972602739724</v>
      </c>
      <c r="F2" s="26" t="n">
        <f aca="false">IF(Cals!$Y$14=TRUE(),Cals!AC17,IF(Cals!$R$14=TRUE(),IF(A2="","",Cals!T17),IF(Cals!F14="","",Cals!F14)))</f>
        <v>1.0</v>
      </c>
    </row>
    <row r="3" customFormat="false" ht="15" hidden="false" customHeight="true" outlineLevel="0" collapsed="false">
      <c r="A3" s="24" t="n">
        <f aca="false">IF(Cals!$Y$14=TRUE(),Cals!X18,IF(Cals!$R$14=TRUE(),IF(Cals!O18="","",Cals!O18),IF(Cals!A15="","",Cals!A15)))</f>
        <v>44598.0</v>
      </c>
      <c r="B3" s="24" t="n">
        <f aca="false">IF(Cals!$Y$14=TRUE(),Cals!Y18,IF(Cals!$R$14=TRUE(),IF(A3="","",Cals!P18),IF(Cals!B15="","",Cals!B15)))</f>
        <v>44598.0</v>
      </c>
      <c r="C3" s="24" t="str">
        <f aca="false">IF(Cals!$Y$14=TRUE(),Cals!Z18,IF(Cals!$R$14=TRUE(),IF(A3="","",Cals!Q18),IF(Cals!C15="","",Cals!C15)))</f>
        <v>LOAN1</v>
      </c>
      <c r="D3" s="24" t="str">
        <f aca="false">IF(Cals!$Y$14=TRUE(),Cals!AA18,IF(Cals!$R$14=TRUE(),IF(A3="","",Cals!R18),IF(Cals!D15="","",Cals!D15)))</f>
        <v>Interest</v>
      </c>
      <c r="E3" s="25" t="n">
        <f aca="false">IF(Cals!$Y$14=TRUE(),Cals!AB18,IF(Cals!$R$14=TRUE(),IF(A3="","",Cals!S18),IF(Cals!E15="","",Cals!E15)))</f>
        <v>8.901369863013702</v>
      </c>
      <c r="F3" s="26" t="n">
        <f aca="false">IF(Cals!$Y$14=TRUE(),Cals!AC18,IF(Cals!$R$14=TRUE(),IF(A3="","",Cals!T18),IF(Cals!F15="","",Cals!F15)))</f>
        <v>2.0</v>
      </c>
    </row>
    <row r="4" customFormat="false" ht="15" hidden="false" customHeight="true" outlineLevel="0" collapsed="false">
      <c r="A4" s="24" t="n">
        <f aca="false">IF(Cals!$Y$14=TRUE(),Cals!X19,IF(Cals!$R$14=TRUE(),IF(Cals!O19="","",Cals!O19),IF(Cals!A16="","",Cals!A16)))</f>
        <v>44598.0</v>
      </c>
      <c r="B4" s="24" t="n">
        <f aca="false">IF(Cals!$Y$14=TRUE(),Cals!Y19,IF(Cals!$R$14=TRUE(),IF(A4="","",Cals!P19),IF(Cals!B16="","",Cals!B16)))</f>
        <v>44598.0</v>
      </c>
      <c r="C4" s="24" t="str">
        <f aca="false">IF(Cals!$Y$14=TRUE(),Cals!Z19,IF(Cals!$R$14=TRUE(),IF(A4="","",Cals!Q19),IF(Cals!C16="","",Cals!C16)))</f>
        <v>LOAN1</v>
      </c>
      <c r="D4" s="24" t="str">
        <f aca="false">IF(Cals!$Y$14=TRUE(),Cals!AA19,IF(Cals!$R$14=TRUE(),IF(A4="","",Cals!R19),IF(Cals!D16="","",Cals!D16)))</f>
        <v>Interest</v>
      </c>
      <c r="E4" s="25" t="n">
        <f aca="false">IF(Cals!$Y$14=TRUE(),Cals!AB19,IF(Cals!$R$14=TRUE(),IF(A4="","",Cals!S19),IF(Cals!E16="","",Cals!E16)))</f>
        <v>19.76027397260274</v>
      </c>
      <c r="F4" s="26" t="n">
        <f aca="false">IF(Cals!$Y$14=TRUE(),Cals!AC19,IF(Cals!$R$14=TRUE(),IF(A4="","",Cals!T19),IF(Cals!F16="","",Cals!F16)))</f>
        <v>3.0</v>
      </c>
    </row>
    <row r="5" customFormat="false" ht="15" hidden="false" customHeight="true" outlineLevel="0" collapsed="false">
      <c r="A5" s="24" t="str">
        <f aca="false">IF(Cals!$Y$14=TRUE(),Cals!X20,IF(Cals!$R$14=TRUE(),IF(Cals!O20="","",Cals!O20),IF(Cals!A17="","",Cals!A17)))</f>
        <v/>
      </c>
      <c r="B5" s="24" t="str">
        <f aca="false">IF(Cals!$Y$14=TRUE(),Cals!Y20,IF(Cals!$R$14=TRUE(),IF(A5="","",Cals!P20),IF(Cals!B17="","",Cals!B17)))</f>
        <v/>
      </c>
      <c r="C5" s="24" t="str">
        <f aca="false">IF(Cals!$Y$14=TRUE(),Cals!Z20,IF(Cals!$R$14=TRUE(),IF(A5="","",Cals!Q20),IF(Cals!C17="","",Cals!C17)))</f>
        <v/>
      </c>
      <c r="D5" s="24" t="str">
        <f aca="false">IF(Cals!$Y$14=TRUE(),Cals!AA20,IF(Cals!$R$14=TRUE(),IF(A5="","",Cals!R20),IF(Cals!D17="","",Cals!D17)))</f>
        <v/>
      </c>
      <c r="E5" s="25" t="str">
        <f aca="false">IF(Cals!$Y$14=TRUE(),Cals!AB20,IF(Cals!$R$14=TRUE(),IF(A5="","",Cals!S20),IF(Cals!E17="","",Cals!E17)))</f>
        <v/>
      </c>
      <c r="F5" s="26" t="str">
        <f aca="false">IF(Cals!$Y$14=TRUE(),Cals!AC20,IF(Cals!$R$14=TRUE(),IF(A5="","",Cals!T20),IF(Cals!F17="","",Cals!F17)))</f>
        <v/>
      </c>
    </row>
    <row r="6" customFormat="false" ht="15" hidden="false" customHeight="true" outlineLevel="0" collapsed="false">
      <c r="A6" s="24" t="str">
        <f aca="false">IF(Cals!$Y$14=TRUE(),Cals!X21,IF(Cals!$R$14=TRUE(),IF(Cals!O21="","",Cals!O21),IF(Cals!A18="","",Cals!A18)))</f>
        <v/>
      </c>
      <c r="B6" s="24" t="str">
        <f aca="false">IF(Cals!$Y$14=TRUE(),Cals!Y21,IF(Cals!$R$14=TRUE(),IF(A6="","",Cals!P21),IF(Cals!B18="","",Cals!B18)))</f>
        <v/>
      </c>
      <c r="C6" s="24" t="str">
        <f aca="false">IF(Cals!$Y$14=TRUE(),Cals!Z21,IF(Cals!$R$14=TRUE(),IF(A6="","",Cals!Q21),IF(Cals!C18="","",Cals!C18)))</f>
        <v/>
      </c>
      <c r="D6" s="24" t="str">
        <f aca="false">IF(Cals!$Y$14=TRUE(),Cals!AA21,IF(Cals!$R$14=TRUE(),IF(A6="","",Cals!R21),IF(Cals!D18="","",Cals!D18)))</f>
        <v/>
      </c>
      <c r="E6" s="25" t="str">
        <f aca="false">IF(Cals!$Y$14=TRUE(),Cals!AB21,IF(Cals!$R$14=TRUE(),IF(A6="","",Cals!S21),IF(Cals!E18="","",Cals!E18)))</f>
        <v/>
      </c>
      <c r="F6" s="26" t="str">
        <f aca="false">IF(Cals!$Y$14=TRUE(),Cals!AC21,IF(Cals!$R$14=TRUE(),IF(A6="","",Cals!T21),IF(Cals!F18="","",Cals!F18)))</f>
        <v/>
      </c>
    </row>
    <row r="7" customFormat="false" ht="15" hidden="false" customHeight="true" outlineLevel="0" collapsed="false">
      <c r="A7" s="24" t="str">
        <f aca="false">IF(Cals!$Y$14=TRUE(),Cals!X22,IF(Cals!$R$14=TRUE(),IF(Cals!O22="","",Cals!O22),IF(Cals!A19="","",Cals!A19)))</f>
        <v/>
      </c>
      <c r="B7" s="24" t="str">
        <f aca="false">IF(Cals!$Y$14=TRUE(),Cals!Y22,IF(Cals!$R$14=TRUE(),IF(A7="","",Cals!P22),IF(Cals!B19="","",Cals!B19)))</f>
        <v/>
      </c>
      <c r="C7" s="24" t="str">
        <f aca="false">IF(Cals!$Y$14=TRUE(),Cals!Z22,IF(Cals!$R$14=TRUE(),IF(A7="","",Cals!Q22),IF(Cals!C19="","",Cals!C19)))</f>
        <v/>
      </c>
      <c r="D7" s="24" t="str">
        <f aca="false">IF(Cals!$Y$14=TRUE(),Cals!AA22,IF(Cals!$R$14=TRUE(),IF(A7="","",Cals!R22),IF(Cals!D19="","",Cals!D19)))</f>
        <v/>
      </c>
      <c r="E7" s="25" t="str">
        <f aca="false">IF(Cals!$Y$14=TRUE(),Cals!AB22,IF(Cals!$R$14=TRUE(),IF(A7="","",Cals!S22),IF(Cals!E19="","",Cals!E19)))</f>
        <v/>
      </c>
      <c r="F7" s="26" t="str">
        <f aca="false">IF(Cals!$Y$14=TRUE(),Cals!AC22,IF(Cals!$R$14=TRUE(),IF(A7="","",Cals!T22),IF(Cals!F19="","",Cals!F19)))</f>
        <v/>
      </c>
    </row>
    <row r="8" customFormat="false" ht="15" hidden="false" customHeight="true" outlineLevel="0" collapsed="false">
      <c r="A8" s="24" t="str">
        <f aca="false">IF(Cals!$Y$14=TRUE(),Cals!X23,IF(Cals!$R$14=TRUE(),IF(Cals!O23="","",Cals!O23),IF(Cals!A20="","",Cals!A20)))</f>
        <v/>
      </c>
      <c r="B8" s="24" t="str">
        <f aca="false">IF(Cals!$Y$14=TRUE(),Cals!Y23,IF(Cals!$R$14=TRUE(),IF(A8="","",Cals!P23),IF(Cals!B20="","",Cals!B20)))</f>
        <v/>
      </c>
      <c r="C8" s="24" t="str">
        <f aca="false">IF(Cals!$Y$14=TRUE(),Cals!Z23,IF(Cals!$R$14=TRUE(),IF(A8="","",Cals!Q23),IF(Cals!C20="","",Cals!C20)))</f>
        <v/>
      </c>
      <c r="D8" s="24" t="str">
        <f aca="false">IF(Cals!$Y$14=TRUE(),Cals!AA23,IF(Cals!$R$14=TRUE(),IF(A8="","",Cals!R23),IF(Cals!D20="","",Cals!D20)))</f>
        <v/>
      </c>
      <c r="E8" s="25" t="str">
        <f aca="false">IF(Cals!$Y$14=TRUE(),Cals!AB23,IF(Cals!$R$14=TRUE(),IF(A8="","",Cals!S23),IF(Cals!E20="","",Cals!E20)))</f>
        <v/>
      </c>
      <c r="F8" s="26" t="str">
        <f aca="false">IF(Cals!$Y$14=TRUE(),Cals!AC23,IF(Cals!$R$14=TRUE(),IF(A8="","",Cals!T23),IF(Cals!F20="","",Cals!F20)))</f>
        <v/>
      </c>
    </row>
    <row r="9" customFormat="false" ht="15" hidden="false" customHeight="true" outlineLevel="0" collapsed="false">
      <c r="A9" s="24" t="str">
        <f aca="false">IF(Cals!$Y$14=TRUE(),Cals!X24,IF(Cals!$R$14=TRUE(),IF(Cals!O24="","",Cals!O24),IF(Cals!A21="","",Cals!A21)))</f>
        <v/>
      </c>
      <c r="B9" s="24" t="str">
        <f aca="false">IF(Cals!$Y$14=TRUE(),Cals!Y24,IF(Cals!$R$14=TRUE(),IF(A9="","",Cals!P24),IF(Cals!B21="","",Cals!B21)))</f>
        <v/>
      </c>
      <c r="C9" s="24" t="str">
        <f aca="false">IF(Cals!$Y$14=TRUE(),Cals!Z24,IF(Cals!$R$14=TRUE(),IF(A9="","",Cals!Q24),IF(Cals!C21="","",Cals!C21)))</f>
        <v/>
      </c>
      <c r="D9" s="24" t="str">
        <f aca="false">IF(Cals!$Y$14=TRUE(),Cals!AA24,IF(Cals!$R$14=TRUE(),IF(A9="","",Cals!R24),IF(Cals!D21="","",Cals!D21)))</f>
        <v/>
      </c>
      <c r="E9" s="25" t="str">
        <f aca="false">IF(Cals!$Y$14=TRUE(),Cals!AB24,IF(Cals!$R$14=TRUE(),IF(A9="","",Cals!S24),IF(Cals!E21="","",Cals!E21)))</f>
        <v/>
      </c>
      <c r="F9" s="26" t="str">
        <f aca="false">IF(Cals!$Y$14=TRUE(),Cals!AC24,IF(Cals!$R$14=TRUE(),IF(A9="","",Cals!T24),IF(Cals!F21="","",Cals!F21)))</f>
        <v/>
      </c>
    </row>
    <row r="10" customFormat="false" ht="15" hidden="false" customHeight="true" outlineLevel="0" collapsed="false">
      <c r="A10" s="24" t="str">
        <f aca="false">IF(Cals!$Y$14=TRUE(),Cals!X25,IF(Cals!$R$14=TRUE(),IF(Cals!O25="","",Cals!O25),IF(Cals!A22="","",Cals!A22)))</f>
        <v/>
      </c>
      <c r="B10" s="24" t="str">
        <f aca="false">IF(Cals!$Y$14=TRUE(),Cals!Y25,IF(Cals!$R$14=TRUE(),IF(A10="","",Cals!P25),IF(Cals!B22="","",Cals!B22)))</f>
        <v/>
      </c>
      <c r="C10" s="24" t="str">
        <f aca="false">IF(Cals!$Y$14=TRUE(),Cals!Z25,IF(Cals!$R$14=TRUE(),IF(A10="","",Cals!Q25),IF(Cals!C22="","",Cals!C22)))</f>
        <v/>
      </c>
      <c r="D10" s="24" t="str">
        <f aca="false">IF(Cals!$Y$14=TRUE(),Cals!AA25,IF(Cals!$R$14=TRUE(),IF(A10="","",Cals!R25),IF(Cals!D22="","",Cals!D22)))</f>
        <v/>
      </c>
      <c r="E10" s="25" t="str">
        <f aca="false">IF(Cals!$Y$14=TRUE(),Cals!AB25,IF(Cals!$R$14=TRUE(),IF(A10="","",Cals!S25),IF(Cals!E22="","",Cals!E22)))</f>
        <v/>
      </c>
      <c r="F10" s="26" t="str">
        <f aca="false">IF(Cals!$Y$14=TRUE(),Cals!AC25,IF(Cals!$R$14=TRUE(),IF(A10="","",Cals!T25),IF(Cals!F22="","",Cals!F22)))</f>
        <v/>
      </c>
    </row>
    <row r="11" customFormat="false" ht="15" hidden="false" customHeight="true" outlineLevel="0" collapsed="false">
      <c r="A11" s="24" t="str">
        <f aca="false">IF(Cals!$Y$14=TRUE(),Cals!X26,IF(Cals!$R$14=TRUE(),IF(Cals!O26="","",Cals!O26),IF(Cals!A23="","",Cals!A23)))</f>
        <v/>
      </c>
      <c r="B11" s="24" t="str">
        <f aca="false">IF(Cals!$Y$14=TRUE(),Cals!Y26,IF(Cals!$R$14=TRUE(),IF(A11="","",Cals!P26),IF(Cals!B23="","",Cals!B23)))</f>
        <v/>
      </c>
      <c r="C11" s="24" t="str">
        <f aca="false">IF(Cals!$Y$14=TRUE(),Cals!Z26,IF(Cals!$R$14=TRUE(),IF(A11="","",Cals!Q26),IF(Cals!C23="","",Cals!C23)))</f>
        <v/>
      </c>
      <c r="D11" s="24" t="str">
        <f aca="false">IF(Cals!$Y$14=TRUE(),Cals!AA26,IF(Cals!$R$14=TRUE(),IF(A11="","",Cals!R26),IF(Cals!D23="","",Cals!D23)))</f>
        <v/>
      </c>
      <c r="E11" s="25" t="str">
        <f aca="false">IF(Cals!$Y$14=TRUE(),Cals!AB26,IF(Cals!$R$14=TRUE(),IF(A11="","",Cals!S26),IF(Cals!E23="","",Cals!E23)))</f>
        <v/>
      </c>
      <c r="F11" s="26" t="str">
        <f aca="false">IF(Cals!$Y$14=TRUE(),Cals!AC26,IF(Cals!$R$14=TRUE(),IF(A11="","",Cals!T26),IF(Cals!F23="","",Cals!F23)))</f>
        <v/>
      </c>
    </row>
    <row r="12" customFormat="false" ht="15" hidden="false" customHeight="true" outlineLevel="0" collapsed="false">
      <c r="A12" s="24" t="str">
        <f aca="false">IF(Cals!$Y$14=TRUE(),Cals!X27,IF(Cals!$R$14=TRUE(),IF(Cals!O27="","",Cals!O27),IF(Cals!A24="","",Cals!A24)))</f>
        <v/>
      </c>
      <c r="B12" s="24" t="str">
        <f aca="false">IF(Cals!$Y$14=TRUE(),Cals!Y27,IF(Cals!$R$14=TRUE(),IF(A12="","",Cals!P27),IF(Cals!B24="","",Cals!B24)))</f>
        <v/>
      </c>
      <c r="C12" s="24" t="str">
        <f aca="false">IF(Cals!$Y$14=TRUE(),Cals!Z27,IF(Cals!$R$14=TRUE(),IF(A12="","",Cals!Q27),IF(Cals!C24="","",Cals!C24)))</f>
        <v/>
      </c>
      <c r="D12" s="24" t="str">
        <f aca="false">IF(Cals!$Y$14=TRUE(),Cals!AA27,IF(Cals!$R$14=TRUE(),IF(A12="","",Cals!R27),IF(Cals!D24="","",Cals!D24)))</f>
        <v/>
      </c>
      <c r="E12" s="25" t="str">
        <f aca="false">IF(Cals!$Y$14=TRUE(),Cals!AB27,IF(Cals!$R$14=TRUE(),IF(A12="","",Cals!S27),IF(Cals!E24="","",Cals!E24)))</f>
        <v/>
      </c>
      <c r="F12" s="26" t="str">
        <f aca="false">IF(Cals!$Y$14=TRUE(),Cals!AC27,IF(Cals!$R$14=TRUE(),IF(A12="","",Cals!T27),IF(Cals!F24="","",Cals!F24)))</f>
        <v/>
      </c>
    </row>
    <row r="13" customFormat="false" ht="15" hidden="false" customHeight="true" outlineLevel="0" collapsed="false">
      <c r="A13" s="24" t="str">
        <f aca="false">IF(Cals!$Y$14=TRUE(),Cals!X28,IF(Cals!$R$14=TRUE(),IF(Cals!O28="","",Cals!O28),IF(Cals!A25="","",Cals!A25)))</f>
        <v/>
      </c>
      <c r="B13" s="24" t="str">
        <f aca="false">IF(Cals!$Y$14=TRUE(),Cals!Y28,IF(Cals!$R$14=TRUE(),IF(A13="","",Cals!P28),IF(Cals!B25="","",Cals!B25)))</f>
        <v/>
      </c>
      <c r="C13" s="24" t="str">
        <f aca="false">IF(Cals!$Y$14=TRUE(),Cals!Z28,IF(Cals!$R$14=TRUE(),IF(A13="","",Cals!Q28),IF(Cals!C25="","",Cals!C25)))</f>
        <v/>
      </c>
      <c r="D13" s="24" t="str">
        <f aca="false">IF(Cals!$Y$14=TRUE(),Cals!AA28,IF(Cals!$R$14=TRUE(),IF(A13="","",Cals!R28),IF(Cals!D25="","",Cals!D25)))</f>
        <v/>
      </c>
      <c r="E13" s="25" t="str">
        <f aca="false">IF(Cals!$Y$14=TRUE(),Cals!AB28,IF(Cals!$R$14=TRUE(),IF(A13="","",Cals!S28),IF(Cals!E25="","",Cals!E25)))</f>
        <v/>
      </c>
      <c r="F13" s="26" t="str">
        <f aca="false">IF(Cals!$Y$14=TRUE(),Cals!AC28,IF(Cals!$R$14=TRUE(),IF(A13="","",Cals!T28),IF(Cals!F25="","",Cals!F25)))</f>
        <v/>
      </c>
    </row>
    <row r="14" customFormat="false" ht="15" hidden="false" customHeight="true" outlineLevel="0" collapsed="false">
      <c r="A14" s="24" t="str">
        <f aca="false">IF(Cals!$Y$14=TRUE(),Cals!X29,IF(Cals!$R$14=TRUE(),IF(Cals!O29="","",Cals!O29),IF(Cals!A26="","",Cals!A26)))</f>
        <v/>
      </c>
      <c r="B14" s="24" t="str">
        <f aca="false">IF(Cals!$Y$14=TRUE(),Cals!Y29,IF(Cals!$R$14=TRUE(),IF(A14="","",Cals!P29),IF(Cals!B26="","",Cals!B26)))</f>
        <v/>
      </c>
      <c r="C14" s="24" t="str">
        <f aca="false">IF(Cals!$Y$14=TRUE(),Cals!Z29,IF(Cals!$R$14=TRUE(),IF(A14="","",Cals!Q29),IF(Cals!C26="","",Cals!C26)))</f>
        <v/>
      </c>
      <c r="D14" s="24" t="str">
        <f aca="false">IF(Cals!$Y$14=TRUE(),Cals!AA29,IF(Cals!$R$14=TRUE(),IF(A14="","",Cals!R29),IF(Cals!D26="","",Cals!D26)))</f>
        <v/>
      </c>
      <c r="E14" s="25" t="str">
        <f aca="false">IF(Cals!$Y$14=TRUE(),Cals!AB29,IF(Cals!$R$14=TRUE(),IF(A14="","",Cals!S29),IF(Cals!E26="","",Cals!E26)))</f>
        <v/>
      </c>
      <c r="F14" s="26" t="str">
        <f aca="false">IF(Cals!$Y$14=TRUE(),Cals!AC29,IF(Cals!$R$14=TRUE(),IF(A14="","",Cals!T29),IF(Cals!F26="","",Cals!F26)))</f>
        <v/>
      </c>
    </row>
    <row r="15" customFormat="false" ht="15" hidden="false" customHeight="true" outlineLevel="0" collapsed="false">
      <c r="A15" s="24" t="str">
        <f aca="false">IF(Cals!$Y$14=TRUE(),Cals!X30,IF(Cals!$R$14=TRUE(),IF(Cals!O30="","",Cals!O30),IF(Cals!A27="","",Cals!A27)))</f>
        <v/>
      </c>
      <c r="B15" s="24" t="str">
        <f aca="false">IF(Cals!$Y$14=TRUE(),Cals!Y30,IF(Cals!$R$14=TRUE(),IF(A15="","",Cals!P30),IF(Cals!B27="","",Cals!B27)))</f>
        <v/>
      </c>
      <c r="C15" s="24" t="str">
        <f aca="false">IF(Cals!$Y$14=TRUE(),Cals!Z30,IF(Cals!$R$14=TRUE(),IF(A15="","",Cals!Q30),IF(Cals!C27="","",Cals!C27)))</f>
        <v/>
      </c>
      <c r="D15" s="24" t="str">
        <f aca="false">IF(Cals!$Y$14=TRUE(),Cals!AA30,IF(Cals!$R$14=TRUE(),IF(A15="","",Cals!R30),IF(Cals!D27="","",Cals!D27)))</f>
        <v/>
      </c>
      <c r="E15" s="25" t="str">
        <f aca="false">IF(Cals!$Y$14=TRUE(),Cals!AB30,IF(Cals!$R$14=TRUE(),IF(A15="","",Cals!S30),IF(Cals!E27="","",Cals!E27)))</f>
        <v/>
      </c>
      <c r="F15" s="26" t="str">
        <f aca="false">IF(Cals!$Y$14=TRUE(),Cals!AC30,IF(Cals!$R$14=TRUE(),IF(A15="","",Cals!T30),IF(Cals!F27="","",Cals!F27)))</f>
        <v/>
      </c>
    </row>
    <row r="16" customFormat="false" ht="15" hidden="false" customHeight="true" outlineLevel="0" collapsed="false">
      <c r="A16" s="24" t="str">
        <f aca="false">IF(Cals!$Y$14=TRUE(),Cals!X31,IF(Cals!$R$14=TRUE(),IF(Cals!O31="","",Cals!O31),IF(Cals!A28="","",Cals!A28)))</f>
        <v/>
      </c>
      <c r="B16" s="24" t="str">
        <f aca="false">IF(Cals!$Y$14=TRUE(),Cals!Y31,IF(Cals!$R$14=TRUE(),IF(A16="","",Cals!P31),IF(Cals!B28="","",Cals!B28)))</f>
        <v/>
      </c>
      <c r="C16" s="24" t="str">
        <f aca="false">IF(Cals!$Y$14=TRUE(),Cals!Z31,IF(Cals!$R$14=TRUE(),IF(A16="","",Cals!Q31),IF(Cals!C28="","",Cals!C28)))</f>
        <v/>
      </c>
      <c r="D16" s="24" t="str">
        <f aca="false">IF(Cals!$Y$14=TRUE(),Cals!AA31,IF(Cals!$R$14=TRUE(),IF(A16="","",Cals!R31),IF(Cals!D28="","",Cals!D28)))</f>
        <v/>
      </c>
      <c r="E16" s="25" t="str">
        <f aca="false">IF(Cals!$Y$14=TRUE(),Cals!AB31,IF(Cals!$R$14=TRUE(),IF(A16="","",Cals!S31),IF(Cals!E28="","",Cals!E28)))</f>
        <v/>
      </c>
      <c r="F16" s="26" t="str">
        <f aca="false">IF(Cals!$Y$14=TRUE(),Cals!AC31,IF(Cals!$R$14=TRUE(),IF(A16="","",Cals!T31),IF(Cals!F28="","",Cals!F28)))</f>
        <v/>
      </c>
    </row>
    <row r="17" customFormat="false" ht="15" hidden="false" customHeight="true" outlineLevel="0" collapsed="false">
      <c r="A17" s="24" t="str">
        <f aca="false">IF(Cals!$Y$14=TRUE(),Cals!X32,IF(Cals!$R$14=TRUE(),IF(Cals!O32="","",Cals!O32),IF(Cals!A29="","",Cals!A29)))</f>
        <v/>
      </c>
      <c r="B17" s="24" t="str">
        <f aca="false">IF(Cals!$Y$14=TRUE(),Cals!Y32,IF(Cals!$R$14=TRUE(),IF(A17="","",Cals!P32),IF(Cals!B29="","",Cals!B29)))</f>
        <v/>
      </c>
      <c r="C17" s="24" t="str">
        <f aca="false">IF(Cals!$Y$14=TRUE(),Cals!Z32,IF(Cals!$R$14=TRUE(),IF(A17="","",Cals!Q32),IF(Cals!C29="","",Cals!C29)))</f>
        <v/>
      </c>
      <c r="D17" s="24" t="str">
        <f aca="false">IF(Cals!$Y$14=TRUE(),Cals!AA32,IF(Cals!$R$14=TRUE(),IF(A17="","",Cals!R32),IF(Cals!D29="","",Cals!D29)))</f>
        <v/>
      </c>
      <c r="E17" s="25" t="str">
        <f aca="false">IF(Cals!$Y$14=TRUE(),Cals!AB32,IF(Cals!$R$14=TRUE(),IF(A17="","",Cals!S32),IF(Cals!E29="","",Cals!E29)))</f>
        <v/>
      </c>
      <c r="F17" s="26" t="str">
        <f aca="false">IF(Cals!$Y$14=TRUE(),Cals!AC32,IF(Cals!$R$14=TRUE(),IF(A17="","",Cals!T32),IF(Cals!F29="","",Cals!F29)))</f>
        <v/>
      </c>
    </row>
    <row r="18" customFormat="false" ht="15" hidden="false" customHeight="true" outlineLevel="0" collapsed="false">
      <c r="A18" s="24" t="str">
        <f aca="false">IF(Cals!$Y$14=TRUE(),Cals!X33,IF(Cals!$R$14=TRUE(),IF(Cals!O33="","",Cals!O33),IF(Cals!A30="","",Cals!A30)))</f>
        <v/>
      </c>
      <c r="B18" s="24" t="str">
        <f aca="false">IF(Cals!$Y$14=TRUE(),Cals!Y33,IF(Cals!$R$14=TRUE(),IF(A18="","",Cals!P33),IF(Cals!B30="","",Cals!B30)))</f>
        <v/>
      </c>
      <c r="C18" s="24" t="str">
        <f aca="false">IF(Cals!$Y$14=TRUE(),Cals!Z33,IF(Cals!$R$14=TRUE(),IF(A18="","",Cals!Q33),IF(Cals!C30="","",Cals!C30)))</f>
        <v/>
      </c>
      <c r="D18" s="24" t="str">
        <f aca="false">IF(Cals!$Y$14=TRUE(),Cals!AA33,IF(Cals!$R$14=TRUE(),IF(A18="","",Cals!R33),IF(Cals!D30="","",Cals!D30)))</f>
        <v/>
      </c>
      <c r="E18" s="25" t="str">
        <f aca="false">IF(Cals!$Y$14=TRUE(),Cals!AB33,IF(Cals!$R$14=TRUE(),IF(A18="","",Cals!S33),IF(Cals!E30="","",Cals!E30)))</f>
        <v/>
      </c>
      <c r="F18" s="26" t="str">
        <f aca="false">IF(Cals!$Y$14=TRUE(),Cals!AC33,IF(Cals!$R$14=TRUE(),IF(A18="","",Cals!T33),IF(Cals!F30="","",Cals!F30)))</f>
        <v/>
      </c>
    </row>
    <row r="19" customFormat="false" ht="15" hidden="false" customHeight="true" outlineLevel="0" collapsed="false">
      <c r="A19" s="24" t="str">
        <f aca="false">IF(Cals!$Y$14=TRUE(),Cals!X34,IF(Cals!$R$14=TRUE(),IF(Cals!O34="","",Cals!O34),IF(Cals!A31="","",Cals!A31)))</f>
        <v/>
      </c>
      <c r="B19" s="24" t="str">
        <f aca="false">IF(Cals!$Y$14=TRUE(),Cals!Y34,IF(Cals!$R$14=TRUE(),IF(A19="","",Cals!P34),IF(Cals!B31="","",Cals!B31)))</f>
        <v/>
      </c>
      <c r="C19" s="24" t="str">
        <f aca="false">IF(Cals!$Y$14=TRUE(),Cals!Z34,IF(Cals!$R$14=TRUE(),IF(A19="","",Cals!Q34),IF(Cals!C31="","",Cals!C31)))</f>
        <v/>
      </c>
      <c r="D19" s="24" t="str">
        <f aca="false">IF(Cals!$Y$14=TRUE(),Cals!AA34,IF(Cals!$R$14=TRUE(),IF(A19="","",Cals!R34),IF(Cals!D31="","",Cals!D31)))</f>
        <v/>
      </c>
      <c r="E19" s="25" t="str">
        <f aca="false">IF(Cals!$Y$14=TRUE(),Cals!AB34,IF(Cals!$R$14=TRUE(),IF(A19="","",Cals!S34),IF(Cals!E31="","",Cals!E31)))</f>
        <v/>
      </c>
      <c r="F19" s="26" t="str">
        <f aca="false">IF(Cals!$Y$14=TRUE(),Cals!AC34,IF(Cals!$R$14=TRUE(),IF(A19="","",Cals!T34),IF(Cals!F31="","",Cals!F31)))</f>
        <v/>
      </c>
    </row>
    <row r="20" customFormat="false" ht="15" hidden="false" customHeight="true" outlineLevel="0" collapsed="false">
      <c r="A20" s="24" t="str">
        <f aca="false">IF(Cals!$Y$14=TRUE(),Cals!X35,IF(Cals!$R$14=TRUE(),IF(Cals!O35="","",Cals!O35),IF(Cals!A32="","",Cals!A32)))</f>
        <v/>
      </c>
      <c r="B20" s="24" t="str">
        <f aca="false">IF(Cals!$Y$14=TRUE(),Cals!Y35,IF(Cals!$R$14=TRUE(),IF(A20="","",Cals!P35),IF(Cals!B32="","",Cals!B32)))</f>
        <v/>
      </c>
      <c r="C20" s="24" t="str">
        <f aca="false">IF(Cals!$Y$14=TRUE(),Cals!Z35,IF(Cals!$R$14=TRUE(),IF(A20="","",Cals!Q35),IF(Cals!C32="","",Cals!C32)))</f>
        <v/>
      </c>
      <c r="D20" s="24" t="str">
        <f aca="false">IF(Cals!$Y$14=TRUE(),Cals!AA35,IF(Cals!$R$14=TRUE(),IF(A20="","",Cals!R35),IF(Cals!D32="","",Cals!D32)))</f>
        <v/>
      </c>
      <c r="E20" s="25" t="str">
        <f aca="false">IF(Cals!$Y$14=TRUE(),Cals!AB35,IF(Cals!$R$14=TRUE(),IF(A20="","",Cals!S35),IF(Cals!E32="","",Cals!E32)))</f>
        <v/>
      </c>
      <c r="F20" s="26" t="str">
        <f aca="false">IF(Cals!$Y$14=TRUE(),Cals!AC35,IF(Cals!$R$14=TRUE(),IF(A20="","",Cals!T35),IF(Cals!F32="","",Cals!F32)))</f>
        <v/>
      </c>
    </row>
    <row r="21" customFormat="false" ht="15" hidden="false" customHeight="true" outlineLevel="0" collapsed="false">
      <c r="A21" s="24" t="str">
        <f aca="false">IF(Cals!$Y$14=TRUE(),Cals!X36,IF(Cals!$R$14=TRUE(),IF(Cals!O36="","",Cals!O36),IF(Cals!A33="","",Cals!A33)))</f>
        <v/>
      </c>
      <c r="B21" s="24" t="str">
        <f aca="false">IF(Cals!$Y$14=TRUE(),Cals!Y36,IF(Cals!$R$14=TRUE(),IF(A21="","",Cals!P36),IF(Cals!B33="","",Cals!B33)))</f>
        <v/>
      </c>
      <c r="C21" s="24" t="str">
        <f aca="false">IF(Cals!$Y$14=TRUE(),Cals!Z36,IF(Cals!$R$14=TRUE(),IF(A21="","",Cals!Q36),IF(Cals!C33="","",Cals!C33)))</f>
        <v/>
      </c>
      <c r="D21" s="24" t="str">
        <f aca="false">IF(Cals!$Y$14=TRUE(),Cals!AA36,IF(Cals!$R$14=TRUE(),IF(A21="","",Cals!R36),IF(Cals!D33="","",Cals!D33)))</f>
        <v/>
      </c>
      <c r="E21" s="25" t="str">
        <f aca="false">IF(Cals!$Y$14=TRUE(),Cals!AB36,IF(Cals!$R$14=TRUE(),IF(A21="","",Cals!S36),IF(Cals!E33="","",Cals!E33)))</f>
        <v/>
      </c>
      <c r="F21" s="26" t="str">
        <f aca="false">IF(Cals!$Y$14=TRUE(),Cals!AC36,IF(Cals!$R$14=TRUE(),IF(A21="","",Cals!T36),IF(Cals!F33="","",Cals!F33)))</f>
        <v/>
      </c>
    </row>
    <row r="22" customFormat="false" ht="15" hidden="false" customHeight="true" outlineLevel="0" collapsed="false">
      <c r="A22" s="24" t="str">
        <f aca="false">IF(Cals!$Y$14=TRUE(),Cals!X37,IF(Cals!$R$14=TRUE(),IF(Cals!O37="","",Cals!O37),IF(Cals!A34="","",Cals!A34)))</f>
        <v/>
      </c>
      <c r="B22" s="24" t="str">
        <f aca="false">IF(Cals!$Y$14=TRUE(),Cals!Y37,IF(Cals!$R$14=TRUE(),IF(A22="","",Cals!P37),IF(Cals!B34="","",Cals!B34)))</f>
        <v/>
      </c>
      <c r="C22" s="24" t="str">
        <f aca="false">IF(Cals!$Y$14=TRUE(),Cals!Z37,IF(Cals!$R$14=TRUE(),IF(A22="","",Cals!Q37),IF(Cals!C34="","",Cals!C34)))</f>
        <v/>
      </c>
      <c r="D22" s="24" t="str">
        <f aca="false">IF(Cals!$Y$14=TRUE(),Cals!AA37,IF(Cals!$R$14=TRUE(),IF(A22="","",Cals!R37),IF(Cals!D34="","",Cals!D34)))</f>
        <v/>
      </c>
      <c r="E22" s="25" t="str">
        <f aca="false">IF(Cals!$Y$14=TRUE(),Cals!AB37,IF(Cals!$R$14=TRUE(),IF(A22="","",Cals!S37),IF(Cals!E34="","",Cals!E34)))</f>
        <v/>
      </c>
      <c r="F22" s="26" t="str">
        <f aca="false">IF(Cals!$Y$14=TRUE(),Cals!AC37,IF(Cals!$R$14=TRUE(),IF(A22="","",Cals!T37),IF(Cals!F34="","",Cals!F34)))</f>
        <v/>
      </c>
    </row>
    <row r="23" customFormat="false" ht="15" hidden="false" customHeight="true" outlineLevel="0" collapsed="false">
      <c r="A23" s="24"/>
      <c r="B23" s="1"/>
      <c r="C23" s="1"/>
      <c r="D23" s="1"/>
      <c r="E23" s="1"/>
      <c r="F23" s="1"/>
    </row>
    <row r="24" customFormat="false" ht="15" hidden="false" customHeight="true" outlineLevel="0" collapsed="false">
      <c r="A24" s="24"/>
      <c r="B24" s="1"/>
      <c r="C24" s="1"/>
      <c r="D24" s="1"/>
      <c r="E24" s="1"/>
      <c r="F24" s="1"/>
    </row>
    <row r="25" customFormat="false" ht="15" hidden="false" customHeight="true" outlineLevel="0" collapsed="false">
      <c r="A25" s="24"/>
      <c r="B25" s="1"/>
      <c r="C25" s="1"/>
      <c r="D25" s="1"/>
      <c r="E25" s="1"/>
      <c r="F25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8.6796875" defaultRowHeight="15" customHeight="true" zeroHeight="false" outlineLevelRow="0" outlineLevelCol="0"/>
  <cols>
    <col min="1" max="1" customWidth="true" hidden="false" style="18" width="11.71" collapsed="false" outlineLevel="0"/>
    <col min="2" max="2" customWidth="true" hidden="false" style="18" width="13.15" collapsed="false" outlineLevel="0"/>
    <col min="3" max="3" customWidth="true" hidden="false" style="18" width="10.85" collapsed="false" outlineLevel="0"/>
    <col min="4" max="4" customWidth="true" hidden="false" style="18" width="14.86" collapsed="false" outlineLevel="0"/>
    <col min="5" max="5" customWidth="true" hidden="false" style="18" width="16.29" collapsed="false" outlineLevel="0"/>
    <col min="6" max="6" customWidth="true" hidden="false" style="18" width="12.42" collapsed="false" outlineLevel="0"/>
    <col min="7" max="7" customWidth="true" hidden="false" style="18" width="7.57" collapsed="false" outlineLevel="0"/>
    <col min="8" max="8" customWidth="true" hidden="false" style="18" width="20.14" collapsed="false" outlineLevel="0"/>
  </cols>
  <sheetData>
    <row r="1" customFormat="false" ht="15" hidden="false" customHeight="false" outlineLevel="0" collapsed="false">
      <c r="A1" s="22" t="s">
        <v>5</v>
      </c>
      <c r="B1" s="22" t="s">
        <v>15</v>
      </c>
      <c r="C1" s="22" t="s">
        <v>4</v>
      </c>
      <c r="D1" s="22" t="s">
        <v>47</v>
      </c>
      <c r="E1" s="23" t="s">
        <v>48</v>
      </c>
      <c r="F1" s="23" t="s">
        <v>49</v>
      </c>
      <c r="G1" s="23" t="s">
        <v>50</v>
      </c>
      <c r="H1" s="23" t="s">
        <v>51</v>
      </c>
    </row>
    <row r="2" customFormat="false" ht="15" hidden="false" customHeight="false" outlineLevel="0" collapsed="false">
      <c r="A2" s="20" t="str">
        <f aca="false">Cals!A36</f>
        <v/>
      </c>
      <c r="B2" s="20" t="str">
        <f aca="false">Cals!B36</f>
        <v/>
      </c>
      <c r="C2" s="27" t="str">
        <f aca="false">Cals!C36</f>
        <v/>
      </c>
      <c r="D2" s="20" t="str">
        <f aca="false">Cals!D36</f>
        <v/>
      </c>
      <c r="E2" s="20" t="str">
        <f aca="false">Cals!E36</f>
        <v/>
      </c>
      <c r="F2" s="20" t="str">
        <f aca="false">Cals!F36</f>
        <v/>
      </c>
      <c r="G2" s="27" t="str">
        <f aca="false">Cals!G36</f>
        <v/>
      </c>
      <c r="H2" s="28" t="str">
        <f aca="false">Cals!H36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LibreOffice/25.2.4.3$Linux_X86_64 LibreOffice_project/520$Build-3</Application>
  <AppVersion>15.0000</AppVersion>
  <Company>SS&amp;C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2025-02-05T13:36:13Z</dcterms:created>
  <dc:creator>Rafay Ahmed</dc:creator>
  <dc:language>en-US</dc:language>
  <dcterms:modified xsi:type="dcterms:W3CDTF">2025-06-25T07:33:54Z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