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hmed\Documents\"/>
    </mc:Choice>
  </mc:AlternateContent>
  <xr:revisionPtr revIDLastSave="0" documentId="13_ncr:1_{EA2D1C89-68BD-4B3B-A81B-AB959371FD73}" xr6:coauthVersionLast="47" xr6:coauthVersionMax="47" xr10:uidLastSave="{00000000-0000-0000-0000-000000000000}"/>
  <bookViews>
    <workbookView xWindow="-120" yWindow="-120" windowWidth="29040" windowHeight="17640" activeTab="1" xr2:uid="{139A26BA-F122-45CB-8902-D0BAE5472C7A}"/>
  </bookViews>
  <sheets>
    <sheet name="TRANSACTION_REFDATA" sheetId="5" r:id="rId1"/>
    <sheet name="INSTRUMENTATTRIBUTE_REFDATA" sheetId="4" r:id="rId2"/>
    <sheet name="AGGREGATION_REFDATA" sheetId="6" r:id="rId3"/>
    <sheet name="THISTORY" sheetId="1" r:id="rId4"/>
    <sheet name="IAHISTORY" sheetId="3" r:id="rId5"/>
    <sheet name="Aggregation" sheetId="7" r:id="rId6"/>
    <sheet name="Model.ExecutionDate" sheetId="14" r:id="rId7"/>
    <sheet name="i_Model.Transaction" sheetId="9" r:id="rId8"/>
    <sheet name="i_Model.InstrumentAttribute" sheetId="10" r:id="rId9"/>
    <sheet name="i_Model.Aggregation" sheetId="11" r:id="rId10"/>
    <sheet name="CALC" sheetId="12" r:id="rId11"/>
    <sheet name="o_Model.Transaction" sheetId="13" r:id="rId12"/>
    <sheet name="THISTORY_PostModel" sheetId="15" r:id="rId13"/>
    <sheet name="IAHISTORY_PostModel" sheetId="16" r:id="rId14"/>
    <sheet name="Aggregation_PostModel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2" l="1"/>
  <c r="F4" i="15"/>
  <c r="D4" i="15"/>
  <c r="C4" i="15"/>
  <c r="B4" i="15"/>
  <c r="E5" i="17"/>
  <c r="F5" i="17" s="1"/>
  <c r="F3" i="17"/>
  <c r="E3" i="17"/>
  <c r="D2" i="13"/>
  <c r="E4" i="15" s="1"/>
  <c r="E2" i="13"/>
  <c r="C2" i="13"/>
  <c r="B2" i="13"/>
  <c r="A2" i="13"/>
  <c r="E3" i="12"/>
  <c r="F5" i="7"/>
  <c r="F4" i="7"/>
  <c r="F3" i="7"/>
  <c r="F2" i="7"/>
  <c r="E5" i="7"/>
  <c r="E4" i="7"/>
  <c r="E3" i="7"/>
  <c r="E2" i="7"/>
  <c r="E4" i="17" l="1"/>
  <c r="F4" i="17" s="1"/>
  <c r="E2" i="17"/>
  <c r="F2" i="17" s="1"/>
</calcChain>
</file>

<file path=xl/sharedStrings.xml><?xml version="1.0" encoding="utf-8"?>
<sst xmlns="http://schemas.openxmlformats.org/spreadsheetml/2006/main" count="201" uniqueCount="71">
  <si>
    <t>AccountingPeriod</t>
  </si>
  <si>
    <t>TransactionDate</t>
  </si>
  <si>
    <t>InstrumentId</t>
  </si>
  <si>
    <t>Transactiontype</t>
  </si>
  <si>
    <t>Amount</t>
  </si>
  <si>
    <t>AttributeId</t>
  </si>
  <si>
    <t>2024-1</t>
  </si>
  <si>
    <t>LOAN1</t>
  </si>
  <si>
    <t>ORIGINATION-UPB</t>
  </si>
  <si>
    <t>ORIGINATION-FEE</t>
  </si>
  <si>
    <t>EffectiveDate</t>
  </si>
  <si>
    <t>EndDate</t>
  </si>
  <si>
    <t>VersionID</t>
  </si>
  <si>
    <t>AttributeID</t>
  </si>
  <si>
    <t>InstrumentID</t>
  </si>
  <si>
    <t>AmortizationMethod</t>
  </si>
  <si>
    <t>NoteRate</t>
  </si>
  <si>
    <t>MaturityDate</t>
  </si>
  <si>
    <t>Term</t>
  </si>
  <si>
    <t>ProductType</t>
  </si>
  <si>
    <t>STRAIGHTLINE</t>
  </si>
  <si>
    <t>Name</t>
  </si>
  <si>
    <t>IsGL</t>
  </si>
  <si>
    <t>Exclusive</t>
  </si>
  <si>
    <t>AMORTIZATION-FEE</t>
  </si>
  <si>
    <t>UserField</t>
  </si>
  <si>
    <t>AttributeName</t>
  </si>
  <si>
    <t>Versionable</t>
  </si>
  <si>
    <t>Reclassable</t>
  </si>
  <si>
    <t>DataType</t>
  </si>
  <si>
    <t>Nullable</t>
  </si>
  <si>
    <t>UserField1</t>
  </si>
  <si>
    <t>UserField2</t>
  </si>
  <si>
    <t>UserField4</t>
  </si>
  <si>
    <t>String</t>
  </si>
  <si>
    <t>Number</t>
  </si>
  <si>
    <t>TransactionName</t>
  </si>
  <si>
    <t>MetricName</t>
  </si>
  <si>
    <t>CARRYINGVALUE</t>
  </si>
  <si>
    <t>CASHPAYMENT-UPB</t>
  </si>
  <si>
    <t>PRINCIPALBALANCE</t>
  </si>
  <si>
    <t>UNAM</t>
  </si>
  <si>
    <t>FEEORIG</t>
  </si>
  <si>
    <t>Instrumentid</t>
  </si>
  <si>
    <t>Balance.BeginningBalance</t>
  </si>
  <si>
    <t>Balance.EndingBalance</t>
  </si>
  <si>
    <t>Balance.Activity</t>
  </si>
  <si>
    <t>$.amount</t>
  </si>
  <si>
    <t>$.TransactionDate</t>
  </si>
  <si>
    <t>$.Instrumentid</t>
  </si>
  <si>
    <t>$.Attributeid</t>
  </si>
  <si>
    <t>$.EffectiveDate</t>
  </si>
  <si>
    <t>$.AttributeID</t>
  </si>
  <si>
    <t>$.AmortizationMethod</t>
  </si>
  <si>
    <t>$.NoteRate</t>
  </si>
  <si>
    <t>$.Term</t>
  </si>
  <si>
    <t>Type</t>
  </si>
  <si>
    <t>Current</t>
  </si>
  <si>
    <t>Previous</t>
  </si>
  <si>
    <t>First</t>
  </si>
  <si>
    <t>$.AccountingPeriod</t>
  </si>
  <si>
    <t>$.Balance.BeginningBalance</t>
  </si>
  <si>
    <t>$.Balance.Activity</t>
  </si>
  <si>
    <t>$.Balance.EndingBalance</t>
  </si>
  <si>
    <t>Transaction</t>
  </si>
  <si>
    <t>LoanID</t>
  </si>
  <si>
    <t xml:space="preserve">AttributeID </t>
  </si>
  <si>
    <t>ExecutionDate</t>
  </si>
  <si>
    <t>$ExecutionDate</t>
  </si>
  <si>
    <t>Calc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</si>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</sst>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CE12-F438-47C5-A7F4-470FA1FEC1A4}">
  <sheetPr>
    <tabColor rgb="FFFFC000"/>
  </sheetPr>
  <dimension ref="A1:C5"/>
  <sheetViews>
    <sheetView workbookViewId="0">
      <selection activeCell="A3" sqref="A3"/>
    </sheetView>
  </sheetViews>
  <sheetFormatPr defaultRowHeight="15" x14ac:dyDescent="0.25"/>
  <cols>
    <col min="1" max="1" width="25.28515625" customWidth="1"/>
  </cols>
  <sheetData>
    <row r="1" spans="1:3" x14ac:dyDescent="0.25">
      <c r="A1" s="1" t="s">
        <v>21</v>
      </c>
      <c r="B1" s="1" t="s">
        <v>23</v>
      </c>
      <c r="C1" s="1" t="s">
        <v>22</v>
      </c>
    </row>
    <row r="2" spans="1:3" x14ac:dyDescent="0.25">
      <c r="A2" t="s">
        <v>8</v>
      </c>
      <c r="B2">
        <v>0</v>
      </c>
      <c r="C2">
        <v>1</v>
      </c>
    </row>
    <row r="3" spans="1:3" x14ac:dyDescent="0.25">
      <c r="A3" t="s">
        <v>9</v>
      </c>
      <c r="B3">
        <v>0</v>
      </c>
      <c r="C3">
        <v>1</v>
      </c>
    </row>
    <row r="4" spans="1:3" x14ac:dyDescent="0.25">
      <c r="A4" t="s">
        <v>24</v>
      </c>
      <c r="B4">
        <v>0</v>
      </c>
      <c r="C4">
        <v>1</v>
      </c>
    </row>
    <row r="5" spans="1:3" x14ac:dyDescent="0.25">
      <c r="A5" t="s">
        <v>39</v>
      </c>
      <c r="B5">
        <v>0</v>
      </c>
      <c r="C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36EE-FC3E-48F4-BCA0-077C15DA92D6}">
  <sheetPr>
    <tabColor rgb="FF92D050"/>
  </sheetPr>
  <dimension ref="A1:F3"/>
  <sheetViews>
    <sheetView workbookViewId="0">
      <selection activeCell="D12" sqref="D12"/>
    </sheetView>
  </sheetViews>
  <sheetFormatPr defaultRowHeight="15" x14ac:dyDescent="0.25"/>
  <cols>
    <col min="1" max="1" width="12.140625" bestFit="1" customWidth="1"/>
    <col min="2" max="2" width="14.28515625" bestFit="1" customWidth="1"/>
    <col min="3" max="3" width="18.5703125" bestFit="1" customWidth="1"/>
    <col min="4" max="4" width="26.28515625" bestFit="1" customWidth="1"/>
    <col min="5" max="5" width="16.85546875" bestFit="1" customWidth="1"/>
    <col min="6" max="6" width="23.28515625" bestFit="1" customWidth="1"/>
  </cols>
  <sheetData>
    <row r="1" spans="1:6" x14ac:dyDescent="0.25">
      <c r="A1" s="4" t="s">
        <v>37</v>
      </c>
      <c r="B1" s="4" t="s">
        <v>43</v>
      </c>
      <c r="C1" s="4" t="s">
        <v>0</v>
      </c>
      <c r="D1" s="4" t="s">
        <v>44</v>
      </c>
      <c r="E1" s="4" t="s">
        <v>46</v>
      </c>
      <c r="F1" s="4" t="s">
        <v>45</v>
      </c>
    </row>
    <row r="2" spans="1:6" x14ac:dyDescent="0.25">
      <c r="A2" t="s">
        <v>41</v>
      </c>
      <c r="B2" t="s">
        <v>49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25">
      <c r="A3" t="s">
        <v>42</v>
      </c>
      <c r="B3" t="s">
        <v>49</v>
      </c>
      <c r="C3" t="s">
        <v>60</v>
      </c>
      <c r="D3" t="s">
        <v>61</v>
      </c>
      <c r="E3" t="s">
        <v>62</v>
      </c>
      <c r="F3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4737-94BE-47EA-AB45-DB10B0D903F6}">
  <dimension ref="A3:E15"/>
  <sheetViews>
    <sheetView workbookViewId="0">
      <selection activeCell="E5" sqref="E5"/>
    </sheetView>
  </sheetViews>
  <sheetFormatPr defaultRowHeight="15" x14ac:dyDescent="0.25"/>
  <cols>
    <col min="1" max="1" width="34.7109375" customWidth="1"/>
  </cols>
  <sheetData>
    <row r="3" spans="1:5" x14ac:dyDescent="0.25">
      <c r="A3" s="1" t="s">
        <v>64</v>
      </c>
      <c r="D3" t="s">
        <v>69</v>
      </c>
      <c r="E3">
        <f>-500/12</f>
        <v>-41.666666666666664</v>
      </c>
    </row>
    <row r="4" spans="1:5" x14ac:dyDescent="0.25">
      <c r="A4" t="s">
        <v>24</v>
      </c>
      <c r="D4" t="s">
        <v>70</v>
      </c>
      <c r="E4">
        <f>-ROUND(E3/31,4)</f>
        <v>1.3441000000000001</v>
      </c>
    </row>
    <row r="7" spans="1:5" x14ac:dyDescent="0.25">
      <c r="A7" s="1" t="s">
        <v>65</v>
      </c>
    </row>
    <row r="8" spans="1:5" x14ac:dyDescent="0.25">
      <c r="A8" t="s">
        <v>7</v>
      </c>
    </row>
    <row r="10" spans="1:5" x14ac:dyDescent="0.25">
      <c r="A10" s="1" t="s">
        <v>66</v>
      </c>
    </row>
    <row r="11" spans="1:5" x14ac:dyDescent="0.25">
      <c r="A11">
        <v>1</v>
      </c>
    </row>
    <row r="14" spans="1:5" x14ac:dyDescent="0.25">
      <c r="A14" s="1" t="s">
        <v>67</v>
      </c>
    </row>
    <row r="15" spans="1:5" x14ac:dyDescent="0.25">
      <c r="A15" s="2">
        <v>45322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C6C4-3B9F-4F1E-AF5B-A9EE151702C2}">
  <sheetPr>
    <tabColor rgb="FF92D050"/>
  </sheetPr>
  <dimension ref="A1:E2"/>
  <sheetViews>
    <sheetView workbookViewId="0">
      <selection activeCell="E2" sqref="E2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3" width="18.85546875" bestFit="1" customWidth="1"/>
    <col min="4" max="4" width="12.7109375" bestFit="1" customWidth="1"/>
    <col min="5" max="5" width="10.85546875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s="2">
        <f>CALC!A15</f>
        <v>45322</v>
      </c>
      <c r="B2" t="str">
        <f>CALC!A8</f>
        <v>LOAN1</v>
      </c>
      <c r="C2" t="str">
        <f>CALC!A4</f>
        <v>AMORTIZATION-FEE</v>
      </c>
      <c r="D2">
        <f>CALC!E4</f>
        <v>1.3441000000000001</v>
      </c>
      <c r="E2">
        <f>CALC!A11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41D2-0A0D-41BA-8B81-027D7B94D30A}">
  <sheetPr>
    <tabColor rgb="FFFFFF00"/>
  </sheetPr>
  <dimension ref="A1:F4"/>
  <sheetViews>
    <sheetView workbookViewId="0">
      <selection activeCell="A4" sqref="A4:F4"/>
    </sheetView>
  </sheetViews>
  <sheetFormatPr defaultRowHeight="15" x14ac:dyDescent="0.25"/>
  <cols>
    <col min="1" max="1" width="32.85546875" customWidth="1"/>
    <col min="2" max="2" width="20.7109375" customWidth="1"/>
    <col min="3" max="3" width="23.140625" customWidth="1"/>
    <col min="4" max="4" width="22.28515625" customWidth="1"/>
    <col min="5" max="5" width="23" customWidth="1"/>
    <col min="6" max="6" width="41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45322</v>
      </c>
      <c r="C2" t="s">
        <v>7</v>
      </c>
      <c r="D2" t="s">
        <v>8</v>
      </c>
      <c r="E2">
        <v>100000</v>
      </c>
      <c r="F2">
        <v>1</v>
      </c>
    </row>
    <row r="3" spans="1:6" x14ac:dyDescent="0.25">
      <c r="A3" t="s">
        <v>6</v>
      </c>
      <c r="B3" s="2">
        <v>45322</v>
      </c>
      <c r="C3" t="s">
        <v>7</v>
      </c>
      <c r="D3" t="s">
        <v>9</v>
      </c>
      <c r="E3">
        <v>-500</v>
      </c>
      <c r="F3">
        <v>1</v>
      </c>
    </row>
    <row r="4" spans="1:6" x14ac:dyDescent="0.25">
      <c r="A4" t="s">
        <v>6</v>
      </c>
      <c r="B4" s="2">
        <f>o_Model.Transaction!A2</f>
        <v>45322</v>
      </c>
      <c r="C4" s="2" t="str">
        <f>o_Model.Transaction!B2</f>
        <v>LOAN1</v>
      </c>
      <c r="D4" s="2" t="str">
        <f>o_Model.Transaction!C2</f>
        <v>AMORTIZATION-FEE</v>
      </c>
      <c r="E4" s="6">
        <f>o_Model.Transaction!D2</f>
        <v>1.3441000000000001</v>
      </c>
      <c r="F4" s="7">
        <f>o_Model.Transaction!E2</f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E086-B527-42ED-8229-BF1C945766F5}">
  <sheetPr>
    <tabColor rgb="FFFFFF00"/>
  </sheetPr>
  <dimension ref="A1:K2"/>
  <sheetViews>
    <sheetView workbookViewId="0">
      <selection activeCell="I3" sqref="I3"/>
    </sheetView>
  </sheetViews>
  <sheetFormatPr defaultRowHeight="15" x14ac:dyDescent="0.25"/>
  <cols>
    <col min="1" max="1" width="16.85546875" bestFit="1" customWidth="1"/>
    <col min="2" max="2" width="13.140625" bestFit="1" customWidth="1"/>
    <col min="3" max="3" width="8.42578125" bestFit="1" customWidth="1"/>
    <col min="4" max="4" width="9.7109375" bestFit="1" customWidth="1"/>
    <col min="5" max="5" width="11" bestFit="1" customWidth="1"/>
    <col min="6" max="6" width="12.7109375" bestFit="1" customWidth="1"/>
    <col min="7" max="7" width="20" bestFit="1" customWidth="1"/>
    <col min="8" max="8" width="9.42578125" bestFit="1" customWidth="1"/>
    <col min="9" max="9" width="12.85546875" bestFit="1" customWidth="1"/>
    <col min="10" max="10" width="5.5703125" bestFit="1" customWidth="1"/>
    <col min="11" max="11" width="12.140625" bestFit="1" customWidth="1"/>
  </cols>
  <sheetData>
    <row r="1" spans="1:1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t="s">
        <v>6</v>
      </c>
      <c r="B2" s="2">
        <v>45322</v>
      </c>
      <c r="D2">
        <v>111</v>
      </c>
      <c r="E2">
        <v>1</v>
      </c>
      <c r="F2" t="s">
        <v>7</v>
      </c>
      <c r="G2" t="s">
        <v>20</v>
      </c>
      <c r="H2">
        <v>10</v>
      </c>
      <c r="I2" s="2">
        <v>45688</v>
      </c>
      <c r="J2">
        <v>12</v>
      </c>
      <c r="K2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EBC2-F416-4CCE-85CD-C8E1C2627E49}">
  <sheetPr>
    <tabColor rgb="FFFFFF00"/>
  </sheetPr>
  <dimension ref="A1:F5"/>
  <sheetViews>
    <sheetView workbookViewId="0">
      <selection activeCell="E2" sqref="E2"/>
    </sheetView>
  </sheetViews>
  <sheetFormatPr defaultRowHeight="15" x14ac:dyDescent="0.25"/>
  <cols>
    <col min="1" max="1" width="20.7109375" customWidth="1"/>
    <col min="2" max="2" width="12.5703125" bestFit="1" customWidth="1"/>
    <col min="3" max="3" width="16.85546875" bestFit="1" customWidth="1"/>
    <col min="4" max="4" width="24.5703125" bestFit="1" customWidth="1"/>
    <col min="5" max="5" width="15.28515625" bestFit="1" customWidth="1"/>
    <col min="6" max="6" width="21.7109375" bestFit="1" customWidth="1"/>
  </cols>
  <sheetData>
    <row r="1" spans="1:6" x14ac:dyDescent="0.25">
      <c r="A1" s="1" t="s">
        <v>37</v>
      </c>
      <c r="B1" s="1" t="s">
        <v>43</v>
      </c>
      <c r="C1" s="1" t="s">
        <v>0</v>
      </c>
      <c r="D1" s="1" t="s">
        <v>44</v>
      </c>
      <c r="E1" s="1" t="s">
        <v>46</v>
      </c>
      <c r="F1" s="1" t="s">
        <v>45</v>
      </c>
    </row>
    <row r="2" spans="1:6" x14ac:dyDescent="0.25">
      <c r="A2" t="s">
        <v>38</v>
      </c>
      <c r="B2" t="s">
        <v>7</v>
      </c>
      <c r="C2" t="s">
        <v>6</v>
      </c>
      <c r="D2">
        <v>0</v>
      </c>
      <c r="E2">
        <f>THISTORY_PostModel!E2+THISTORY_PostModel!E3+THISTORY_PostModel!E4</f>
        <v>99501.344100000002</v>
      </c>
      <c r="F2">
        <f>E2</f>
        <v>99501.344100000002</v>
      </c>
    </row>
    <row r="3" spans="1:6" x14ac:dyDescent="0.25">
      <c r="A3" t="s">
        <v>40</v>
      </c>
      <c r="B3" t="s">
        <v>7</v>
      </c>
      <c r="C3" t="s">
        <v>6</v>
      </c>
      <c r="D3">
        <v>0</v>
      </c>
      <c r="E3">
        <f>THISTORY_PostModel!E2</f>
        <v>100000</v>
      </c>
      <c r="F3">
        <f t="shared" ref="F3:F5" si="0">E3</f>
        <v>100000</v>
      </c>
    </row>
    <row r="4" spans="1:6" x14ac:dyDescent="0.25">
      <c r="A4" t="s">
        <v>41</v>
      </c>
      <c r="B4" t="s">
        <v>7</v>
      </c>
      <c r="C4" t="s">
        <v>6</v>
      </c>
      <c r="D4">
        <v>0</v>
      </c>
      <c r="E4">
        <f>THISTORY_PostModel!E3+THISTORY_PostModel!E4</f>
        <v>-498.65589999999997</v>
      </c>
      <c r="F4">
        <f t="shared" si="0"/>
        <v>-498.65589999999997</v>
      </c>
    </row>
    <row r="5" spans="1:6" x14ac:dyDescent="0.25">
      <c r="A5" t="s">
        <v>42</v>
      </c>
      <c r="B5" t="s">
        <v>7</v>
      </c>
      <c r="C5" t="s">
        <v>6</v>
      </c>
      <c r="D5">
        <v>0</v>
      </c>
      <c r="E5">
        <f>THISTORY_PostModel!E3</f>
        <v>-500</v>
      </c>
      <c r="F5">
        <f t="shared" si="0"/>
        <v>-500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4593-E6B3-463C-8801-943B6981FB83}">
  <sheetPr>
    <tabColor rgb="FFFFC000"/>
  </sheetPr>
  <dimension ref="A1:F4"/>
  <sheetViews>
    <sheetView tabSelected="1" workbookViewId="0">
      <selection activeCell="E4" sqref="E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1.7109375" bestFit="1" customWidth="1"/>
    <col min="4" max="4" width="11.28515625" bestFit="1" customWidth="1"/>
    <col min="5" max="5" width="9.28515625" bestFit="1" customWidth="1"/>
    <col min="6" max="6" width="8.5703125" bestFit="1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t="s">
        <v>31</v>
      </c>
      <c r="B2" s="3" t="s">
        <v>15</v>
      </c>
      <c r="C2">
        <v>0</v>
      </c>
      <c r="D2">
        <v>0</v>
      </c>
      <c r="E2" t="s">
        <v>34</v>
      </c>
      <c r="F2">
        <v>0</v>
      </c>
    </row>
    <row r="3" spans="1:6" x14ac:dyDescent="0.25">
      <c r="A3" t="s">
        <v>32</v>
      </c>
      <c r="B3" s="3" t="s">
        <v>16</v>
      </c>
      <c r="C3">
        <v>0</v>
      </c>
      <c r="D3">
        <v>0</v>
      </c>
      <c r="E3" t="s">
        <v>35</v>
      </c>
      <c r="F3">
        <v>0</v>
      </c>
    </row>
    <row r="4" spans="1:6" x14ac:dyDescent="0.25">
      <c r="A4" t="s">
        <v>33</v>
      </c>
      <c r="B4" s="3" t="s">
        <v>18</v>
      </c>
      <c r="C4">
        <v>0</v>
      </c>
      <c r="D4">
        <v>0</v>
      </c>
      <c r="E4" t="s">
        <v>35</v>
      </c>
      <c r="F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568D-CE0F-4FF3-88B1-362BF41F547F}">
  <sheetPr>
    <tabColor rgb="FFFFC000"/>
  </sheetPr>
  <dimension ref="A1:B10"/>
  <sheetViews>
    <sheetView workbookViewId="0">
      <selection activeCell="B4" sqref="B4"/>
    </sheetView>
  </sheetViews>
  <sheetFormatPr defaultRowHeight="15" x14ac:dyDescent="0.25"/>
  <cols>
    <col min="1" max="1" width="28.5703125" customWidth="1"/>
  </cols>
  <sheetData>
    <row r="1" spans="1:2" x14ac:dyDescent="0.25">
      <c r="A1" s="1" t="s">
        <v>36</v>
      </c>
      <c r="B1" s="1" t="s">
        <v>37</v>
      </c>
    </row>
    <row r="2" spans="1:2" x14ac:dyDescent="0.25">
      <c r="A2" t="s">
        <v>8</v>
      </c>
      <c r="B2" t="s">
        <v>38</v>
      </c>
    </row>
    <row r="3" spans="1:2" x14ac:dyDescent="0.25">
      <c r="A3" t="s">
        <v>9</v>
      </c>
      <c r="B3" t="s">
        <v>38</v>
      </c>
    </row>
    <row r="4" spans="1:2" x14ac:dyDescent="0.25">
      <c r="A4" t="s">
        <v>24</v>
      </c>
      <c r="B4" t="s">
        <v>38</v>
      </c>
    </row>
    <row r="5" spans="1:2" x14ac:dyDescent="0.25">
      <c r="A5" t="s">
        <v>39</v>
      </c>
      <c r="B5" t="s">
        <v>38</v>
      </c>
    </row>
    <row r="6" spans="1:2" x14ac:dyDescent="0.25">
      <c r="A6" t="s">
        <v>8</v>
      </c>
      <c r="B6" t="s">
        <v>40</v>
      </c>
    </row>
    <row r="7" spans="1:2" x14ac:dyDescent="0.25">
      <c r="A7" t="s">
        <v>39</v>
      </c>
      <c r="B7" t="s">
        <v>40</v>
      </c>
    </row>
    <row r="8" spans="1:2" x14ac:dyDescent="0.25">
      <c r="A8" t="s">
        <v>9</v>
      </c>
      <c r="B8" t="s">
        <v>41</v>
      </c>
    </row>
    <row r="9" spans="1:2" x14ac:dyDescent="0.25">
      <c r="A9" t="s">
        <v>24</v>
      </c>
      <c r="B9" t="s">
        <v>41</v>
      </c>
    </row>
    <row r="10" spans="1:2" x14ac:dyDescent="0.25">
      <c r="A10" t="s">
        <v>9</v>
      </c>
      <c r="B1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F1C9-4BA0-40C0-9109-2B9541EB66CC}">
  <sheetPr>
    <tabColor rgb="FFFFFF00"/>
  </sheetPr>
  <dimension ref="A1:F3"/>
  <sheetViews>
    <sheetView workbookViewId="0">
      <selection activeCell="E3" sqref="E3"/>
    </sheetView>
  </sheetViews>
  <sheetFormatPr defaultRowHeight="15" x14ac:dyDescent="0.25"/>
  <cols>
    <col min="1" max="1" width="32.85546875" customWidth="1"/>
    <col min="2" max="2" width="20.7109375" customWidth="1"/>
    <col min="3" max="3" width="23.140625" customWidth="1"/>
    <col min="4" max="4" width="22.28515625" customWidth="1"/>
    <col min="5" max="5" width="23" customWidth="1"/>
    <col min="6" max="6" width="41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45322</v>
      </c>
      <c r="C2" t="s">
        <v>7</v>
      </c>
      <c r="D2" t="s">
        <v>8</v>
      </c>
      <c r="E2">
        <v>100000</v>
      </c>
      <c r="F2">
        <v>1</v>
      </c>
    </row>
    <row r="3" spans="1:6" x14ac:dyDescent="0.25">
      <c r="A3" t="s">
        <v>6</v>
      </c>
      <c r="B3" s="2">
        <v>45322</v>
      </c>
      <c r="C3" t="s">
        <v>7</v>
      </c>
      <c r="D3" t="s">
        <v>9</v>
      </c>
      <c r="E3">
        <v>-500</v>
      </c>
      <c r="F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85A9-61FB-4D67-9D23-3F0213603E14}">
  <sheetPr>
    <tabColor rgb="FFFFFF00"/>
  </sheetPr>
  <dimension ref="A1:I2"/>
  <sheetViews>
    <sheetView workbookViewId="0">
      <selection activeCell="I2" sqref="I2"/>
    </sheetView>
  </sheetViews>
  <sheetFormatPr defaultRowHeight="15" x14ac:dyDescent="0.25"/>
  <cols>
    <col min="1" max="1" width="16.85546875" bestFit="1" customWidth="1"/>
    <col min="2" max="2" width="13.140625" bestFit="1" customWidth="1"/>
    <col min="3" max="3" width="8.42578125" bestFit="1" customWidth="1"/>
    <col min="4" max="4" width="9.7109375" bestFit="1" customWidth="1"/>
    <col min="5" max="5" width="11" bestFit="1" customWidth="1"/>
    <col min="6" max="6" width="12.7109375" bestFit="1" customWidth="1"/>
    <col min="7" max="7" width="20" bestFit="1" customWidth="1"/>
    <col min="8" max="8" width="9.42578125" bestFit="1" customWidth="1"/>
    <col min="9" max="9" width="5.5703125" bestFit="1" customWidth="1"/>
  </cols>
  <sheetData>
    <row r="1" spans="1:9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</row>
    <row r="2" spans="1:9" x14ac:dyDescent="0.25">
      <c r="A2" t="s">
        <v>6</v>
      </c>
      <c r="B2" s="2">
        <v>45322</v>
      </c>
      <c r="D2">
        <v>111</v>
      </c>
      <c r="E2">
        <v>1</v>
      </c>
      <c r="F2" t="s">
        <v>7</v>
      </c>
      <c r="G2" t="s">
        <v>20</v>
      </c>
      <c r="H2">
        <v>10</v>
      </c>
      <c r="I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8C62-7D41-460B-8E9A-7FFFBEEDF0B3}">
  <sheetPr>
    <tabColor rgb="FFFFFF00"/>
  </sheetPr>
  <dimension ref="A1:F5"/>
  <sheetViews>
    <sheetView workbookViewId="0">
      <selection activeCell="F43" sqref="F43"/>
    </sheetView>
  </sheetViews>
  <sheetFormatPr defaultRowHeight="15" x14ac:dyDescent="0.25"/>
  <cols>
    <col min="1" max="1" width="20.7109375" customWidth="1"/>
    <col min="2" max="2" width="12.5703125" bestFit="1" customWidth="1"/>
    <col min="3" max="3" width="16.85546875" bestFit="1" customWidth="1"/>
    <col min="4" max="4" width="24.5703125" bestFit="1" customWidth="1"/>
    <col min="5" max="5" width="15.28515625" bestFit="1" customWidth="1"/>
    <col min="6" max="6" width="21.7109375" bestFit="1" customWidth="1"/>
  </cols>
  <sheetData>
    <row r="1" spans="1:6" x14ac:dyDescent="0.25">
      <c r="A1" s="1" t="s">
        <v>37</v>
      </c>
      <c r="B1" s="1" t="s">
        <v>43</v>
      </c>
      <c r="C1" s="1" t="s">
        <v>0</v>
      </c>
      <c r="D1" s="1" t="s">
        <v>44</v>
      </c>
      <c r="E1" s="1" t="s">
        <v>46</v>
      </c>
      <c r="F1" s="1" t="s">
        <v>45</v>
      </c>
    </row>
    <row r="2" spans="1:6" x14ac:dyDescent="0.25">
      <c r="A2" t="s">
        <v>38</v>
      </c>
      <c r="B2" t="s">
        <v>7</v>
      </c>
      <c r="C2" t="s">
        <v>6</v>
      </c>
      <c r="D2">
        <v>0</v>
      </c>
      <c r="E2">
        <f>THISTORY!E2+THISTORY!E3</f>
        <v>99500</v>
      </c>
      <c r="F2">
        <f>E2</f>
        <v>99500</v>
      </c>
    </row>
    <row r="3" spans="1:6" x14ac:dyDescent="0.25">
      <c r="A3" t="s">
        <v>40</v>
      </c>
      <c r="B3" t="s">
        <v>7</v>
      </c>
      <c r="C3" t="s">
        <v>6</v>
      </c>
      <c r="D3">
        <v>0</v>
      </c>
      <c r="E3">
        <f>THISTORY!E2</f>
        <v>100000</v>
      </c>
      <c r="F3">
        <f t="shared" ref="F3:F5" si="0">E3</f>
        <v>100000</v>
      </c>
    </row>
    <row r="4" spans="1:6" x14ac:dyDescent="0.25">
      <c r="A4" t="s">
        <v>41</v>
      </c>
      <c r="B4" t="s">
        <v>7</v>
      </c>
      <c r="C4" t="s">
        <v>6</v>
      </c>
      <c r="D4">
        <v>0</v>
      </c>
      <c r="E4">
        <f>THISTORY!E3</f>
        <v>-500</v>
      </c>
      <c r="F4">
        <f t="shared" si="0"/>
        <v>-500</v>
      </c>
    </row>
    <row r="5" spans="1:6" x14ac:dyDescent="0.25">
      <c r="A5" t="s">
        <v>42</v>
      </c>
      <c r="B5" t="s">
        <v>7</v>
      </c>
      <c r="C5" t="s">
        <v>6</v>
      </c>
      <c r="D5">
        <v>0</v>
      </c>
      <c r="E5">
        <f>THISTORY!E3</f>
        <v>-500</v>
      </c>
      <c r="F5">
        <f t="shared" si="0"/>
        <v>-500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B88D-54BD-4943-ADB0-09CDA99D856E}">
  <sheetPr>
    <tabColor rgb="FF92D050"/>
  </sheetPr>
  <dimension ref="A1:A2"/>
  <sheetViews>
    <sheetView workbookViewId="0">
      <selection activeCell="A2" sqref="A2"/>
    </sheetView>
  </sheetViews>
  <sheetFormatPr defaultRowHeight="15" x14ac:dyDescent="0.25"/>
  <cols>
    <col min="1" max="1" width="43" customWidth="1"/>
  </cols>
  <sheetData>
    <row r="1" spans="1:1" x14ac:dyDescent="0.25">
      <c r="A1" s="1" t="s">
        <v>67</v>
      </c>
    </row>
    <row r="2" spans="1:1" x14ac:dyDescent="0.25">
      <c r="A2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FC98-4CB0-4158-9F57-FDD34EDB07BA}">
  <sheetPr>
    <tabColor rgb="FF92D050"/>
  </sheetPr>
  <dimension ref="A1:E3"/>
  <sheetViews>
    <sheetView workbookViewId="0">
      <selection activeCell="D3" sqref="D3"/>
    </sheetView>
  </sheetViews>
  <sheetFormatPr defaultRowHeight="15" x14ac:dyDescent="0.25"/>
  <cols>
    <col min="1" max="1" width="17.7109375" bestFit="1" customWidth="1"/>
    <col min="2" max="2" width="9.42578125" bestFit="1" customWidth="1"/>
    <col min="3" max="3" width="17" bestFit="1" customWidth="1"/>
    <col min="4" max="4" width="14.28515625" bestFit="1" customWidth="1"/>
    <col min="5" max="5" width="12.42578125" bestFit="1" customWidth="1"/>
  </cols>
  <sheetData>
    <row r="1" spans="1:5" x14ac:dyDescent="0.25">
      <c r="A1" s="4" t="s">
        <v>36</v>
      </c>
      <c r="B1" s="1" t="s">
        <v>4</v>
      </c>
      <c r="C1" s="1" t="s">
        <v>1</v>
      </c>
      <c r="D1" s="1" t="s">
        <v>2</v>
      </c>
      <c r="E1" s="1" t="s">
        <v>5</v>
      </c>
    </row>
    <row r="2" spans="1:5" x14ac:dyDescent="0.25">
      <c r="A2" t="s">
        <v>9</v>
      </c>
      <c r="B2" t="s">
        <v>47</v>
      </c>
      <c r="C2" t="s">
        <v>48</v>
      </c>
      <c r="D2" t="s">
        <v>49</v>
      </c>
      <c r="E2" t="s">
        <v>50</v>
      </c>
    </row>
    <row r="3" spans="1:5" x14ac:dyDescent="0.25">
      <c r="A3" t="s">
        <v>8</v>
      </c>
      <c r="B3" t="s">
        <v>47</v>
      </c>
      <c r="C3" t="s">
        <v>48</v>
      </c>
      <c r="D3" t="s">
        <v>49</v>
      </c>
      <c r="E3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07FA-F8CC-4EB4-8207-943ED538DBFC}">
  <sheetPr>
    <tabColor rgb="FF92D050"/>
  </sheetPr>
  <dimension ref="A1:F4"/>
  <sheetViews>
    <sheetView workbookViewId="0">
      <selection activeCell="F1" sqref="F1"/>
    </sheetView>
  </sheetViews>
  <sheetFormatPr defaultRowHeight="15" x14ac:dyDescent="0.25"/>
  <cols>
    <col min="1" max="1" width="8.7109375" bestFit="1" customWidth="1"/>
    <col min="2" max="2" width="14.7109375" bestFit="1" customWidth="1"/>
    <col min="3" max="3" width="12.5703125" bestFit="1" customWidth="1"/>
    <col min="4" max="4" width="21.5703125" bestFit="1" customWidth="1"/>
    <col min="5" max="5" width="11" bestFit="1" customWidth="1"/>
    <col min="6" max="6" width="7.140625" bestFit="1" customWidth="1"/>
  </cols>
  <sheetData>
    <row r="1" spans="1:6" x14ac:dyDescent="0.25">
      <c r="A1" s="4" t="s">
        <v>56</v>
      </c>
      <c r="B1" s="4" t="s">
        <v>10</v>
      </c>
      <c r="C1" s="4" t="s">
        <v>13</v>
      </c>
      <c r="D1" s="5" t="s">
        <v>15</v>
      </c>
      <c r="E1" s="5" t="s">
        <v>16</v>
      </c>
      <c r="F1" s="5" t="s">
        <v>18</v>
      </c>
    </row>
    <row r="2" spans="1:6" x14ac:dyDescent="0.25">
      <c r="A2" t="s">
        <v>57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</row>
    <row r="3" spans="1:6" x14ac:dyDescent="0.25">
      <c r="A3" t="s">
        <v>58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</row>
    <row r="4" spans="1:6" x14ac:dyDescent="0.25">
      <c r="A4" t="s">
        <v>59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TRANSACTION_REFDATA</vt:lpstr>
      <vt:lpstr>INSTRUMENTATTRIBUTE_REFDATA</vt:lpstr>
      <vt:lpstr>AGGREGATION_REFDATA</vt:lpstr>
      <vt:lpstr>THISTORY</vt:lpstr>
      <vt:lpstr>IAHISTORY</vt:lpstr>
      <vt:lpstr>Aggregation</vt:lpstr>
      <vt:lpstr>Model.ExecutionDate</vt:lpstr>
      <vt:lpstr>i_Model.Transaction</vt:lpstr>
      <vt:lpstr>i_Model.InstrumentAttribute</vt:lpstr>
      <vt:lpstr>i_Model.Aggregation</vt:lpstr>
      <vt:lpstr>CALC</vt:lpstr>
      <vt:lpstr>o_Model.Transaction</vt:lpstr>
      <vt:lpstr>THISTORY_PostModel</vt:lpstr>
      <vt:lpstr>IAHISTORY_PostModel</vt:lpstr>
      <vt:lpstr>Aggregation_PostModel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dcterms:created xsi:type="dcterms:W3CDTF">2024-12-12T13:48:02Z</dcterms:created>
  <dcterms:modified xsi:type="dcterms:W3CDTF">2024-12-14T10:55:15Z</dcterms:modified>
</cp:coreProperties>
</file>