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5"/>
  <workbookPr/>
  <mc:AlternateContent xmlns:mc="http://schemas.openxmlformats.org/markup-compatibility/2006">
    <mc:Choice Requires="x15">
      <x15ac:absPath xmlns:x15ac="http://schemas.microsoft.com/office/spreadsheetml/2010/11/ac" url="C:\Users\ABHIJEET\Desktop\"/>
    </mc:Choice>
  </mc:AlternateContent>
  <xr:revisionPtr revIDLastSave="0" documentId="8_{5659999D-D349-4177-BA70-02B2221A998A}" xr6:coauthVersionLast="36" xr6:coauthVersionMax="36" xr10:uidLastSave="{00000000-0000-0000-0000-000000000000}"/>
  <bookViews>
    <workbookView xWindow="0" yWindow="0" windowWidth="20490" windowHeight="7815" xr2:uid="{00000000-000D-0000-FFFF-FFFF00000000}"/>
  </bookViews>
  <sheets>
    <sheet name="Dheeraj" sheetId="46" r:id="rId1"/>
  </sheets>
  <calcPr calcId="191029"/>
</workbook>
</file>

<file path=xl/calcChain.xml><?xml version="1.0" encoding="utf-8"?>
<calcChain xmlns="http://schemas.openxmlformats.org/spreadsheetml/2006/main">
  <c r="I124" i="46" l="1"/>
  <c r="R116" i="46"/>
  <c r="G116" i="46"/>
  <c r="R115" i="46"/>
  <c r="G115" i="46"/>
  <c r="AA114" i="46"/>
  <c r="R114" i="46"/>
  <c r="G114" i="46"/>
  <c r="AA113" i="46"/>
  <c r="R113" i="46"/>
  <c r="G113" i="46"/>
  <c r="AA112" i="46"/>
  <c r="AA111" i="46"/>
  <c r="R111" i="46"/>
  <c r="G111" i="46"/>
  <c r="R110" i="46"/>
  <c r="G110" i="46"/>
  <c r="AA109" i="46"/>
  <c r="R109" i="46"/>
  <c r="G109" i="46"/>
  <c r="AA108" i="46"/>
  <c r="R108" i="46"/>
  <c r="G108" i="46"/>
  <c r="AA107" i="46"/>
  <c r="R107" i="46"/>
  <c r="G107" i="46"/>
  <c r="AA106" i="46"/>
  <c r="R106" i="46"/>
  <c r="G106" i="46"/>
  <c r="AA105" i="46"/>
  <c r="R105" i="46"/>
  <c r="G105" i="46"/>
  <c r="AA104" i="46"/>
  <c r="R104" i="46"/>
  <c r="G104" i="46"/>
  <c r="AA103" i="46"/>
  <c r="R103" i="46"/>
  <c r="G103" i="46"/>
  <c r="AA102" i="46"/>
  <c r="R102" i="46"/>
  <c r="G102" i="46"/>
  <c r="AA101" i="46"/>
  <c r="R101" i="46"/>
  <c r="G101" i="46"/>
  <c r="AA100" i="46"/>
  <c r="R100" i="46"/>
  <c r="G100" i="46"/>
  <c r="AA99" i="46"/>
  <c r="R99" i="46"/>
  <c r="G99" i="46"/>
  <c r="AA98" i="46"/>
  <c r="R98" i="46"/>
  <c r="G98" i="46"/>
  <c r="AA97" i="46"/>
  <c r="R97" i="46"/>
  <c r="G97" i="46"/>
  <c r="AA96" i="46"/>
  <c r="R96" i="46"/>
  <c r="G96" i="46"/>
  <c r="AA95" i="46"/>
  <c r="R95" i="46"/>
  <c r="G95" i="46"/>
  <c r="AA94" i="46"/>
  <c r="R94" i="46"/>
  <c r="G94" i="46"/>
  <c r="AA93" i="46"/>
  <c r="R93" i="46"/>
  <c r="G93" i="46"/>
  <c r="AA92" i="46"/>
  <c r="R92" i="46"/>
  <c r="G92" i="46"/>
  <c r="AA91" i="46"/>
  <c r="R91" i="46"/>
  <c r="G91" i="46"/>
  <c r="AA90" i="46"/>
  <c r="R90" i="46"/>
  <c r="G90" i="46"/>
  <c r="AA89" i="46"/>
  <c r="R89" i="46"/>
  <c r="G89" i="46"/>
  <c r="AA88" i="46"/>
  <c r="R88" i="46"/>
  <c r="G88" i="46"/>
  <c r="AA87" i="46"/>
  <c r="R87" i="46"/>
  <c r="G87" i="46"/>
  <c r="AA86" i="46"/>
  <c r="R86" i="46"/>
  <c r="G86" i="46"/>
  <c r="AA85" i="46"/>
  <c r="R85" i="46"/>
  <c r="G85" i="46"/>
  <c r="AA84" i="46"/>
  <c r="R84" i="46"/>
  <c r="G84" i="46"/>
  <c r="AA83" i="46"/>
  <c r="R83" i="46"/>
  <c r="G83" i="46"/>
  <c r="AA82" i="46"/>
  <c r="R82" i="46"/>
  <c r="G82" i="46"/>
  <c r="AA81" i="46"/>
  <c r="R81" i="46"/>
  <c r="G81" i="46"/>
  <c r="AA80" i="46"/>
  <c r="R80" i="46"/>
  <c r="G80" i="46"/>
  <c r="AA79" i="46"/>
  <c r="R79" i="46"/>
  <c r="G79" i="46"/>
  <c r="AA78" i="46"/>
  <c r="R78" i="46"/>
  <c r="G78" i="46"/>
  <c r="AA77" i="46"/>
  <c r="R77" i="46"/>
  <c r="G77" i="46"/>
  <c r="AA76" i="46"/>
  <c r="R76" i="46"/>
  <c r="G76" i="46"/>
  <c r="AA75" i="46"/>
  <c r="R75" i="46"/>
  <c r="G75" i="46"/>
  <c r="AA74" i="46"/>
  <c r="R74" i="46"/>
  <c r="G74" i="46"/>
  <c r="AA73" i="46"/>
  <c r="R73" i="46"/>
  <c r="G73" i="46"/>
  <c r="AA72" i="46"/>
  <c r="R72" i="46"/>
  <c r="G72" i="46"/>
  <c r="AA71" i="46"/>
  <c r="R71" i="46"/>
  <c r="G71" i="46"/>
  <c r="AA70" i="46"/>
  <c r="R70" i="46"/>
  <c r="G70" i="46"/>
  <c r="AA69" i="46"/>
  <c r="R69" i="46"/>
  <c r="G69" i="46"/>
  <c r="AA68" i="46"/>
  <c r="R68" i="46"/>
  <c r="G68" i="46"/>
  <c r="AA67" i="46"/>
  <c r="R67" i="46"/>
  <c r="G67" i="46"/>
  <c r="AA66" i="46"/>
  <c r="R66" i="46"/>
  <c r="G66" i="46"/>
  <c r="AA65" i="46"/>
  <c r="R65" i="46"/>
  <c r="G65" i="46"/>
  <c r="AA64" i="46"/>
  <c r="R64" i="46"/>
  <c r="G64" i="46"/>
  <c r="AA63" i="46"/>
  <c r="R63" i="46"/>
  <c r="G63" i="46"/>
  <c r="AA62" i="46"/>
  <c r="R62" i="46"/>
  <c r="G62" i="46"/>
  <c r="AA61" i="46"/>
  <c r="R61" i="46"/>
  <c r="G61" i="46"/>
  <c r="AA60" i="46"/>
  <c r="R60" i="46"/>
  <c r="G60" i="46"/>
  <c r="AA59" i="46"/>
  <c r="R59" i="46"/>
  <c r="G59" i="46"/>
  <c r="AA58" i="46"/>
  <c r="R58" i="46"/>
  <c r="G58" i="46"/>
  <c r="AA57" i="46"/>
  <c r="R57" i="46"/>
  <c r="G57" i="46"/>
  <c r="AA56" i="46"/>
  <c r="R56" i="46"/>
  <c r="G56" i="46"/>
  <c r="AA55" i="46"/>
  <c r="R55" i="46"/>
  <c r="G55" i="46"/>
  <c r="AA54" i="46"/>
  <c r="R54" i="46"/>
  <c r="G54" i="46"/>
  <c r="AA53" i="46"/>
  <c r="R53" i="46"/>
  <c r="G53" i="46"/>
  <c r="AA52" i="46"/>
  <c r="R52" i="46"/>
  <c r="G52" i="46"/>
  <c r="AA51" i="46"/>
  <c r="R51" i="46"/>
  <c r="G51" i="46"/>
  <c r="AA50" i="46"/>
  <c r="R50" i="46"/>
  <c r="G50" i="46"/>
  <c r="AA49" i="46"/>
  <c r="R49" i="46"/>
  <c r="G49" i="46"/>
  <c r="AA48" i="46"/>
  <c r="R48" i="46"/>
  <c r="G48" i="46"/>
  <c r="AA47" i="46"/>
  <c r="R47" i="46"/>
  <c r="G47" i="46"/>
  <c r="AA46" i="46"/>
  <c r="R46" i="46"/>
  <c r="G46" i="46"/>
  <c r="AA45" i="46"/>
  <c r="R45" i="46"/>
  <c r="G45" i="46"/>
  <c r="AA44" i="46"/>
  <c r="R44" i="46"/>
  <c r="G44" i="46"/>
  <c r="AA43" i="46"/>
  <c r="R43" i="46"/>
  <c r="G43" i="46"/>
  <c r="AA42" i="46"/>
  <c r="R42" i="46"/>
  <c r="G42" i="46"/>
  <c r="AA41" i="46"/>
  <c r="R41" i="46"/>
  <c r="G41" i="46"/>
  <c r="AA40" i="46"/>
  <c r="R40" i="46"/>
  <c r="G40" i="46"/>
  <c r="AA39" i="46"/>
  <c r="R39" i="46"/>
  <c r="G39" i="46"/>
  <c r="AA38" i="46"/>
  <c r="AA37" i="46"/>
  <c r="R36" i="46"/>
  <c r="G36" i="46"/>
  <c r="R35" i="46"/>
  <c r="G35" i="46"/>
  <c r="AA34" i="46"/>
  <c r="R34" i="46"/>
  <c r="G34" i="46"/>
  <c r="AA33" i="46"/>
  <c r="R33" i="46"/>
  <c r="G33" i="46"/>
  <c r="AA32" i="46"/>
  <c r="R32" i="46"/>
  <c r="G32" i="46"/>
  <c r="AA31" i="46"/>
  <c r="R31" i="46"/>
  <c r="G31" i="46"/>
  <c r="AA30" i="46"/>
  <c r="R30" i="46"/>
  <c r="G30" i="46"/>
  <c r="AA29" i="46"/>
  <c r="R29" i="46"/>
  <c r="G29" i="46"/>
  <c r="AA28" i="46"/>
  <c r="R28" i="46"/>
  <c r="G28" i="46"/>
  <c r="AA27" i="46"/>
  <c r="R27" i="46"/>
  <c r="G27" i="46"/>
  <c r="AA26" i="46"/>
  <c r="R26" i="46"/>
  <c r="G26" i="46"/>
  <c r="AA25" i="46"/>
  <c r="R25" i="46"/>
  <c r="G25" i="46"/>
  <c r="AA24" i="46"/>
  <c r="R24" i="46"/>
  <c r="G24" i="46"/>
  <c r="AA23" i="46"/>
  <c r="R23" i="46"/>
  <c r="P23" i="46"/>
  <c r="E23" i="46"/>
  <c r="G23" i="46" s="1"/>
  <c r="AA22" i="46"/>
  <c r="R22" i="46"/>
  <c r="E22" i="46"/>
  <c r="G22" i="46" s="1"/>
  <c r="AA21" i="46"/>
  <c r="Y21" i="46"/>
  <c r="R21" i="46"/>
  <c r="G21" i="46"/>
  <c r="AA20" i="46"/>
  <c r="R20" i="46"/>
  <c r="G20" i="46"/>
  <c r="AA19" i="46"/>
  <c r="R19" i="46"/>
  <c r="G19" i="46"/>
  <c r="AA18" i="46"/>
  <c r="R18" i="46"/>
  <c r="G18" i="46"/>
  <c r="E18" i="46"/>
  <c r="AA17" i="46"/>
  <c r="P17" i="46"/>
  <c r="R17" i="46" s="1"/>
  <c r="E17" i="46"/>
  <c r="G17" i="46" s="1"/>
  <c r="AA16" i="46"/>
  <c r="R16" i="46"/>
  <c r="G16" i="46"/>
  <c r="AA15" i="46"/>
  <c r="Y15" i="46"/>
  <c r="R15" i="46"/>
  <c r="G15" i="46"/>
  <c r="AA14" i="46"/>
  <c r="R14" i="46"/>
  <c r="G14" i="46"/>
  <c r="AA13" i="46"/>
  <c r="R13" i="46"/>
  <c r="G13" i="46"/>
  <c r="AA12" i="46"/>
  <c r="R12" i="46"/>
  <c r="G12" i="46"/>
  <c r="AA11" i="46"/>
  <c r="R11" i="46"/>
  <c r="G11" i="46"/>
  <c r="AA10" i="46"/>
  <c r="R10" i="46"/>
  <c r="G10" i="46"/>
  <c r="AA9" i="46"/>
  <c r="R9" i="46"/>
  <c r="G9" i="46"/>
  <c r="AA8" i="46"/>
  <c r="AA7" i="46"/>
  <c r="S112" i="46" l="1"/>
  <c r="Q117" i="46" s="1"/>
  <c r="R117" i="46" s="1"/>
  <c r="R118" i="46" s="1"/>
  <c r="AB110" i="46"/>
  <c r="Z115" i="46" s="1"/>
  <c r="AA115" i="46" s="1"/>
  <c r="AA116" i="46" s="1"/>
  <c r="H112" i="46"/>
  <c r="F117" i="46" s="1"/>
  <c r="G117" i="46" s="1"/>
  <c r="G118" i="46" s="1"/>
  <c r="AA117" i="46" l="1"/>
  <c r="AA118" i="46" s="1"/>
  <c r="R119" i="46"/>
  <c r="R120" i="46" s="1"/>
  <c r="Q123" i="46" s="1"/>
  <c r="G119" i="46"/>
  <c r="G120" i="46" s="1"/>
  <c r="H123" i="46" l="1"/>
  <c r="H124" i="46" s="1"/>
  <c r="J120" i="46"/>
</calcChain>
</file>

<file path=xl/sharedStrings.xml><?xml version="1.0" encoding="utf-8"?>
<sst xmlns="http://schemas.openxmlformats.org/spreadsheetml/2006/main" count="629" uniqueCount="241">
  <si>
    <t>HOIST ELEVATORS</t>
  </si>
  <si>
    <t>RAJESH SHARMA</t>
  </si>
  <si>
    <t>Capacity                     10 P (408Kg)</t>
  </si>
  <si>
    <r>
      <rPr>
        <sz val="11"/>
        <color theme="1"/>
        <rFont val="Calibri"/>
        <charset val="134"/>
        <scheme val="minor"/>
      </rPr>
      <t xml:space="preserve">Opening      - 800w </t>
    </r>
    <r>
      <rPr>
        <b/>
        <sz val="11"/>
        <color theme="1"/>
        <rFont val="Calibri"/>
        <charset val="134"/>
        <scheme val="minor"/>
      </rPr>
      <t xml:space="preserve">x </t>
    </r>
    <r>
      <rPr>
        <sz val="11"/>
        <color theme="1"/>
        <rFont val="Calibri"/>
        <charset val="134"/>
        <scheme val="minor"/>
      </rPr>
      <t xml:space="preserve">2000ht </t>
    </r>
  </si>
  <si>
    <t xml:space="preserve">Speed </t>
  </si>
  <si>
    <t xml:space="preserve">1.00M/s </t>
  </si>
  <si>
    <t>MS</t>
  </si>
  <si>
    <t xml:space="preserve"> uy jhnvbhngnb41205265+11100.0.010000000000000000000000000000000000000</t>
  </si>
  <si>
    <t>MR GEARED SS AUTOMATIC DOOR COMPLETE ELEVATOR KIT.</t>
  </si>
  <si>
    <t>052</t>
  </si>
  <si>
    <t>Pit (M)                        1500</t>
  </si>
  <si>
    <t>Car Travel (m) - 15</t>
  </si>
  <si>
    <t>Overhead (M)</t>
  </si>
  <si>
    <t>o570</t>
  </si>
  <si>
    <t>CLIENT</t>
  </si>
  <si>
    <t>Capacity                     6 P (408 Kg)</t>
  </si>
  <si>
    <t>01.02.18</t>
  </si>
  <si>
    <t>No. of Stops             4</t>
  </si>
  <si>
    <t>Floor Designation -  G+3</t>
  </si>
  <si>
    <t xml:space="preserve">Total ht. </t>
  </si>
  <si>
    <t>*0+----</t>
  </si>
  <si>
    <t>REF :</t>
  </si>
  <si>
    <t xml:space="preserve"> M/N/H/0129</t>
  </si>
  <si>
    <t>pit  1600 mm</t>
  </si>
  <si>
    <t xml:space="preserve">SS Auto Door </t>
  </si>
  <si>
    <r>
      <rPr>
        <b/>
        <sz val="11"/>
        <color theme="1"/>
        <rFont val="Calibri"/>
        <charset val="134"/>
        <scheme val="minor"/>
      </rPr>
      <t>Landing Door</t>
    </r>
    <r>
      <rPr>
        <sz val="11"/>
        <color theme="1"/>
        <rFont val="Calibri"/>
        <charset val="134"/>
        <scheme val="minor"/>
      </rPr>
      <t xml:space="preserve">          </t>
    </r>
    <r>
      <rPr>
        <b/>
        <sz val="11"/>
        <color theme="1"/>
        <rFont val="Calibri"/>
        <charset val="134"/>
        <scheme val="minor"/>
      </rPr>
      <t xml:space="preserve">SS Auto Door </t>
    </r>
  </si>
  <si>
    <t>Shaft Inside Width  - 1.8</t>
  </si>
  <si>
    <t>Date</t>
  </si>
  <si>
    <t>Floor Designation -G+4</t>
  </si>
  <si>
    <t xml:space="preserve">Down Collective </t>
  </si>
  <si>
    <r>
      <rPr>
        <b/>
        <sz val="11"/>
        <color theme="1"/>
        <rFont val="Calibri"/>
        <charset val="134"/>
        <scheme val="minor"/>
      </rPr>
      <t xml:space="preserve">Gr. Landing Door  </t>
    </r>
    <r>
      <rPr>
        <sz val="11"/>
        <color theme="1"/>
        <rFont val="Calibri"/>
        <charset val="134"/>
        <scheme val="minor"/>
      </rPr>
      <t xml:space="preserve">  </t>
    </r>
    <r>
      <rPr>
        <b/>
        <sz val="11"/>
        <color theme="1"/>
        <rFont val="Calibri"/>
        <charset val="134"/>
        <scheme val="minor"/>
      </rPr>
      <t xml:space="preserve">SS Auto Door </t>
    </r>
  </si>
  <si>
    <t xml:space="preserve">Shaft Inside Depth   - 1.8  </t>
  </si>
  <si>
    <t xml:space="preserve">Car Door </t>
  </si>
  <si>
    <t>MS COAPSEBEL</t>
  </si>
  <si>
    <r>
      <rPr>
        <b/>
        <sz val="11"/>
        <color theme="1"/>
        <rFont val="Calibri"/>
        <charset val="134"/>
        <scheme val="minor"/>
      </rPr>
      <t>Landing Door</t>
    </r>
    <r>
      <rPr>
        <sz val="11"/>
        <color theme="1"/>
        <rFont val="Calibri"/>
        <charset val="134"/>
        <scheme val="minor"/>
      </rPr>
      <t xml:space="preserve">  COLPSEBEL</t>
    </r>
    <r>
      <rPr>
        <b/>
        <sz val="11"/>
        <color theme="1"/>
        <rFont val="Calibri"/>
        <charset val="134"/>
        <scheme val="minor"/>
      </rPr>
      <t xml:space="preserve"> DOOR</t>
    </r>
  </si>
  <si>
    <t xml:space="preserve">Description </t>
  </si>
  <si>
    <t xml:space="preserve">Specification </t>
  </si>
  <si>
    <t xml:space="preserve">Remark/ Status </t>
  </si>
  <si>
    <t xml:space="preserve">Qty </t>
  </si>
  <si>
    <t xml:space="preserve">Rate </t>
  </si>
  <si>
    <t xml:space="preserve">Amount </t>
  </si>
  <si>
    <t xml:space="preserve">Operation </t>
  </si>
  <si>
    <t>Car Guide Rail 5 Mtrs. With Fish Plate</t>
  </si>
  <si>
    <t>T 70 x 65 x 9mm</t>
  </si>
  <si>
    <t xml:space="preserve">Sr. No. </t>
  </si>
  <si>
    <t>Car fish plate Joint NUTBolt with N / P /S.</t>
  </si>
  <si>
    <t>M12x35 Lg</t>
  </si>
  <si>
    <t>T 70 x 65 x 9 mm</t>
  </si>
  <si>
    <r>
      <rPr>
        <sz val="11"/>
        <color theme="1"/>
        <rFont val="Calibri"/>
        <charset val="134"/>
        <scheme val="minor"/>
      </rPr>
      <t xml:space="preserve">Car Guide MS  </t>
    </r>
    <r>
      <rPr>
        <b/>
        <sz val="11"/>
        <color rgb="FFFF0000"/>
        <rFont val="Calibri"/>
        <charset val="134"/>
        <scheme val="minor"/>
      </rPr>
      <t>(GP</t>
    </r>
    <r>
      <rPr>
        <sz val="11"/>
        <color theme="1"/>
        <rFont val="Calibri"/>
        <charset val="134"/>
        <scheme val="minor"/>
      </rPr>
      <t xml:space="preserve">)Brackets </t>
    </r>
  </si>
  <si>
    <r>
      <rPr>
        <sz val="11"/>
        <color theme="1"/>
        <rFont val="Calibri"/>
        <charset val="134"/>
        <scheme val="minor"/>
      </rPr>
      <t>Car Guide Rail MS (</t>
    </r>
    <r>
      <rPr>
        <b/>
        <sz val="11"/>
        <color rgb="FFFF0000"/>
        <rFont val="Calibri"/>
        <charset val="134"/>
        <scheme val="minor"/>
      </rPr>
      <t>Combination</t>
    </r>
    <r>
      <rPr>
        <sz val="11"/>
        <color theme="1"/>
        <rFont val="Calibri"/>
        <charset val="134"/>
        <scheme val="minor"/>
      </rPr>
      <t xml:space="preserve">) Brackets </t>
    </r>
  </si>
  <si>
    <t>AS Per Drawing</t>
  </si>
  <si>
    <t xml:space="preserve">Anchor Fastner </t>
  </si>
  <si>
    <t>16mm x 100mm</t>
  </si>
  <si>
    <t>Car Guide MS Brackets Nut Bolt with N/P/S.</t>
  </si>
  <si>
    <t>Car Guide Clip Forged 12mm</t>
  </si>
  <si>
    <t>ERC 12</t>
  </si>
  <si>
    <t>"E" Packing</t>
  </si>
  <si>
    <t>Cwt Guide Rail 5 Mtrs. With Fish Plate</t>
  </si>
  <si>
    <t>T 45 x 45 x 5mm</t>
  </si>
  <si>
    <t>Cwt fish plate Joint NUTBolt with N/P/S.</t>
  </si>
  <si>
    <t>M8x35 Lg</t>
  </si>
  <si>
    <t>T 45 x 45 x 9mm</t>
  </si>
  <si>
    <t>Cwt Rail MS Brackets NUTBolt with N / P /S.</t>
  </si>
  <si>
    <t>12mm x 100mm</t>
  </si>
  <si>
    <t xml:space="preserve">  </t>
  </si>
  <si>
    <t>Cwt Rail Joint NUTBolt with N / p / S.</t>
  </si>
  <si>
    <t>ERC 10</t>
  </si>
  <si>
    <t>Car Frame 2:1 For 6 Passenger</t>
  </si>
  <si>
    <t>Top &amp; Bottom Ceiling, Car shoes , Up right Angle,</t>
  </si>
  <si>
    <t xml:space="preserve"> </t>
  </si>
  <si>
    <t>Eye Bolt with spring, Buffer spring, Safety Block,</t>
  </si>
  <si>
    <t>Car Frame1;1 For 6 Passenger</t>
  </si>
  <si>
    <t>Cwt frame, Cwt Shoes, Screen Guard, Tie Angle</t>
  </si>
  <si>
    <t>Anchor Fastner for Buffer Spring</t>
  </si>
  <si>
    <t>12mm x 150mm</t>
  </si>
  <si>
    <t>Cwt Guide sheet Metal Clip For Screen Guard</t>
  </si>
  <si>
    <t>Stationary Cam with Bracket</t>
  </si>
  <si>
    <t>Oil Collector 3 type of Rail</t>
  </si>
  <si>
    <t xml:space="preserve">Oil  Feeder </t>
  </si>
  <si>
    <t xml:space="preserve">Filler Weight </t>
  </si>
  <si>
    <t>AS Per DBG</t>
  </si>
  <si>
    <t>BBL</t>
  </si>
  <si>
    <t>6 Passenger / 680 kg , Speed - 1.00 M/P/S.</t>
  </si>
  <si>
    <t>SHARP</t>
  </si>
  <si>
    <t>ISMB For Machine with Diverter</t>
  </si>
  <si>
    <t>SHARP 125 GEARD</t>
  </si>
  <si>
    <t>6 Passenger / 408kg , Speed - 0.65 M/P/S.</t>
  </si>
  <si>
    <t>High Tensile NUTBolt 16mm x 75mm N/P/s.</t>
  </si>
  <si>
    <t>Machine Anti Vibration Rubber pad</t>
  </si>
  <si>
    <t>Speed Governor Set Top &amp; Bottom Pulley</t>
  </si>
  <si>
    <t>300mm Dia , Speed - 1.00 M/P/S., 8 mm Rope Dia</t>
  </si>
  <si>
    <t>with Weight</t>
  </si>
  <si>
    <t xml:space="preserve">Speed Governor Top Pulley Fixing </t>
  </si>
  <si>
    <t>Anchor Fastner 12mm x 150mm</t>
  </si>
  <si>
    <t xml:space="preserve">Speed Governor Bottom Pulley Fixing </t>
  </si>
  <si>
    <t>Car Guide Clip Sheet Metal 12mm</t>
  </si>
  <si>
    <t>NUTbolt 12 x 35mm</t>
  </si>
  <si>
    <t xml:space="preserve">Main Rope 13 mm </t>
  </si>
  <si>
    <t>13 mm x 4 Nos.x 60 Mtrs.</t>
  </si>
  <si>
    <t>Main Rope Bull Dog Clip 13mm</t>
  </si>
  <si>
    <t>8 Nos x 4</t>
  </si>
  <si>
    <t>Speed Governor Rope 8mm</t>
  </si>
  <si>
    <t>8mm x 1 Nos. x 36 Mtrs.</t>
  </si>
  <si>
    <t xml:space="preserve">18 Nos </t>
  </si>
  <si>
    <t xml:space="preserve">Speed Governor Bull Dog Clip 8mm </t>
  </si>
  <si>
    <t>4 Nos x 1</t>
  </si>
  <si>
    <t>8mm x 1 Nos. x 42 Mtrs.</t>
  </si>
  <si>
    <t>Thimble 8mm</t>
  </si>
  <si>
    <t>SS Cabin Decorative for 6 passenger</t>
  </si>
  <si>
    <t>SS Designer Door Panel, SS False Ceiling Decorative,</t>
  </si>
  <si>
    <t>SS Cabin Top, MS Cabin Platform, Cabin Stedier,</t>
  </si>
  <si>
    <t>MS Cabin Decorative for 6 passenger</t>
  </si>
  <si>
    <t>MS Designer Door Panel, MS False Ceiling Decorative,</t>
  </si>
  <si>
    <t>ms</t>
  </si>
  <si>
    <t>HandRail, Toe Guard , Barricade and Hardware</t>
  </si>
  <si>
    <t>MS Cabin Top, MS Cabin Platform, Cabin Stedier,</t>
  </si>
  <si>
    <t>Cabin Blower</t>
  </si>
  <si>
    <t>LED Light For Cabin</t>
  </si>
  <si>
    <t>MS Car Door</t>
  </si>
  <si>
    <t>800 mm AARON</t>
  </si>
  <si>
    <t>MS LANDING Door</t>
  </si>
  <si>
    <t xml:space="preserve">MS COLAPSEBEL Car Door </t>
  </si>
  <si>
    <t>SS Car Door</t>
  </si>
  <si>
    <t xml:space="preserve">Door Frame </t>
  </si>
  <si>
    <t>SS LANDING Door</t>
  </si>
  <si>
    <t>Door sensor 154 Crisscross Beams 2 Mtrs.</t>
  </si>
  <si>
    <t>WICO</t>
  </si>
  <si>
    <t xml:space="preserve"> C O P G+6  STOP + DO+DC+ BELL+L+F+AA</t>
  </si>
  <si>
    <t>ACRALIC</t>
  </si>
  <si>
    <t xml:space="preserve"> L O P - G+6 Stop selective Collective</t>
  </si>
  <si>
    <t>Single Button</t>
  </si>
  <si>
    <t xml:space="preserve"> C O P G+4  STOP + BELL + L+ F + AA</t>
  </si>
  <si>
    <t>Control Panel For Automatic Elevator  - 6 Pass</t>
  </si>
  <si>
    <t>Upto G + 3 Traction Geared Machine with ARD</t>
  </si>
  <si>
    <t>ARKEL</t>
  </si>
  <si>
    <t xml:space="preserve"> L O P - G+4 Stop selective Collective</t>
  </si>
  <si>
    <t>Control Panel Fixing Fastner</t>
  </si>
  <si>
    <t>Anchor Fastner 12mm x 100mm</t>
  </si>
  <si>
    <t>Upto  G + 2 Traction Geared Machine with ARD</t>
  </si>
  <si>
    <t>ARD   - 5.5 kw with Stand</t>
  </si>
  <si>
    <t>UTL(ARD + BATTERY)</t>
  </si>
  <si>
    <t>YASHIKAWA  Drive 5.5 KW / 7.5 HP</t>
  </si>
  <si>
    <t>Wiring Harness For  G + 4</t>
  </si>
  <si>
    <t>25 Mtr * 3 =75</t>
  </si>
  <si>
    <t>YASHIKAWA  Drive 3.7.KW/ 5 HP</t>
  </si>
  <si>
    <t>Flat Travelling Cable 0.5 Sq.mm x 12 Core</t>
  </si>
  <si>
    <t>Wiring Harness For  G + 3</t>
  </si>
  <si>
    <t>5  BANDLE</t>
  </si>
  <si>
    <t>Car Top Junction Box with Connectors</t>
  </si>
  <si>
    <t>60 Mtr</t>
  </si>
  <si>
    <t>Car Top Inspection Box with Bulb Jaali</t>
  </si>
  <si>
    <t>Display Cable 12 Colours</t>
  </si>
  <si>
    <t xml:space="preserve">12 corex x 0.25sq mm </t>
  </si>
  <si>
    <t xml:space="preserve">Motor Power Wire (1 bundle = 30 mtrs) </t>
  </si>
  <si>
    <t xml:space="preserve">4 sq. mm </t>
  </si>
  <si>
    <t xml:space="preserve">Flexible conduit (1/2 inch) (1 Unit = 30mtr) </t>
  </si>
  <si>
    <t xml:space="preserve">1/2" inch </t>
  </si>
  <si>
    <t>Flexible conduit (3/4"inch) (1 unit = 5 mtr)</t>
  </si>
  <si>
    <t xml:space="preserve">3/4" inch </t>
  </si>
  <si>
    <t>G.I. Main Earthing 8 Guage</t>
  </si>
  <si>
    <t>For Machine Room Earthing</t>
  </si>
  <si>
    <t>G.I. Main Earthing 14 Guage</t>
  </si>
  <si>
    <t>For Lift Shaft  Earthing</t>
  </si>
  <si>
    <t>Earthing Brackets with 6m x 25m N/P/S.</t>
  </si>
  <si>
    <t>For Main, Shaft , Motor, Brake, &amp; Controller Earthing</t>
  </si>
  <si>
    <t>Cable Hanger Plate - Regular with D Shape</t>
  </si>
  <si>
    <t xml:space="preserve">Cable Hanger fixing Screw Fisher - 4" </t>
  </si>
  <si>
    <t>Cable Hanger Big (89 x 122) with Support Plate</t>
  </si>
  <si>
    <t>Cable Hanger fixing NUTBolt 12 x 35 N/P/S.</t>
  </si>
  <si>
    <t>PVC Truffing 45 x 45 x 2 Mtrs.</t>
  </si>
  <si>
    <t>For Shaft wiring</t>
  </si>
  <si>
    <t>Metal Truffing 45 x 45 x 2 Mtrs.</t>
  </si>
  <si>
    <t>For Machine Room Wiring</t>
  </si>
  <si>
    <t>Wooden Screw 8 x 35 For Truffing Fixing</t>
  </si>
  <si>
    <t>Rectangular Magnet 40 x 25 x 10mm</t>
  </si>
  <si>
    <t xml:space="preserve">Cable Tie 6" </t>
  </si>
  <si>
    <t xml:space="preserve">Cable Tie 4" </t>
  </si>
  <si>
    <t>P - Clip - 3</t>
  </si>
  <si>
    <t>For Flexible Pipe</t>
  </si>
  <si>
    <t>Overload Device</t>
  </si>
  <si>
    <t>Fire Men Switch with Glass</t>
  </si>
  <si>
    <t xml:space="preserve">Lift Announciator </t>
  </si>
  <si>
    <t>Emergency Alarm Box</t>
  </si>
  <si>
    <t>Pit Switch</t>
  </si>
  <si>
    <t>Pencil Type Reed Switch NO</t>
  </si>
  <si>
    <t>Double Contractor Limit Switch NC</t>
  </si>
  <si>
    <t>Limit Switch Z Brackets Big.</t>
  </si>
  <si>
    <t xml:space="preserve">Rail Clips Sheet Metal For 12mm </t>
  </si>
  <si>
    <t>For Limit Switch  Z Bracket Fixing</t>
  </si>
  <si>
    <t xml:space="preserve">NUTBolt 12m x 35m N/P/S. </t>
  </si>
  <si>
    <t xml:space="preserve">NUTBolt 6m x 35m N/P/S. </t>
  </si>
  <si>
    <t>For Limit Switch Fixing</t>
  </si>
  <si>
    <t xml:space="preserve">Plum wire 24 s.w.g </t>
  </si>
  <si>
    <t xml:space="preserve">For Template </t>
  </si>
  <si>
    <t xml:space="preserve">PVC  Yellow Tape </t>
  </si>
  <si>
    <t>Wiring / Marking</t>
  </si>
  <si>
    <t>PVC Black Tape</t>
  </si>
  <si>
    <t>For Main Rope Tieing</t>
  </si>
  <si>
    <t>Painting Material</t>
  </si>
  <si>
    <t>Black Enamel Paint</t>
  </si>
  <si>
    <t>Machine Beams, Cwt weights &amp; MS brackets</t>
  </si>
  <si>
    <t>P.O. Red Enamel paint</t>
  </si>
  <si>
    <t>Moving Items.</t>
  </si>
  <si>
    <t>Golden Yellow Enamel Paint</t>
  </si>
  <si>
    <t>Main Pulley &amp; speed governor pulley</t>
  </si>
  <si>
    <t>White Enamel Paint</t>
  </si>
  <si>
    <t xml:space="preserve">Lift Floor marking </t>
  </si>
  <si>
    <t>Painting Brush - 2"</t>
  </si>
  <si>
    <t>Painting For shaft &amp; Machine Room</t>
  </si>
  <si>
    <t>Hardware</t>
  </si>
  <si>
    <t>NUTBolt 12 x 35 N/P/S.</t>
  </si>
  <si>
    <t>Extra</t>
  </si>
  <si>
    <t>NUTBolt 10 x 35 N/P/S.</t>
  </si>
  <si>
    <t>NUTBolt 8 x 25 N/P/S.</t>
  </si>
  <si>
    <t>NUTBolt 6 x 35 N/P/S.</t>
  </si>
  <si>
    <t>Anchor Fastner - 12m x 100</t>
  </si>
  <si>
    <t xml:space="preserve">Miscellinious Expense </t>
  </si>
  <si>
    <t>Transport Mumbai to Raipur</t>
  </si>
  <si>
    <t>Erection Charges G + 4 = 5 stop</t>
  </si>
  <si>
    <t>Lifting machine Equipment</t>
  </si>
  <si>
    <t>30 % Sales Expenses</t>
  </si>
  <si>
    <t>Total Amount Rs.</t>
  </si>
  <si>
    <t>GST 18%</t>
  </si>
  <si>
    <t>Net Amount Rs.</t>
  </si>
  <si>
    <t xml:space="preserve"> MS</t>
  </si>
  <si>
    <t>SS</t>
  </si>
  <si>
    <t>BILL</t>
  </si>
  <si>
    <t>CASH</t>
  </si>
  <si>
    <t>[[[[[[[[[[</t>
  </si>
  <si>
    <t>ppppp</t>
  </si>
  <si>
    <t>]</t>
  </si>
  <si>
    <t>h</t>
  </si>
  <si>
    <t>No. of Stops    2</t>
  </si>
  <si>
    <t>Shaft Inside Width  - 1500</t>
  </si>
  <si>
    <t>Shaft Inside Depth   - 1500</t>
  </si>
  <si>
    <r>
      <t xml:space="preserve">Opening      - 700 w </t>
    </r>
    <r>
      <rPr>
        <b/>
        <sz val="11"/>
        <color theme="1"/>
        <rFont val="Calibri"/>
        <charset val="134"/>
        <scheme val="minor"/>
      </rPr>
      <t>x 2000</t>
    </r>
    <r>
      <rPr>
        <sz val="11"/>
        <color theme="1"/>
        <rFont val="Calibri"/>
        <charset val="134"/>
        <scheme val="minor"/>
      </rPr>
      <t xml:space="preserve">  ht </t>
    </r>
  </si>
  <si>
    <t>13 mm  x 3 Nos.x 120  Mtrs.</t>
  </si>
  <si>
    <t>700 X 2000 MM</t>
  </si>
  <si>
    <t>2 SET</t>
  </si>
  <si>
    <t>Erection Charges G + 1  = 2 stop</t>
  </si>
  <si>
    <t>Deepak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</si>
</sst>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rgb="FF000000"/>
      <name val="Cambria"/>
      <charset val="134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4"/>
      <color rgb="FFFF000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49" fontId="0" fillId="0" borderId="4" xfId="0" applyNumberFormat="1" applyBorder="1"/>
    <xf numFmtId="0" fontId="3" fillId="0" borderId="4" xfId="0" applyFont="1" applyBorder="1" applyAlignment="1">
      <alignment horizontal="left" shrinkToFi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3" fillId="0" borderId="5" xfId="0" applyFont="1" applyBorder="1" applyAlignment="1">
      <alignment horizontal="center"/>
    </xf>
    <xf numFmtId="0" fontId="0" fillId="0" borderId="5" xfId="0" applyBorder="1"/>
    <xf numFmtId="0" fontId="4" fillId="0" borderId="0" xfId="0" applyFont="1" applyAlignment="1">
      <alignment vertical="center"/>
    </xf>
    <xf numFmtId="0" fontId="3" fillId="0" borderId="5" xfId="0" applyFont="1" applyBorder="1"/>
    <xf numFmtId="0" fontId="0" fillId="0" borderId="5" xfId="0" applyBorder="1" applyAlignment="1">
      <alignment horizontal="center"/>
    </xf>
    <xf numFmtId="14" fontId="0" fillId="0" borderId="5" xfId="0" applyNumberFormat="1" applyBorder="1"/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5" xfId="0" applyFont="1" applyBorder="1" applyAlignment="1">
      <alignment horizontal="center"/>
    </xf>
    <xf numFmtId="0" fontId="5" fillId="0" borderId="5" xfId="0" applyFont="1" applyBorder="1"/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4" xfId="0" applyBorder="1" applyAlignment="1">
      <alignment horizontal="right" vertical="center"/>
    </xf>
    <xf numFmtId="0" fontId="0" fillId="0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2" borderId="5" xfId="0" applyFont="1" applyFill="1" applyBorder="1"/>
    <xf numFmtId="0" fontId="0" fillId="0" borderId="5" xfId="0" applyFont="1" applyBorder="1"/>
    <xf numFmtId="0" fontId="6" fillId="0" borderId="5" xfId="0" applyFont="1" applyBorder="1"/>
    <xf numFmtId="0" fontId="0" fillId="0" borderId="0" xfId="0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0" fontId="8" fillId="0" borderId="5" xfId="0" applyFont="1" applyBorder="1"/>
    <xf numFmtId="4" fontId="8" fillId="0" borderId="0" xfId="0" applyNumberFormat="1" applyFont="1" applyBorder="1"/>
    <xf numFmtId="0" fontId="9" fillId="0" borderId="5" xfId="0" applyFont="1" applyBorder="1"/>
    <xf numFmtId="0" fontId="0" fillId="0" borderId="0" xfId="0" applyBorder="1"/>
    <xf numFmtId="1" fontId="9" fillId="0" borderId="5" xfId="0" applyNumberFormat="1" applyFont="1" applyBorder="1"/>
    <xf numFmtId="0" fontId="5" fillId="0" borderId="5" xfId="0" applyFont="1" applyBorder="1" applyAlignment="1">
      <alignment horizontal="right"/>
    </xf>
    <xf numFmtId="0" fontId="5" fillId="0" borderId="5" xfId="0" applyFont="1" applyBorder="1" applyAlignment="1">
      <alignment horizontal="center"/>
    </xf>
    <xf numFmtId="4" fontId="5" fillId="0" borderId="5" xfId="0" applyNumberFormat="1" applyFont="1" applyBorder="1" applyAlignment="1">
      <alignment horizontal="left"/>
    </xf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0" fontId="0" fillId="0" borderId="5" xfId="0" quotePrefix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quotePrefix="1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36"/>
  <sheetViews>
    <sheetView tabSelected="1" zoomScale="110" zoomScaleNormal="110" workbookViewId="0">
      <selection activeCell="A16" sqref="A16"/>
    </sheetView>
  </sheetViews>
  <sheetFormatPr defaultColWidth="9" defaultRowHeight="15"/>
  <cols>
    <col min="1" max="1" width="8.7109375" customWidth="1"/>
    <col min="2" max="2" width="42.42578125" customWidth="1"/>
    <col min="3" max="3" width="43.28515625" customWidth="1"/>
    <col min="4" max="4" width="18.28515625" customWidth="1"/>
    <col min="5" max="5" width="14" style="1" customWidth="1"/>
    <col min="6" max="6" width="8.28515625" customWidth="1"/>
    <col min="7" max="7" width="11.7109375" customWidth="1"/>
    <col min="8" max="8" width="12.42578125" hidden="1" customWidth="1"/>
    <col min="9" max="9" width="9" hidden="1" customWidth="1"/>
    <col min="10" max="10" width="10.7109375" hidden="1" customWidth="1"/>
    <col min="11" max="11" width="9" hidden="1" customWidth="1"/>
    <col min="13" max="13" width="39.85546875" customWidth="1"/>
    <col min="14" max="14" width="44.28515625" customWidth="1"/>
    <col min="15" max="15" width="23.7109375" customWidth="1"/>
    <col min="18" max="18" width="11.85546875" customWidth="1"/>
    <col min="19" max="19" width="9.7109375" customWidth="1"/>
    <col min="27" max="27" width="9.28515625" customWidth="1"/>
  </cols>
  <sheetData>
    <row r="1" spans="1:65" ht="24" customHeight="1">
      <c r="A1" s="44" t="s">
        <v>0</v>
      </c>
      <c r="B1" s="45"/>
      <c r="C1" s="45"/>
      <c r="D1" s="45"/>
      <c r="E1" s="45"/>
      <c r="F1" s="45"/>
      <c r="G1" s="46"/>
      <c r="L1" s="44" t="s">
        <v>0</v>
      </c>
      <c r="M1" s="45"/>
      <c r="N1" s="45"/>
      <c r="O1" s="45"/>
      <c r="P1" s="45"/>
      <c r="Q1" s="45"/>
      <c r="R1" s="46"/>
      <c r="V1" s="3" t="s">
        <v>1</v>
      </c>
      <c r="W1" s="4" t="s">
        <v>2</v>
      </c>
      <c r="X1" s="2" t="s">
        <v>3</v>
      </c>
      <c r="Y1" s="5" t="s">
        <v>4</v>
      </c>
      <c r="Z1" s="6" t="s">
        <v>5</v>
      </c>
      <c r="AA1" s="7" t="s">
        <v>6</v>
      </c>
      <c r="BM1" t="s">
        <v>7</v>
      </c>
    </row>
    <row r="2" spans="1:65" ht="21.75" customHeight="1">
      <c r="A2" s="47" t="s">
        <v>8</v>
      </c>
      <c r="B2" s="48"/>
      <c r="C2" s="48"/>
      <c r="D2" s="48"/>
      <c r="E2" s="48"/>
      <c r="F2" s="48"/>
      <c r="G2" s="49"/>
      <c r="L2" s="47" t="s">
        <v>8</v>
      </c>
      <c r="M2" s="48"/>
      <c r="N2" s="48"/>
      <c r="O2" s="48"/>
      <c r="P2" s="48"/>
      <c r="Q2" s="48"/>
      <c r="R2" s="49"/>
      <c r="V2" s="50">
        <v>52</v>
      </c>
      <c r="W2" s="10" t="s">
        <v>10</v>
      </c>
      <c r="X2" s="8" t="s">
        <v>11</v>
      </c>
      <c r="Y2" s="11" t="s">
        <v>12</v>
      </c>
      <c r="Z2" s="11">
        <v>1.5</v>
      </c>
      <c r="AA2" s="8"/>
      <c r="BM2" t="s">
        <v>13</v>
      </c>
    </row>
    <row r="3" spans="1:65">
      <c r="A3" s="2" t="s">
        <v>14</v>
      </c>
      <c r="B3" s="3" t="s">
        <v>240</v>
      </c>
      <c r="C3" s="4" t="s">
        <v>15</v>
      </c>
      <c r="D3" s="2" t="s">
        <v>235</v>
      </c>
      <c r="E3" s="5" t="s">
        <v>4</v>
      </c>
      <c r="F3" s="6" t="s">
        <v>5</v>
      </c>
      <c r="G3" s="7"/>
      <c r="L3" s="2" t="s">
        <v>6</v>
      </c>
      <c r="M3" s="3" t="s">
        <v>1</v>
      </c>
      <c r="N3" s="4" t="s">
        <v>2</v>
      </c>
      <c r="O3" s="2" t="s">
        <v>3</v>
      </c>
      <c r="P3" s="5" t="s">
        <v>4</v>
      </c>
      <c r="Q3" s="6" t="s">
        <v>5</v>
      </c>
      <c r="R3" s="7" t="s">
        <v>6</v>
      </c>
      <c r="V3" s="8" t="s">
        <v>16</v>
      </c>
      <c r="W3" s="10" t="s">
        <v>17</v>
      </c>
      <c r="X3" s="8" t="s">
        <v>18</v>
      </c>
      <c r="Y3" s="11" t="s">
        <v>19</v>
      </c>
      <c r="Z3" s="11">
        <v>12</v>
      </c>
      <c r="AA3" s="8"/>
      <c r="BM3" t="s">
        <v>20</v>
      </c>
    </row>
    <row r="4" spans="1:65" ht="12.6" customHeight="1">
      <c r="A4" s="8" t="s">
        <v>21</v>
      </c>
      <c r="B4" s="9" t="s">
        <v>22</v>
      </c>
      <c r="C4" s="10" t="s">
        <v>23</v>
      </c>
      <c r="D4" s="8" t="s">
        <v>11</v>
      </c>
      <c r="E4" s="11" t="s">
        <v>12</v>
      </c>
      <c r="F4" s="11">
        <v>1.5</v>
      </c>
      <c r="G4" s="8"/>
      <c r="L4" s="8" t="s">
        <v>21</v>
      </c>
      <c r="M4" s="43" t="s">
        <v>9</v>
      </c>
      <c r="N4" s="10" t="s">
        <v>10</v>
      </c>
      <c r="O4" s="8" t="s">
        <v>11</v>
      </c>
      <c r="P4" s="11" t="s">
        <v>12</v>
      </c>
      <c r="Q4" s="11">
        <v>1.5</v>
      </c>
      <c r="R4" s="8"/>
      <c r="V4" s="13" t="s">
        <v>24</v>
      </c>
      <c r="W4" s="15" t="s">
        <v>25</v>
      </c>
      <c r="X4" s="13" t="s">
        <v>26</v>
      </c>
      <c r="Y4" s="11"/>
      <c r="Z4" s="8"/>
      <c r="AA4" s="8"/>
    </row>
    <row r="5" spans="1:65" ht="75">
      <c r="A5" s="8" t="s">
        <v>27</v>
      </c>
      <c r="B5" s="12">
        <v>44104</v>
      </c>
      <c r="C5" s="10" t="s">
        <v>232</v>
      </c>
      <c r="D5" s="8" t="s">
        <v>28</v>
      </c>
      <c r="E5" s="11" t="s">
        <v>19</v>
      </c>
      <c r="F5" s="11">
        <v>12</v>
      </c>
      <c r="G5" s="8"/>
      <c r="L5" s="8" t="s">
        <v>27</v>
      </c>
      <c r="M5" s="8" t="s">
        <v>16</v>
      </c>
      <c r="N5" s="10" t="s">
        <v>17</v>
      </c>
      <c r="O5" s="8" t="s">
        <v>18</v>
      </c>
      <c r="P5" s="11" t="s">
        <v>19</v>
      </c>
      <c r="Q5" s="11">
        <v>12</v>
      </c>
      <c r="R5" s="8"/>
      <c r="V5" s="13" t="s">
        <v>29</v>
      </c>
      <c r="W5" s="15" t="s">
        <v>30</v>
      </c>
      <c r="X5" s="13" t="s">
        <v>31</v>
      </c>
      <c r="Y5" s="7"/>
      <c r="Z5" s="8"/>
      <c r="AA5" s="8"/>
    </row>
    <row r="6" spans="1:65" ht="21" customHeight="1">
      <c r="A6" s="13" t="s">
        <v>32</v>
      </c>
      <c r="B6" s="13" t="s">
        <v>33</v>
      </c>
      <c r="C6" s="14" t="s">
        <v>34</v>
      </c>
      <c r="D6" s="13" t="s">
        <v>233</v>
      </c>
      <c r="E6" s="11"/>
      <c r="F6" s="8"/>
      <c r="G6" s="8"/>
      <c r="L6" s="13" t="s">
        <v>32</v>
      </c>
      <c r="M6" s="13" t="s">
        <v>24</v>
      </c>
      <c r="N6" s="15" t="s">
        <v>25</v>
      </c>
      <c r="O6" s="13" t="s">
        <v>26</v>
      </c>
      <c r="P6" s="11"/>
      <c r="Q6" s="8"/>
      <c r="R6" s="8"/>
      <c r="V6" s="7" t="s">
        <v>35</v>
      </c>
      <c r="W6" s="7" t="s">
        <v>36</v>
      </c>
      <c r="X6" s="7" t="s">
        <v>37</v>
      </c>
      <c r="Y6" s="7" t="s">
        <v>38</v>
      </c>
      <c r="Z6" s="7" t="s">
        <v>39</v>
      </c>
      <c r="AA6" s="7" t="s">
        <v>40</v>
      </c>
    </row>
    <row r="7" spans="1:65" ht="15.75" customHeight="1">
      <c r="A7" s="13" t="s">
        <v>41</v>
      </c>
      <c r="B7" s="13" t="s">
        <v>29</v>
      </c>
      <c r="C7" s="15"/>
      <c r="D7" s="13" t="s">
        <v>234</v>
      </c>
      <c r="E7" s="7"/>
      <c r="F7" s="8"/>
      <c r="G7" s="8"/>
      <c r="L7" s="13" t="s">
        <v>41</v>
      </c>
      <c r="M7" s="13" t="s">
        <v>29</v>
      </c>
      <c r="N7" s="15" t="s">
        <v>30</v>
      </c>
      <c r="O7" s="13" t="s">
        <v>31</v>
      </c>
      <c r="P7" s="7"/>
      <c r="Q7" s="8"/>
      <c r="R7" s="8"/>
      <c r="V7" s="17" t="s">
        <v>42</v>
      </c>
      <c r="W7" s="11" t="s">
        <v>43</v>
      </c>
      <c r="X7" s="8"/>
      <c r="Y7" s="11">
        <v>7</v>
      </c>
      <c r="Z7" s="11">
        <v>2800</v>
      </c>
      <c r="AA7" s="8">
        <f t="shared" ref="AA7:AA34" si="0">Y7*Z7</f>
        <v>19600</v>
      </c>
    </row>
    <row r="8" spans="1:65" ht="17.45" customHeight="1">
      <c r="A8" s="10" t="s">
        <v>44</v>
      </c>
      <c r="B8" s="7" t="s">
        <v>35</v>
      </c>
      <c r="C8" s="7" t="s">
        <v>36</v>
      </c>
      <c r="D8" s="7" t="s">
        <v>37</v>
      </c>
      <c r="E8" s="7" t="s">
        <v>38</v>
      </c>
      <c r="F8" s="7" t="s">
        <v>39</v>
      </c>
      <c r="G8" s="7" t="s">
        <v>40</v>
      </c>
      <c r="L8" s="10" t="s">
        <v>44</v>
      </c>
      <c r="M8" s="7" t="s">
        <v>35</v>
      </c>
      <c r="N8" s="7" t="s">
        <v>36</v>
      </c>
      <c r="O8" s="7" t="s">
        <v>37</v>
      </c>
      <c r="P8" s="7" t="s">
        <v>38</v>
      </c>
      <c r="Q8" s="7" t="s">
        <v>39</v>
      </c>
      <c r="R8" s="7" t="s">
        <v>40</v>
      </c>
      <c r="V8" s="8" t="s">
        <v>45</v>
      </c>
      <c r="W8" s="18" t="s">
        <v>46</v>
      </c>
      <c r="X8" s="8"/>
      <c r="Y8" s="19">
        <v>56</v>
      </c>
      <c r="Z8" s="19">
        <v>12</v>
      </c>
      <c r="AA8" s="8">
        <f t="shared" si="0"/>
        <v>672</v>
      </c>
    </row>
    <row r="9" spans="1:65">
      <c r="A9" s="16">
        <v>1</v>
      </c>
      <c r="B9" s="17" t="s">
        <v>42</v>
      </c>
      <c r="C9" s="11" t="s">
        <v>47</v>
      </c>
      <c r="D9" s="8"/>
      <c r="E9" s="11">
        <v>14</v>
      </c>
      <c r="F9" s="11">
        <v>3000</v>
      </c>
      <c r="G9" s="8">
        <f t="shared" ref="G9:G100" si="1">E9*F9</f>
        <v>42000</v>
      </c>
      <c r="L9" s="16">
        <v>1</v>
      </c>
      <c r="M9" s="17" t="s">
        <v>42</v>
      </c>
      <c r="N9" s="11" t="s">
        <v>43</v>
      </c>
      <c r="O9" s="8"/>
      <c r="P9" s="11">
        <v>7</v>
      </c>
      <c r="Q9" s="11">
        <v>2800</v>
      </c>
      <c r="R9" s="8">
        <f t="shared" ref="R9:R36" si="2">P9*Q9</f>
        <v>19600</v>
      </c>
      <c r="V9" s="8" t="s">
        <v>48</v>
      </c>
      <c r="W9" s="18"/>
      <c r="X9" s="8"/>
      <c r="Y9" s="19">
        <v>0</v>
      </c>
      <c r="Z9" s="19">
        <v>240</v>
      </c>
      <c r="AA9" s="8">
        <f t="shared" si="0"/>
        <v>0</v>
      </c>
    </row>
    <row r="10" spans="1:65">
      <c r="A10" s="16">
        <v>2</v>
      </c>
      <c r="B10" s="8" t="s">
        <v>45</v>
      </c>
      <c r="C10" s="18" t="s">
        <v>46</v>
      </c>
      <c r="D10" s="8">
        <v>0</v>
      </c>
      <c r="E10" s="19">
        <v>96</v>
      </c>
      <c r="F10" s="19">
        <v>12</v>
      </c>
      <c r="G10" s="8">
        <f t="shared" si="1"/>
        <v>1152</v>
      </c>
      <c r="L10" s="16">
        <v>2</v>
      </c>
      <c r="M10" s="8" t="s">
        <v>45</v>
      </c>
      <c r="N10" s="18" t="s">
        <v>46</v>
      </c>
      <c r="O10" s="8"/>
      <c r="P10" s="19">
        <v>56</v>
      </c>
      <c r="Q10" s="19">
        <v>12</v>
      </c>
      <c r="R10" s="8">
        <f t="shared" si="2"/>
        <v>672</v>
      </c>
      <c r="V10" s="8" t="s">
        <v>49</v>
      </c>
      <c r="W10" s="11" t="s">
        <v>50</v>
      </c>
      <c r="X10" s="8"/>
      <c r="Y10" s="19">
        <v>20</v>
      </c>
      <c r="Z10" s="19">
        <v>1000</v>
      </c>
      <c r="AA10" s="8">
        <f t="shared" si="0"/>
        <v>20000</v>
      </c>
    </row>
    <row r="11" spans="1:65">
      <c r="A11" s="16"/>
      <c r="B11" s="8" t="s">
        <v>48</v>
      </c>
      <c r="C11" s="18"/>
      <c r="D11" s="8"/>
      <c r="E11" s="19">
        <v>18</v>
      </c>
      <c r="F11" s="19">
        <v>240</v>
      </c>
      <c r="G11" s="8">
        <f t="shared" si="1"/>
        <v>4320</v>
      </c>
      <c r="L11" s="16"/>
      <c r="M11" s="8" t="s">
        <v>48</v>
      </c>
      <c r="N11" s="18"/>
      <c r="O11" s="8"/>
      <c r="P11" s="19">
        <v>0</v>
      </c>
      <c r="Q11" s="19">
        <v>240</v>
      </c>
      <c r="R11" s="8">
        <f t="shared" si="2"/>
        <v>0</v>
      </c>
      <c r="V11" s="8" t="s">
        <v>51</v>
      </c>
      <c r="W11" s="11" t="s">
        <v>52</v>
      </c>
      <c r="X11" s="8"/>
      <c r="Y11" s="19">
        <v>40</v>
      </c>
      <c r="Z11" s="19">
        <v>42</v>
      </c>
      <c r="AA11" s="8">
        <f t="shared" si="0"/>
        <v>1680</v>
      </c>
    </row>
    <row r="12" spans="1:65">
      <c r="A12" s="16">
        <v>3</v>
      </c>
      <c r="B12" s="8" t="s">
        <v>49</v>
      </c>
      <c r="C12" s="11" t="s">
        <v>50</v>
      </c>
      <c r="D12" s="8"/>
      <c r="E12" s="19">
        <v>0</v>
      </c>
      <c r="F12" s="19">
        <v>1000</v>
      </c>
      <c r="G12" s="8">
        <f t="shared" si="1"/>
        <v>0</v>
      </c>
      <c r="L12" s="16">
        <v>3</v>
      </c>
      <c r="M12" s="8" t="s">
        <v>49</v>
      </c>
      <c r="N12" s="11" t="s">
        <v>50</v>
      </c>
      <c r="O12" s="8"/>
      <c r="P12" s="19">
        <v>20</v>
      </c>
      <c r="Q12" s="19">
        <v>1000</v>
      </c>
      <c r="R12" s="8">
        <f t="shared" si="2"/>
        <v>20000</v>
      </c>
      <c r="V12" s="8" t="s">
        <v>53</v>
      </c>
      <c r="W12" s="18" t="s">
        <v>46</v>
      </c>
      <c r="X12" s="8"/>
      <c r="Y12" s="19">
        <v>62</v>
      </c>
      <c r="Z12" s="19">
        <v>12</v>
      </c>
      <c r="AA12" s="8">
        <f t="shared" si="0"/>
        <v>744</v>
      </c>
    </row>
    <row r="13" spans="1:65">
      <c r="A13" s="16">
        <v>4</v>
      </c>
      <c r="B13" s="8" t="s">
        <v>51</v>
      </c>
      <c r="C13" s="11" t="s">
        <v>52</v>
      </c>
      <c r="D13" s="8"/>
      <c r="E13" s="19">
        <v>72</v>
      </c>
      <c r="F13" s="19">
        <v>42</v>
      </c>
      <c r="G13" s="8">
        <f t="shared" si="1"/>
        <v>3024</v>
      </c>
      <c r="L13" s="16">
        <v>4</v>
      </c>
      <c r="M13" s="8" t="s">
        <v>51</v>
      </c>
      <c r="N13" s="11" t="s">
        <v>52</v>
      </c>
      <c r="O13" s="8"/>
      <c r="P13" s="19">
        <v>40</v>
      </c>
      <c r="Q13" s="19">
        <v>42</v>
      </c>
      <c r="R13" s="8">
        <f t="shared" si="2"/>
        <v>1680</v>
      </c>
      <c r="V13" s="8" t="s">
        <v>54</v>
      </c>
      <c r="W13" s="11" t="s">
        <v>55</v>
      </c>
      <c r="X13" s="8"/>
      <c r="Y13" s="19">
        <v>36</v>
      </c>
      <c r="Z13" s="19">
        <v>12</v>
      </c>
      <c r="AA13" s="20">
        <f t="shared" si="0"/>
        <v>432</v>
      </c>
    </row>
    <row r="14" spans="1:65">
      <c r="A14" s="16">
        <v>5</v>
      </c>
      <c r="B14" s="8" t="s">
        <v>53</v>
      </c>
      <c r="C14" s="18" t="s">
        <v>46</v>
      </c>
      <c r="D14" s="8">
        <v>0</v>
      </c>
      <c r="E14" s="19">
        <v>72</v>
      </c>
      <c r="F14" s="19">
        <v>12</v>
      </c>
      <c r="G14" s="8">
        <f t="shared" si="1"/>
        <v>864</v>
      </c>
      <c r="L14" s="16">
        <v>5</v>
      </c>
      <c r="M14" s="8" t="s">
        <v>53</v>
      </c>
      <c r="N14" s="18" t="s">
        <v>46</v>
      </c>
      <c r="O14" s="8"/>
      <c r="P14" s="19">
        <v>62</v>
      </c>
      <c r="Q14" s="19">
        <v>12</v>
      </c>
      <c r="R14" s="8">
        <f t="shared" si="2"/>
        <v>744</v>
      </c>
      <c r="V14" s="8" t="s">
        <v>56</v>
      </c>
      <c r="W14" s="18"/>
      <c r="X14" s="8"/>
      <c r="Y14" s="18">
        <v>0</v>
      </c>
      <c r="Z14" s="18">
        <v>12</v>
      </c>
      <c r="AA14" s="20">
        <f t="shared" si="0"/>
        <v>0</v>
      </c>
    </row>
    <row r="15" spans="1:65">
      <c r="A15" s="16">
        <v>6</v>
      </c>
      <c r="B15" s="8" t="s">
        <v>54</v>
      </c>
      <c r="C15" s="11" t="s">
        <v>55</v>
      </c>
      <c r="D15" s="8"/>
      <c r="E15" s="19">
        <v>36</v>
      </c>
      <c r="F15" s="19">
        <v>12</v>
      </c>
      <c r="G15" s="20">
        <f t="shared" si="1"/>
        <v>432</v>
      </c>
      <c r="L15" s="16">
        <v>6</v>
      </c>
      <c r="M15" s="8" t="s">
        <v>54</v>
      </c>
      <c r="N15" s="11" t="s">
        <v>55</v>
      </c>
      <c r="O15" s="8"/>
      <c r="P15" s="19">
        <v>36</v>
      </c>
      <c r="Q15" s="19">
        <v>12</v>
      </c>
      <c r="R15" s="20">
        <f t="shared" si="2"/>
        <v>432</v>
      </c>
      <c r="V15" s="17" t="s">
        <v>57</v>
      </c>
      <c r="W15" s="11" t="s">
        <v>58</v>
      </c>
      <c r="X15" s="8"/>
      <c r="Y15" s="11">
        <f>Y7</f>
        <v>7</v>
      </c>
      <c r="Z15" s="19">
        <v>1600</v>
      </c>
      <c r="AA15" s="8">
        <f t="shared" si="0"/>
        <v>11200</v>
      </c>
    </row>
    <row r="16" spans="1:65">
      <c r="A16" s="16">
        <v>7</v>
      </c>
      <c r="B16" s="8" t="s">
        <v>56</v>
      </c>
      <c r="C16" s="18"/>
      <c r="D16" s="8"/>
      <c r="E16" s="18">
        <v>0</v>
      </c>
      <c r="F16" s="18">
        <v>12</v>
      </c>
      <c r="G16" s="20">
        <f t="shared" si="1"/>
        <v>0</v>
      </c>
      <c r="L16" s="16">
        <v>7</v>
      </c>
      <c r="M16" s="8" t="s">
        <v>56</v>
      </c>
      <c r="N16" s="18"/>
      <c r="O16" s="8"/>
      <c r="P16" s="18">
        <v>0</v>
      </c>
      <c r="Q16" s="18">
        <v>12</v>
      </c>
      <c r="R16" s="20">
        <f t="shared" si="2"/>
        <v>0</v>
      </c>
      <c r="V16" s="8" t="s">
        <v>59</v>
      </c>
      <c r="W16" s="18" t="s">
        <v>60</v>
      </c>
      <c r="X16" s="8"/>
      <c r="Y16" s="11">
        <v>56</v>
      </c>
      <c r="Z16" s="19">
        <v>10</v>
      </c>
      <c r="AA16" s="8">
        <f t="shared" si="0"/>
        <v>560</v>
      </c>
    </row>
    <row r="17" spans="1:27">
      <c r="A17" s="16">
        <v>8</v>
      </c>
      <c r="B17" s="17" t="s">
        <v>57</v>
      </c>
      <c r="C17" s="11" t="s">
        <v>61</v>
      </c>
      <c r="D17" s="8"/>
      <c r="E17" s="11">
        <f>E9</f>
        <v>14</v>
      </c>
      <c r="F17" s="19">
        <v>1600</v>
      </c>
      <c r="G17" s="8">
        <f t="shared" si="1"/>
        <v>22400</v>
      </c>
      <c r="L17" s="16">
        <v>8</v>
      </c>
      <c r="M17" s="17" t="s">
        <v>57</v>
      </c>
      <c r="N17" s="11" t="s">
        <v>58</v>
      </c>
      <c r="O17" s="8"/>
      <c r="P17" s="11">
        <f>P9</f>
        <v>7</v>
      </c>
      <c r="Q17" s="19">
        <v>1600</v>
      </c>
      <c r="R17" s="8">
        <f t="shared" si="2"/>
        <v>11200</v>
      </c>
      <c r="V17" s="8" t="s">
        <v>62</v>
      </c>
      <c r="W17" s="11" t="s">
        <v>50</v>
      </c>
      <c r="X17" s="8"/>
      <c r="Y17" s="11">
        <v>0</v>
      </c>
      <c r="Z17" s="19">
        <v>12</v>
      </c>
      <c r="AA17" s="8">
        <f t="shared" si="0"/>
        <v>0</v>
      </c>
    </row>
    <row r="18" spans="1:27">
      <c r="A18" s="16">
        <v>9</v>
      </c>
      <c r="B18" s="8" t="s">
        <v>59</v>
      </c>
      <c r="C18" s="18" t="s">
        <v>60</v>
      </c>
      <c r="D18" s="8"/>
      <c r="E18" s="11">
        <f>E10</f>
        <v>96</v>
      </c>
      <c r="F18" s="19">
        <v>10</v>
      </c>
      <c r="G18" s="8">
        <f t="shared" si="1"/>
        <v>960</v>
      </c>
      <c r="L18" s="16">
        <v>9</v>
      </c>
      <c r="M18" s="8" t="s">
        <v>59</v>
      </c>
      <c r="N18" s="18" t="s">
        <v>60</v>
      </c>
      <c r="O18" s="8"/>
      <c r="P18" s="11">
        <v>56</v>
      </c>
      <c r="Q18" s="19">
        <v>10</v>
      </c>
      <c r="R18" s="8">
        <f t="shared" si="2"/>
        <v>560</v>
      </c>
      <c r="V18" s="8" t="s">
        <v>51</v>
      </c>
      <c r="W18" s="11" t="s">
        <v>63</v>
      </c>
      <c r="X18" s="8"/>
      <c r="Y18" s="11">
        <v>0</v>
      </c>
      <c r="Z18" s="19">
        <v>40</v>
      </c>
      <c r="AA18" s="8">
        <f t="shared" si="0"/>
        <v>0</v>
      </c>
    </row>
    <row r="19" spans="1:27">
      <c r="A19" s="16">
        <v>10</v>
      </c>
      <c r="B19" s="8" t="s">
        <v>62</v>
      </c>
      <c r="C19" s="11" t="s">
        <v>50</v>
      </c>
      <c r="D19" s="8"/>
      <c r="E19" s="11">
        <v>56</v>
      </c>
      <c r="F19" s="19">
        <v>12</v>
      </c>
      <c r="G19" s="8">
        <f t="shared" si="1"/>
        <v>672</v>
      </c>
      <c r="H19" t="s">
        <v>64</v>
      </c>
      <c r="L19" s="16">
        <v>10</v>
      </c>
      <c r="M19" s="8" t="s">
        <v>62</v>
      </c>
      <c r="N19" s="11" t="s">
        <v>50</v>
      </c>
      <c r="O19" s="8"/>
      <c r="P19" s="11">
        <v>0</v>
      </c>
      <c r="Q19" s="19">
        <v>12</v>
      </c>
      <c r="R19" s="8">
        <f t="shared" si="2"/>
        <v>0</v>
      </c>
      <c r="S19" t="s">
        <v>64</v>
      </c>
      <c r="V19" s="8" t="s">
        <v>65</v>
      </c>
      <c r="W19" s="18" t="s">
        <v>60</v>
      </c>
      <c r="X19" s="8"/>
      <c r="Y19" s="11">
        <v>0</v>
      </c>
      <c r="Z19" s="19">
        <v>10</v>
      </c>
      <c r="AA19" s="8">
        <f t="shared" si="0"/>
        <v>0</v>
      </c>
    </row>
    <row r="20" spans="1:27">
      <c r="A20" s="16">
        <v>11</v>
      </c>
      <c r="B20" s="8" t="s">
        <v>51</v>
      </c>
      <c r="C20" s="11" t="s">
        <v>63</v>
      </c>
      <c r="D20" s="8"/>
      <c r="E20" s="11">
        <v>0</v>
      </c>
      <c r="F20" s="19">
        <v>40</v>
      </c>
      <c r="G20" s="8">
        <f t="shared" si="1"/>
        <v>0</v>
      </c>
      <c r="L20" s="16">
        <v>11</v>
      </c>
      <c r="M20" s="8" t="s">
        <v>51</v>
      </c>
      <c r="N20" s="11" t="s">
        <v>63</v>
      </c>
      <c r="O20" s="8"/>
      <c r="P20" s="11">
        <v>0</v>
      </c>
      <c r="Q20" s="19">
        <v>40</v>
      </c>
      <c r="R20" s="8">
        <f t="shared" si="2"/>
        <v>0</v>
      </c>
      <c r="V20" s="8" t="s">
        <v>54</v>
      </c>
      <c r="W20" s="11" t="s">
        <v>66</v>
      </c>
      <c r="X20" s="8"/>
      <c r="Y20" s="11">
        <v>80</v>
      </c>
      <c r="Z20" s="19">
        <v>10</v>
      </c>
      <c r="AA20" s="8">
        <f t="shared" si="0"/>
        <v>800</v>
      </c>
    </row>
    <row r="21" spans="1:27">
      <c r="A21" s="16">
        <v>12</v>
      </c>
      <c r="B21" s="8" t="s">
        <v>65</v>
      </c>
      <c r="C21" s="18" t="s">
        <v>60</v>
      </c>
      <c r="D21" s="8"/>
      <c r="E21" s="11">
        <v>0</v>
      </c>
      <c r="F21" s="19">
        <v>10</v>
      </c>
      <c r="G21" s="8">
        <f t="shared" si="1"/>
        <v>0</v>
      </c>
      <c r="L21" s="16">
        <v>12</v>
      </c>
      <c r="M21" s="8" t="s">
        <v>65</v>
      </c>
      <c r="N21" s="18" t="s">
        <v>60</v>
      </c>
      <c r="O21" s="8"/>
      <c r="P21" s="11">
        <v>0</v>
      </c>
      <c r="Q21" s="19">
        <v>10</v>
      </c>
      <c r="R21" s="8">
        <f t="shared" si="2"/>
        <v>0</v>
      </c>
      <c r="V21" s="8" t="s">
        <v>56</v>
      </c>
      <c r="W21" s="11"/>
      <c r="X21" s="8"/>
      <c r="Y21" s="11">
        <f>Y14</f>
        <v>0</v>
      </c>
      <c r="Z21" s="19">
        <v>9</v>
      </c>
      <c r="AA21" s="8">
        <f t="shared" si="0"/>
        <v>0</v>
      </c>
    </row>
    <row r="22" spans="1:27">
      <c r="A22" s="16">
        <v>13</v>
      </c>
      <c r="B22" s="8" t="s">
        <v>54</v>
      </c>
      <c r="C22" s="11" t="s">
        <v>66</v>
      </c>
      <c r="D22" s="8"/>
      <c r="E22" s="11">
        <f>E15</f>
        <v>36</v>
      </c>
      <c r="F22" s="19">
        <v>10</v>
      </c>
      <c r="G22" s="8">
        <f t="shared" si="1"/>
        <v>360</v>
      </c>
      <c r="L22" s="16">
        <v>13</v>
      </c>
      <c r="M22" s="8" t="s">
        <v>54</v>
      </c>
      <c r="N22" s="11" t="s">
        <v>66</v>
      </c>
      <c r="O22" s="8"/>
      <c r="P22" s="11">
        <v>80</v>
      </c>
      <c r="Q22" s="19">
        <v>10</v>
      </c>
      <c r="R22" s="8">
        <f t="shared" si="2"/>
        <v>800</v>
      </c>
      <c r="V22" s="17" t="s">
        <v>67</v>
      </c>
      <c r="W22" s="8" t="s">
        <v>68</v>
      </c>
      <c r="X22" s="8"/>
      <c r="Y22" s="11">
        <v>1</v>
      </c>
      <c r="Z22" s="19">
        <v>36000</v>
      </c>
      <c r="AA22" s="8">
        <f t="shared" si="0"/>
        <v>36000</v>
      </c>
    </row>
    <row r="23" spans="1:27">
      <c r="A23" s="16">
        <v>14</v>
      </c>
      <c r="B23" s="8" t="s">
        <v>56</v>
      </c>
      <c r="C23" s="11"/>
      <c r="D23" s="8"/>
      <c r="E23" s="11">
        <f>E16</f>
        <v>0</v>
      </c>
      <c r="F23" s="19">
        <v>9</v>
      </c>
      <c r="G23" s="8">
        <f t="shared" si="1"/>
        <v>0</v>
      </c>
      <c r="L23" s="16">
        <v>14</v>
      </c>
      <c r="M23" s="8" t="s">
        <v>56</v>
      </c>
      <c r="N23" s="11"/>
      <c r="O23" s="8"/>
      <c r="P23" s="11">
        <f>P16</f>
        <v>0</v>
      </c>
      <c r="Q23" s="19">
        <v>9</v>
      </c>
      <c r="R23" s="8">
        <f t="shared" si="2"/>
        <v>0</v>
      </c>
      <c r="V23" s="8" t="s">
        <v>69</v>
      </c>
      <c r="W23" s="8" t="s">
        <v>70</v>
      </c>
      <c r="X23" s="8"/>
      <c r="Y23" s="19"/>
      <c r="Z23" s="21"/>
      <c r="AA23" s="8">
        <f t="shared" si="0"/>
        <v>0</v>
      </c>
    </row>
    <row r="24" spans="1:27">
      <c r="A24" s="16">
        <v>15</v>
      </c>
      <c r="B24" s="17" t="s">
        <v>71</v>
      </c>
      <c r="C24" s="8" t="s">
        <v>68</v>
      </c>
      <c r="D24" s="8"/>
      <c r="E24" s="11">
        <v>1</v>
      </c>
      <c r="F24" s="19">
        <v>26000</v>
      </c>
      <c r="G24" s="8">
        <f t="shared" si="1"/>
        <v>26000</v>
      </c>
      <c r="L24" s="16">
        <v>15</v>
      </c>
      <c r="M24" s="17" t="s">
        <v>67</v>
      </c>
      <c r="N24" s="8" t="s">
        <v>68</v>
      </c>
      <c r="O24" s="8"/>
      <c r="P24" s="11">
        <v>1</v>
      </c>
      <c r="Q24" s="19">
        <v>36000</v>
      </c>
      <c r="R24" s="8">
        <f t="shared" si="2"/>
        <v>36000</v>
      </c>
      <c r="V24" s="8"/>
      <c r="W24" s="8" t="s">
        <v>72</v>
      </c>
      <c r="X24" s="8"/>
      <c r="Y24" s="19"/>
      <c r="Z24" s="21"/>
      <c r="AA24" s="8">
        <f t="shared" si="0"/>
        <v>0</v>
      </c>
    </row>
    <row r="25" spans="1:27">
      <c r="A25" s="16"/>
      <c r="B25" s="8" t="s">
        <v>69</v>
      </c>
      <c r="C25" s="8" t="s">
        <v>70</v>
      </c>
      <c r="D25" s="8"/>
      <c r="E25" s="19"/>
      <c r="F25" s="21"/>
      <c r="G25" s="8">
        <f t="shared" si="1"/>
        <v>0</v>
      </c>
      <c r="L25" s="16"/>
      <c r="M25" s="8" t="s">
        <v>69</v>
      </c>
      <c r="N25" s="8" t="s">
        <v>70</v>
      </c>
      <c r="O25" s="8"/>
      <c r="P25" s="19"/>
      <c r="Q25" s="21"/>
      <c r="R25" s="8">
        <f t="shared" si="2"/>
        <v>0</v>
      </c>
      <c r="V25" s="8" t="s">
        <v>73</v>
      </c>
      <c r="W25" s="11" t="s">
        <v>74</v>
      </c>
      <c r="X25" s="8"/>
      <c r="Y25" s="19">
        <v>4</v>
      </c>
      <c r="Z25" s="19">
        <v>42</v>
      </c>
      <c r="AA25" s="8">
        <f t="shared" si="0"/>
        <v>168</v>
      </c>
    </row>
    <row r="26" spans="1:27">
      <c r="A26" s="16"/>
      <c r="B26" s="8"/>
      <c r="C26" s="8" t="s">
        <v>72</v>
      </c>
      <c r="D26" s="8"/>
      <c r="E26" s="19"/>
      <c r="F26" s="21"/>
      <c r="G26" s="8">
        <f t="shared" si="1"/>
        <v>0</v>
      </c>
      <c r="L26" s="16"/>
      <c r="M26" s="8"/>
      <c r="N26" s="8" t="s">
        <v>72</v>
      </c>
      <c r="O26" s="8"/>
      <c r="P26" s="19"/>
      <c r="Q26" s="21"/>
      <c r="R26" s="8">
        <f t="shared" si="2"/>
        <v>0</v>
      </c>
      <c r="V26" s="8" t="s">
        <v>75</v>
      </c>
      <c r="W26" s="8"/>
      <c r="X26" s="8"/>
      <c r="Y26" s="19">
        <v>8</v>
      </c>
      <c r="Z26" s="19">
        <v>10</v>
      </c>
      <c r="AA26" s="8">
        <f t="shared" si="0"/>
        <v>80</v>
      </c>
    </row>
    <row r="27" spans="1:27">
      <c r="A27" s="16">
        <v>16</v>
      </c>
      <c r="B27" s="8" t="s">
        <v>73</v>
      </c>
      <c r="C27" s="11" t="s">
        <v>74</v>
      </c>
      <c r="D27" s="8"/>
      <c r="E27" s="19">
        <v>4</v>
      </c>
      <c r="F27" s="19">
        <v>42</v>
      </c>
      <c r="G27" s="8">
        <f t="shared" si="1"/>
        <v>168</v>
      </c>
      <c r="L27" s="16">
        <v>16</v>
      </c>
      <c r="M27" s="8" t="s">
        <v>73</v>
      </c>
      <c r="N27" s="11" t="s">
        <v>74</v>
      </c>
      <c r="O27" s="8"/>
      <c r="P27" s="19">
        <v>4</v>
      </c>
      <c r="Q27" s="19">
        <v>42</v>
      </c>
      <c r="R27" s="8">
        <f t="shared" si="2"/>
        <v>168</v>
      </c>
      <c r="V27" s="8" t="s">
        <v>76</v>
      </c>
      <c r="W27" s="8"/>
      <c r="X27" s="8"/>
      <c r="Y27" s="19">
        <v>1</v>
      </c>
      <c r="Z27" s="19">
        <v>800</v>
      </c>
      <c r="AA27" s="8">
        <f t="shared" si="0"/>
        <v>800</v>
      </c>
    </row>
    <row r="28" spans="1:27">
      <c r="A28" s="16">
        <v>17</v>
      </c>
      <c r="B28" s="8" t="s">
        <v>75</v>
      </c>
      <c r="C28" s="8"/>
      <c r="D28" s="8"/>
      <c r="E28" s="19">
        <v>8</v>
      </c>
      <c r="F28" s="19">
        <v>10</v>
      </c>
      <c r="G28" s="8">
        <f t="shared" si="1"/>
        <v>80</v>
      </c>
      <c r="L28" s="16">
        <v>17</v>
      </c>
      <c r="M28" s="8" t="s">
        <v>75</v>
      </c>
      <c r="N28" s="8"/>
      <c r="O28" s="8"/>
      <c r="P28" s="19">
        <v>8</v>
      </c>
      <c r="Q28" s="19">
        <v>10</v>
      </c>
      <c r="R28" s="8">
        <f t="shared" si="2"/>
        <v>80</v>
      </c>
      <c r="V28" s="8" t="s">
        <v>77</v>
      </c>
      <c r="W28" s="8"/>
      <c r="X28" s="8"/>
      <c r="Y28" s="19">
        <v>4</v>
      </c>
      <c r="Z28" s="19">
        <v>74</v>
      </c>
      <c r="AA28" s="8">
        <f t="shared" si="0"/>
        <v>296</v>
      </c>
    </row>
    <row r="29" spans="1:27">
      <c r="A29" s="16">
        <v>18</v>
      </c>
      <c r="B29" s="8" t="s">
        <v>76</v>
      </c>
      <c r="C29" s="8"/>
      <c r="D29" s="8"/>
      <c r="E29" s="19">
        <v>1</v>
      </c>
      <c r="F29" s="19">
        <v>800</v>
      </c>
      <c r="G29" s="8">
        <f t="shared" si="1"/>
        <v>800</v>
      </c>
      <c r="L29" s="16">
        <v>18</v>
      </c>
      <c r="M29" s="8" t="s">
        <v>76</v>
      </c>
      <c r="N29" s="8"/>
      <c r="O29" s="8"/>
      <c r="P29" s="19">
        <v>1</v>
      </c>
      <c r="Q29" s="19">
        <v>800</v>
      </c>
      <c r="R29" s="8">
        <f t="shared" si="2"/>
        <v>800</v>
      </c>
      <c r="V29" s="8" t="s">
        <v>78</v>
      </c>
      <c r="W29" s="8"/>
      <c r="X29" s="8"/>
      <c r="Y29" s="19">
        <v>4</v>
      </c>
      <c r="Z29" s="19">
        <v>74</v>
      </c>
      <c r="AA29" s="8">
        <f t="shared" si="0"/>
        <v>296</v>
      </c>
    </row>
    <row r="30" spans="1:27">
      <c r="A30" s="16">
        <v>19</v>
      </c>
      <c r="B30" s="8" t="s">
        <v>77</v>
      </c>
      <c r="C30" s="8"/>
      <c r="D30" s="8"/>
      <c r="E30" s="19">
        <v>4</v>
      </c>
      <c r="F30" s="19">
        <v>74</v>
      </c>
      <c r="G30" s="8">
        <f t="shared" si="1"/>
        <v>296</v>
      </c>
      <c r="L30" s="16">
        <v>19</v>
      </c>
      <c r="M30" s="8" t="s">
        <v>77</v>
      </c>
      <c r="N30" s="8"/>
      <c r="O30" s="8"/>
      <c r="P30" s="19">
        <v>4</v>
      </c>
      <c r="Q30" s="19">
        <v>74</v>
      </c>
      <c r="R30" s="8">
        <f t="shared" si="2"/>
        <v>296</v>
      </c>
      <c r="V30" s="17" t="s">
        <v>79</v>
      </c>
      <c r="W30" s="11" t="s">
        <v>80</v>
      </c>
      <c r="X30" s="8"/>
      <c r="Y30" s="19">
        <v>700</v>
      </c>
      <c r="Z30" s="19">
        <v>14</v>
      </c>
      <c r="AA30" s="8">
        <f t="shared" si="0"/>
        <v>9800</v>
      </c>
    </row>
    <row r="31" spans="1:27">
      <c r="A31" s="16">
        <v>20</v>
      </c>
      <c r="B31" s="8" t="s">
        <v>78</v>
      </c>
      <c r="C31" s="8"/>
      <c r="D31" s="8"/>
      <c r="E31" s="19">
        <v>4</v>
      </c>
      <c r="F31" s="19">
        <v>74</v>
      </c>
      <c r="G31" s="8">
        <f t="shared" si="1"/>
        <v>296</v>
      </c>
      <c r="L31" s="16">
        <v>20</v>
      </c>
      <c r="M31" s="8" t="s">
        <v>78</v>
      </c>
      <c r="N31" s="8"/>
      <c r="O31" s="8"/>
      <c r="P31" s="19">
        <v>4</v>
      </c>
      <c r="Q31" s="19">
        <v>74</v>
      </c>
      <c r="R31" s="8">
        <f t="shared" si="2"/>
        <v>296</v>
      </c>
      <c r="V31" s="17" t="s">
        <v>81</v>
      </c>
      <c r="W31" s="11" t="s">
        <v>82</v>
      </c>
      <c r="X31" s="8" t="s">
        <v>83</v>
      </c>
      <c r="Y31" s="19">
        <v>1</v>
      </c>
      <c r="Z31" s="19">
        <v>65000</v>
      </c>
      <c r="AA31" s="8">
        <f t="shared" si="0"/>
        <v>65000</v>
      </c>
    </row>
    <row r="32" spans="1:27">
      <c r="A32" s="16">
        <v>21</v>
      </c>
      <c r="B32" s="17" t="s">
        <v>79</v>
      </c>
      <c r="C32" s="11" t="s">
        <v>80</v>
      </c>
      <c r="D32" s="8"/>
      <c r="E32" s="19">
        <v>600</v>
      </c>
      <c r="F32" s="19">
        <v>14</v>
      </c>
      <c r="G32" s="8">
        <f t="shared" si="1"/>
        <v>8400</v>
      </c>
      <c r="L32" s="16">
        <v>21</v>
      </c>
      <c r="M32" s="17" t="s">
        <v>79</v>
      </c>
      <c r="N32" s="11" t="s">
        <v>80</v>
      </c>
      <c r="O32" s="8"/>
      <c r="P32" s="19">
        <v>700</v>
      </c>
      <c r="Q32" s="19">
        <v>14</v>
      </c>
      <c r="R32" s="8">
        <f t="shared" si="2"/>
        <v>9800</v>
      </c>
      <c r="V32" s="8" t="s">
        <v>84</v>
      </c>
      <c r="W32" s="8"/>
      <c r="X32" s="8"/>
      <c r="Y32" s="19">
        <v>1</v>
      </c>
      <c r="Z32" s="19">
        <v>9000</v>
      </c>
      <c r="AA32" s="8">
        <f t="shared" si="0"/>
        <v>9000</v>
      </c>
    </row>
    <row r="33" spans="1:27">
      <c r="A33" s="16">
        <v>22</v>
      </c>
      <c r="B33" s="17" t="s">
        <v>85</v>
      </c>
      <c r="C33" s="11" t="s">
        <v>86</v>
      </c>
      <c r="D33" s="8"/>
      <c r="E33" s="19">
        <v>1</v>
      </c>
      <c r="F33" s="19">
        <v>65000</v>
      </c>
      <c r="G33" s="8">
        <f t="shared" si="1"/>
        <v>65000</v>
      </c>
      <c r="J33" t="s">
        <v>69</v>
      </c>
      <c r="L33" s="16">
        <v>22</v>
      </c>
      <c r="M33" s="17" t="s">
        <v>81</v>
      </c>
      <c r="N33" s="11" t="s">
        <v>82</v>
      </c>
      <c r="O33" s="8" t="s">
        <v>83</v>
      </c>
      <c r="P33" s="19">
        <v>1</v>
      </c>
      <c r="Q33" s="19">
        <v>65000</v>
      </c>
      <c r="R33" s="8">
        <f t="shared" si="2"/>
        <v>65000</v>
      </c>
      <c r="V33" s="8" t="s">
        <v>87</v>
      </c>
      <c r="W33" s="8"/>
      <c r="X33" s="8"/>
      <c r="Y33" s="19">
        <v>0</v>
      </c>
      <c r="Z33" s="19">
        <v>40</v>
      </c>
      <c r="AA33" s="8">
        <f t="shared" si="0"/>
        <v>0</v>
      </c>
    </row>
    <row r="34" spans="1:27">
      <c r="A34" s="16">
        <v>23</v>
      </c>
      <c r="B34" s="8" t="s">
        <v>84</v>
      </c>
      <c r="C34" s="8"/>
      <c r="D34" s="8"/>
      <c r="E34" s="19">
        <v>1</v>
      </c>
      <c r="F34" s="19">
        <v>9000</v>
      </c>
      <c r="G34" s="8">
        <f t="shared" si="1"/>
        <v>9000</v>
      </c>
      <c r="L34" s="16">
        <v>23</v>
      </c>
      <c r="M34" s="8" t="s">
        <v>84</v>
      </c>
      <c r="N34" s="8"/>
      <c r="O34" s="8"/>
      <c r="P34" s="19">
        <v>1</v>
      </c>
      <c r="Q34" s="19">
        <v>9000</v>
      </c>
      <c r="R34" s="8">
        <f t="shared" si="2"/>
        <v>9000</v>
      </c>
      <c r="V34" s="8" t="s">
        <v>88</v>
      </c>
      <c r="W34" s="8"/>
      <c r="X34" s="8"/>
      <c r="Y34" s="19">
        <v>0</v>
      </c>
      <c r="Z34" s="19">
        <v>60</v>
      </c>
      <c r="AA34" s="8">
        <f t="shared" si="0"/>
        <v>0</v>
      </c>
    </row>
    <row r="35" spans="1:27">
      <c r="A35" s="22">
        <v>24</v>
      </c>
      <c r="B35" s="8" t="s">
        <v>87</v>
      </c>
      <c r="C35" s="8"/>
      <c r="D35" s="8"/>
      <c r="E35" s="19">
        <v>0</v>
      </c>
      <c r="F35" s="19">
        <v>40</v>
      </c>
      <c r="G35" s="8">
        <f t="shared" si="1"/>
        <v>0</v>
      </c>
      <c r="L35" s="22">
        <v>24</v>
      </c>
      <c r="M35" s="8" t="s">
        <v>87</v>
      </c>
      <c r="N35" s="8"/>
      <c r="O35" s="8"/>
      <c r="P35" s="19">
        <v>0</v>
      </c>
      <c r="Q35" s="19">
        <v>40</v>
      </c>
      <c r="R35" s="8">
        <f t="shared" si="2"/>
        <v>0</v>
      </c>
      <c r="V35" s="8"/>
      <c r="W35" s="8"/>
      <c r="X35" s="8"/>
      <c r="Y35" s="19"/>
      <c r="Z35" s="19"/>
      <c r="AA35" s="8"/>
    </row>
    <row r="36" spans="1:27">
      <c r="A36" s="16">
        <v>24</v>
      </c>
      <c r="B36" s="8" t="s">
        <v>88</v>
      </c>
      <c r="C36" s="8"/>
      <c r="D36" s="8"/>
      <c r="E36" s="19">
        <v>0</v>
      </c>
      <c r="F36" s="19">
        <v>60</v>
      </c>
      <c r="G36" s="8">
        <f t="shared" si="1"/>
        <v>0</v>
      </c>
      <c r="L36" s="16">
        <v>24</v>
      </c>
      <c r="M36" s="8" t="s">
        <v>88</v>
      </c>
      <c r="N36" s="8"/>
      <c r="O36" s="8"/>
      <c r="P36" s="19">
        <v>0</v>
      </c>
      <c r="Q36" s="19">
        <v>60</v>
      </c>
      <c r="R36" s="8">
        <f t="shared" si="2"/>
        <v>0</v>
      </c>
      <c r="V36" s="8"/>
      <c r="W36" s="8"/>
      <c r="X36" s="8"/>
      <c r="Y36" s="19"/>
      <c r="Z36" s="19"/>
      <c r="AA36" s="8"/>
    </row>
    <row r="37" spans="1:27">
      <c r="A37" s="23"/>
      <c r="B37" s="8"/>
      <c r="C37" s="8"/>
      <c r="D37" s="8"/>
      <c r="E37" s="19"/>
      <c r="F37" s="19"/>
      <c r="G37" s="8"/>
      <c r="L37" s="23"/>
      <c r="M37" s="8"/>
      <c r="N37" s="8"/>
      <c r="O37" s="8"/>
      <c r="P37" s="19"/>
      <c r="Q37" s="19"/>
      <c r="R37" s="8"/>
      <c r="V37" s="17" t="s">
        <v>89</v>
      </c>
      <c r="W37" s="18" t="s">
        <v>90</v>
      </c>
      <c r="X37" s="8"/>
      <c r="Y37" s="11">
        <v>1</v>
      </c>
      <c r="Z37" s="11">
        <v>4000</v>
      </c>
      <c r="AA37" s="8">
        <f t="shared" ref="AA37:AA109" si="3">Y37*Z37</f>
        <v>4000</v>
      </c>
    </row>
    <row r="38" spans="1:27">
      <c r="A38" s="23"/>
      <c r="B38" s="8"/>
      <c r="C38" s="8"/>
      <c r="D38" s="8"/>
      <c r="E38" s="19"/>
      <c r="F38" s="19"/>
      <c r="G38" s="8"/>
      <c r="L38" s="23"/>
      <c r="M38" s="8"/>
      <c r="N38" s="8"/>
      <c r="O38" s="8"/>
      <c r="P38" s="19"/>
      <c r="Q38" s="19"/>
      <c r="R38" s="8"/>
      <c r="V38" s="8" t="s">
        <v>91</v>
      </c>
      <c r="W38" s="11"/>
      <c r="X38" s="8"/>
      <c r="Y38" s="11"/>
      <c r="Z38" s="8"/>
      <c r="AA38" s="8">
        <f t="shared" si="3"/>
        <v>0</v>
      </c>
    </row>
    <row r="39" spans="1:27">
      <c r="A39" s="22">
        <v>25</v>
      </c>
      <c r="B39" s="17" t="s">
        <v>89</v>
      </c>
      <c r="C39" s="18" t="s">
        <v>90</v>
      </c>
      <c r="D39" s="8"/>
      <c r="E39" s="11">
        <v>1</v>
      </c>
      <c r="F39" s="11">
        <v>4000</v>
      </c>
      <c r="G39" s="8">
        <f t="shared" si="1"/>
        <v>4000</v>
      </c>
      <c r="L39" s="22">
        <v>25</v>
      </c>
      <c r="M39" s="17" t="s">
        <v>89</v>
      </c>
      <c r="N39" s="18" t="s">
        <v>90</v>
      </c>
      <c r="O39" s="8"/>
      <c r="P39" s="11">
        <v>1</v>
      </c>
      <c r="Q39" s="11">
        <v>4000</v>
      </c>
      <c r="R39" s="8">
        <f t="shared" ref="R39:R111" si="4">P39*Q39</f>
        <v>4000</v>
      </c>
      <c r="V39" s="8" t="s">
        <v>92</v>
      </c>
      <c r="W39" s="11" t="s">
        <v>93</v>
      </c>
      <c r="X39" s="8"/>
      <c r="Y39" s="11">
        <v>2</v>
      </c>
      <c r="Z39" s="11">
        <v>40</v>
      </c>
      <c r="AA39" s="8">
        <f t="shared" si="3"/>
        <v>80</v>
      </c>
    </row>
    <row r="40" spans="1:27">
      <c r="A40" s="16"/>
      <c r="B40" s="8" t="s">
        <v>91</v>
      </c>
      <c r="C40" s="11"/>
      <c r="D40" s="8"/>
      <c r="E40" s="11"/>
      <c r="F40" s="8"/>
      <c r="G40" s="8">
        <f t="shared" si="1"/>
        <v>0</v>
      </c>
      <c r="L40" s="16"/>
      <c r="M40" s="8" t="s">
        <v>91</v>
      </c>
      <c r="N40" s="11"/>
      <c r="O40" s="8"/>
      <c r="P40" s="11"/>
      <c r="Q40" s="8"/>
      <c r="R40" s="8">
        <f t="shared" si="4"/>
        <v>0</v>
      </c>
      <c r="V40" s="8" t="s">
        <v>94</v>
      </c>
      <c r="W40" s="11" t="s">
        <v>95</v>
      </c>
      <c r="X40" s="8"/>
      <c r="Y40" s="11">
        <v>2</v>
      </c>
      <c r="Z40" s="11">
        <v>12</v>
      </c>
      <c r="AA40" s="8">
        <f t="shared" si="3"/>
        <v>24</v>
      </c>
    </row>
    <row r="41" spans="1:27">
      <c r="A41" s="11">
        <v>26</v>
      </c>
      <c r="B41" s="8" t="s">
        <v>92</v>
      </c>
      <c r="C41" s="11" t="s">
        <v>93</v>
      </c>
      <c r="D41" s="8"/>
      <c r="E41" s="11">
        <v>2</v>
      </c>
      <c r="F41" s="11">
        <v>40</v>
      </c>
      <c r="G41" s="8">
        <f t="shared" si="1"/>
        <v>80</v>
      </c>
      <c r="L41" s="11">
        <v>26</v>
      </c>
      <c r="M41" s="8" t="s">
        <v>92</v>
      </c>
      <c r="N41" s="11" t="s">
        <v>93</v>
      </c>
      <c r="O41" s="8"/>
      <c r="P41" s="11">
        <v>2</v>
      </c>
      <c r="Q41" s="11">
        <v>40</v>
      </c>
      <c r="R41" s="8">
        <f t="shared" si="4"/>
        <v>80</v>
      </c>
      <c r="V41" s="8" t="s">
        <v>94</v>
      </c>
      <c r="W41" s="11" t="s">
        <v>96</v>
      </c>
      <c r="X41" s="8"/>
      <c r="Y41" s="11">
        <v>2</v>
      </c>
      <c r="Z41" s="11">
        <v>12</v>
      </c>
      <c r="AA41" s="8">
        <f t="shared" si="3"/>
        <v>24</v>
      </c>
    </row>
    <row r="42" spans="1:27">
      <c r="A42" s="11">
        <v>27</v>
      </c>
      <c r="B42" s="8" t="s">
        <v>94</v>
      </c>
      <c r="C42" s="11" t="s">
        <v>95</v>
      </c>
      <c r="D42" s="8"/>
      <c r="E42" s="11">
        <v>2</v>
      </c>
      <c r="F42" s="11">
        <v>12</v>
      </c>
      <c r="G42" s="8">
        <f t="shared" si="1"/>
        <v>24</v>
      </c>
      <c r="L42" s="11">
        <v>27</v>
      </c>
      <c r="M42" s="8" t="s">
        <v>94</v>
      </c>
      <c r="N42" s="11" t="s">
        <v>95</v>
      </c>
      <c r="O42" s="8"/>
      <c r="P42" s="11">
        <v>2</v>
      </c>
      <c r="Q42" s="11">
        <v>12</v>
      </c>
      <c r="R42" s="8">
        <f t="shared" si="4"/>
        <v>24</v>
      </c>
      <c r="V42" s="17" t="s">
        <v>97</v>
      </c>
      <c r="W42" s="11" t="s">
        <v>98</v>
      </c>
      <c r="X42" s="8"/>
      <c r="Y42" s="11">
        <v>60</v>
      </c>
      <c r="Z42" s="11">
        <v>110</v>
      </c>
      <c r="AA42" s="8">
        <f t="shared" si="3"/>
        <v>6600</v>
      </c>
    </row>
    <row r="43" spans="1:27">
      <c r="A43" s="11">
        <v>28</v>
      </c>
      <c r="B43" s="8" t="s">
        <v>94</v>
      </c>
      <c r="C43" s="11" t="s">
        <v>96</v>
      </c>
      <c r="D43" s="8"/>
      <c r="E43" s="11">
        <v>2</v>
      </c>
      <c r="F43" s="11">
        <v>12</v>
      </c>
      <c r="G43" s="8">
        <f t="shared" si="1"/>
        <v>24</v>
      </c>
      <c r="L43" s="11">
        <v>28</v>
      </c>
      <c r="M43" s="8" t="s">
        <v>94</v>
      </c>
      <c r="N43" s="11" t="s">
        <v>96</v>
      </c>
      <c r="O43" s="8"/>
      <c r="P43" s="11">
        <v>2</v>
      </c>
      <c r="Q43" s="11">
        <v>12</v>
      </c>
      <c r="R43" s="8">
        <f t="shared" si="4"/>
        <v>24</v>
      </c>
      <c r="V43" s="17" t="s">
        <v>99</v>
      </c>
      <c r="W43" s="11" t="s">
        <v>100</v>
      </c>
      <c r="X43" s="8"/>
      <c r="Y43" s="11">
        <v>18</v>
      </c>
      <c r="Z43" s="11">
        <v>40</v>
      </c>
      <c r="AA43" s="8">
        <f t="shared" si="3"/>
        <v>720</v>
      </c>
    </row>
    <row r="44" spans="1:27">
      <c r="A44" s="11">
        <v>29</v>
      </c>
      <c r="B44" s="17" t="s">
        <v>97</v>
      </c>
      <c r="C44" s="11" t="s">
        <v>236</v>
      </c>
      <c r="D44" s="8">
        <v>120</v>
      </c>
      <c r="E44" s="11">
        <v>120</v>
      </c>
      <c r="F44" s="11">
        <v>135</v>
      </c>
      <c r="G44" s="8">
        <f t="shared" si="1"/>
        <v>16200</v>
      </c>
      <c r="L44" s="11">
        <v>29</v>
      </c>
      <c r="M44" s="17" t="s">
        <v>97</v>
      </c>
      <c r="N44" s="11" t="s">
        <v>98</v>
      </c>
      <c r="O44" s="8"/>
      <c r="P44" s="11">
        <v>60</v>
      </c>
      <c r="Q44" s="11">
        <v>110</v>
      </c>
      <c r="R44" s="8">
        <f t="shared" si="4"/>
        <v>6600</v>
      </c>
      <c r="V44" s="17" t="s">
        <v>101</v>
      </c>
      <c r="W44" s="11" t="s">
        <v>102</v>
      </c>
      <c r="X44" s="8"/>
      <c r="Y44" s="11">
        <v>36</v>
      </c>
      <c r="Z44" s="11">
        <v>55</v>
      </c>
      <c r="AA44" s="8">
        <f t="shared" si="3"/>
        <v>1980</v>
      </c>
    </row>
    <row r="45" spans="1:27">
      <c r="A45" s="11">
        <v>30</v>
      </c>
      <c r="B45" s="17" t="s">
        <v>99</v>
      </c>
      <c r="C45" s="11" t="s">
        <v>103</v>
      </c>
      <c r="D45" s="8"/>
      <c r="E45" s="11">
        <v>18</v>
      </c>
      <c r="F45" s="11">
        <v>40</v>
      </c>
      <c r="G45" s="8">
        <f t="shared" si="1"/>
        <v>720</v>
      </c>
      <c r="L45" s="11">
        <v>30</v>
      </c>
      <c r="M45" s="17" t="s">
        <v>99</v>
      </c>
      <c r="N45" s="11" t="s">
        <v>100</v>
      </c>
      <c r="O45" s="8"/>
      <c r="P45" s="11">
        <v>18</v>
      </c>
      <c r="Q45" s="11">
        <v>40</v>
      </c>
      <c r="R45" s="8">
        <f t="shared" si="4"/>
        <v>720</v>
      </c>
      <c r="V45" s="8" t="s">
        <v>104</v>
      </c>
      <c r="W45" s="11" t="s">
        <v>105</v>
      </c>
      <c r="X45" s="8"/>
      <c r="Y45" s="11">
        <v>4</v>
      </c>
      <c r="Z45" s="11">
        <v>27</v>
      </c>
      <c r="AA45" s="8">
        <f t="shared" si="3"/>
        <v>108</v>
      </c>
    </row>
    <row r="46" spans="1:27">
      <c r="A46" s="11">
        <v>31</v>
      </c>
      <c r="B46" s="17" t="s">
        <v>101</v>
      </c>
      <c r="C46" s="11" t="s">
        <v>106</v>
      </c>
      <c r="D46" s="8"/>
      <c r="E46" s="11">
        <v>42</v>
      </c>
      <c r="F46" s="11">
        <v>75</v>
      </c>
      <c r="G46" s="8">
        <f t="shared" si="1"/>
        <v>3150</v>
      </c>
      <c r="L46" s="11">
        <v>31</v>
      </c>
      <c r="M46" s="17" t="s">
        <v>101</v>
      </c>
      <c r="N46" s="11" t="s">
        <v>102</v>
      </c>
      <c r="O46" s="8"/>
      <c r="P46" s="11">
        <v>36</v>
      </c>
      <c r="Q46" s="11">
        <v>55</v>
      </c>
      <c r="R46" s="8">
        <f t="shared" si="4"/>
        <v>1980</v>
      </c>
      <c r="V46" s="8" t="s">
        <v>107</v>
      </c>
      <c r="W46" s="11"/>
      <c r="X46" s="8"/>
      <c r="Y46" s="11">
        <v>2</v>
      </c>
      <c r="Z46" s="11">
        <v>20</v>
      </c>
      <c r="AA46" s="8">
        <f t="shared" si="3"/>
        <v>40</v>
      </c>
    </row>
    <row r="47" spans="1:27">
      <c r="A47" s="11">
        <v>32</v>
      </c>
      <c r="B47" s="8" t="s">
        <v>104</v>
      </c>
      <c r="C47" s="11" t="s">
        <v>105</v>
      </c>
      <c r="D47" s="8"/>
      <c r="E47" s="11">
        <v>4</v>
      </c>
      <c r="F47" s="11">
        <v>27</v>
      </c>
      <c r="G47" s="8">
        <f t="shared" si="1"/>
        <v>108</v>
      </c>
      <c r="L47" s="11">
        <v>32</v>
      </c>
      <c r="M47" s="8" t="s">
        <v>104</v>
      </c>
      <c r="N47" s="11" t="s">
        <v>105</v>
      </c>
      <c r="O47" s="8"/>
      <c r="P47" s="11">
        <v>4</v>
      </c>
      <c r="Q47" s="11">
        <v>27</v>
      </c>
      <c r="R47" s="8">
        <f t="shared" si="4"/>
        <v>108</v>
      </c>
      <c r="V47" s="17" t="s">
        <v>108</v>
      </c>
      <c r="W47" s="11" t="s">
        <v>109</v>
      </c>
      <c r="X47" s="8"/>
      <c r="Y47" s="11">
        <v>1</v>
      </c>
      <c r="Z47" s="11">
        <v>30000</v>
      </c>
      <c r="AA47" s="8">
        <f t="shared" si="3"/>
        <v>30000</v>
      </c>
    </row>
    <row r="48" spans="1:27">
      <c r="A48" s="11">
        <v>33</v>
      </c>
      <c r="B48" s="8" t="s">
        <v>107</v>
      </c>
      <c r="C48" s="11"/>
      <c r="D48" s="8"/>
      <c r="E48" s="11">
        <v>2</v>
      </c>
      <c r="F48" s="11">
        <v>20</v>
      </c>
      <c r="G48" s="8">
        <f t="shared" si="1"/>
        <v>40</v>
      </c>
      <c r="L48" s="11">
        <v>33</v>
      </c>
      <c r="M48" s="8" t="s">
        <v>107</v>
      </c>
      <c r="N48" s="11"/>
      <c r="O48" s="8"/>
      <c r="P48" s="11">
        <v>2</v>
      </c>
      <c r="Q48" s="11">
        <v>20</v>
      </c>
      <c r="R48" s="8">
        <f t="shared" si="4"/>
        <v>40</v>
      </c>
      <c r="V48" s="8"/>
      <c r="W48" s="11" t="s">
        <v>110</v>
      </c>
      <c r="X48" s="8"/>
      <c r="Y48" s="11"/>
      <c r="Z48" s="8"/>
      <c r="AA48" s="8">
        <f t="shared" si="3"/>
        <v>0</v>
      </c>
    </row>
    <row r="49" spans="1:27">
      <c r="A49" s="11">
        <v>33</v>
      </c>
      <c r="B49" s="17" t="s">
        <v>111</v>
      </c>
      <c r="C49" s="11" t="s">
        <v>112</v>
      </c>
      <c r="D49" s="8"/>
      <c r="E49" s="11">
        <v>1</v>
      </c>
      <c r="F49" s="11">
        <v>35000</v>
      </c>
      <c r="G49" s="8">
        <f t="shared" si="1"/>
        <v>35000</v>
      </c>
      <c r="I49">
        <v>35000</v>
      </c>
      <c r="J49" t="s">
        <v>113</v>
      </c>
      <c r="L49" s="11">
        <v>33</v>
      </c>
      <c r="M49" s="17" t="s">
        <v>108</v>
      </c>
      <c r="N49" s="11" t="s">
        <v>109</v>
      </c>
      <c r="O49" s="8"/>
      <c r="P49" s="11">
        <v>1</v>
      </c>
      <c r="Q49" s="11">
        <v>45000</v>
      </c>
      <c r="R49" s="8">
        <f t="shared" si="4"/>
        <v>45000</v>
      </c>
      <c r="T49">
        <v>30000</v>
      </c>
      <c r="U49" t="s">
        <v>6</v>
      </c>
      <c r="V49" s="8"/>
      <c r="W49" s="11" t="s">
        <v>114</v>
      </c>
      <c r="X49" s="8"/>
      <c r="Y49" s="11">
        <v>1</v>
      </c>
      <c r="Z49" s="8">
        <v>2000</v>
      </c>
      <c r="AA49" s="8">
        <f t="shared" si="3"/>
        <v>2000</v>
      </c>
    </row>
    <row r="50" spans="1:27">
      <c r="A50" s="11"/>
      <c r="B50" s="8"/>
      <c r="C50" s="11" t="s">
        <v>115</v>
      </c>
      <c r="D50" s="8"/>
      <c r="E50" s="11"/>
      <c r="F50" s="8"/>
      <c r="G50" s="8">
        <f t="shared" si="1"/>
        <v>0</v>
      </c>
      <c r="L50" s="11"/>
      <c r="M50" s="8"/>
      <c r="N50" s="11" t="s">
        <v>110</v>
      </c>
      <c r="O50" s="8"/>
      <c r="P50" s="11"/>
      <c r="Q50" s="8"/>
      <c r="R50" s="8">
        <f t="shared" si="4"/>
        <v>0</v>
      </c>
      <c r="V50" s="8" t="s">
        <v>116</v>
      </c>
      <c r="W50" s="11"/>
      <c r="X50" s="8"/>
      <c r="Y50" s="11">
        <v>2</v>
      </c>
      <c r="Z50" s="11">
        <v>1800</v>
      </c>
      <c r="AA50" s="8">
        <f t="shared" si="3"/>
        <v>3600</v>
      </c>
    </row>
    <row r="51" spans="1:27">
      <c r="A51" s="11"/>
      <c r="B51" s="8"/>
      <c r="C51" s="11" t="s">
        <v>114</v>
      </c>
      <c r="D51" s="8"/>
      <c r="E51" s="11">
        <v>1</v>
      </c>
      <c r="F51" s="8">
        <v>2000</v>
      </c>
      <c r="G51" s="8">
        <f t="shared" si="1"/>
        <v>2000</v>
      </c>
      <c r="L51" s="11"/>
      <c r="M51" s="8"/>
      <c r="N51" s="11" t="s">
        <v>114</v>
      </c>
      <c r="O51" s="8"/>
      <c r="P51" s="11">
        <v>1</v>
      </c>
      <c r="Q51" s="8">
        <v>2000</v>
      </c>
      <c r="R51" s="8">
        <f t="shared" si="4"/>
        <v>2000</v>
      </c>
      <c r="V51" s="8" t="s">
        <v>117</v>
      </c>
      <c r="W51" s="11"/>
      <c r="X51" s="8"/>
      <c r="Y51" s="11">
        <v>4</v>
      </c>
      <c r="Z51" s="11">
        <v>250</v>
      </c>
      <c r="AA51" s="8">
        <f t="shared" si="3"/>
        <v>1000</v>
      </c>
    </row>
    <row r="52" spans="1:27">
      <c r="A52" s="11">
        <v>34</v>
      </c>
      <c r="B52" s="8" t="s">
        <v>116</v>
      </c>
      <c r="C52" s="11"/>
      <c r="D52" s="8"/>
      <c r="E52" s="11">
        <v>1</v>
      </c>
      <c r="F52" s="11">
        <v>1800</v>
      </c>
      <c r="G52" s="8">
        <f t="shared" si="1"/>
        <v>1800</v>
      </c>
      <c r="L52" s="11">
        <v>34</v>
      </c>
      <c r="M52" s="8" t="s">
        <v>116</v>
      </c>
      <c r="N52" s="11"/>
      <c r="O52" s="8"/>
      <c r="P52" s="11">
        <v>2</v>
      </c>
      <c r="Q52" s="11">
        <v>1800</v>
      </c>
      <c r="R52" s="8">
        <f t="shared" si="4"/>
        <v>3600</v>
      </c>
      <c r="V52" s="17" t="s">
        <v>118</v>
      </c>
      <c r="W52" s="24" t="s">
        <v>119</v>
      </c>
      <c r="X52" s="8"/>
      <c r="Y52" s="11">
        <v>1</v>
      </c>
      <c r="Z52" s="11">
        <v>40000</v>
      </c>
      <c r="AA52" s="8">
        <f t="shared" si="3"/>
        <v>40000</v>
      </c>
    </row>
    <row r="53" spans="1:27">
      <c r="A53" s="11">
        <v>35</v>
      </c>
      <c r="B53" s="8" t="s">
        <v>117</v>
      </c>
      <c r="C53" s="11"/>
      <c r="D53" s="8"/>
      <c r="E53" s="11">
        <v>4</v>
      </c>
      <c r="F53" s="11">
        <v>250</v>
      </c>
      <c r="G53" s="8">
        <f t="shared" si="1"/>
        <v>1000</v>
      </c>
      <c r="L53" s="11">
        <v>35</v>
      </c>
      <c r="M53" s="8" t="s">
        <v>117</v>
      </c>
      <c r="N53" s="11"/>
      <c r="O53" s="8"/>
      <c r="P53" s="11">
        <v>4</v>
      </c>
      <c r="Q53" s="11">
        <v>250</v>
      </c>
      <c r="R53" s="8">
        <f t="shared" si="4"/>
        <v>1000</v>
      </c>
      <c r="V53" s="17" t="s">
        <v>120</v>
      </c>
      <c r="W53" s="24" t="s">
        <v>119</v>
      </c>
      <c r="X53" s="8"/>
      <c r="Y53" s="11">
        <v>4</v>
      </c>
      <c r="Z53" s="11">
        <v>14000</v>
      </c>
      <c r="AA53" s="8">
        <f t="shared" si="3"/>
        <v>56000</v>
      </c>
    </row>
    <row r="54" spans="1:27">
      <c r="A54" s="11">
        <v>36</v>
      </c>
      <c r="B54" s="17" t="s">
        <v>121</v>
      </c>
      <c r="C54" s="24" t="s">
        <v>237</v>
      </c>
      <c r="D54" s="8"/>
      <c r="E54" s="11">
        <v>1</v>
      </c>
      <c r="F54" s="11">
        <v>3000</v>
      </c>
      <c r="G54" s="8">
        <f t="shared" si="1"/>
        <v>3000</v>
      </c>
      <c r="L54" s="11">
        <v>36</v>
      </c>
      <c r="M54" s="17" t="s">
        <v>122</v>
      </c>
      <c r="N54" s="24" t="s">
        <v>119</v>
      </c>
      <c r="O54" s="8"/>
      <c r="P54" s="11">
        <v>1</v>
      </c>
      <c r="Q54" s="11">
        <v>45000</v>
      </c>
      <c r="R54" s="8">
        <f t="shared" si="4"/>
        <v>45000</v>
      </c>
      <c r="V54" s="8" t="s">
        <v>123</v>
      </c>
      <c r="W54" s="11" t="s">
        <v>93</v>
      </c>
      <c r="X54" s="8"/>
      <c r="Y54" s="11">
        <v>0</v>
      </c>
      <c r="Z54" s="11">
        <v>2500</v>
      </c>
      <c r="AA54" s="8">
        <f t="shared" si="3"/>
        <v>0</v>
      </c>
    </row>
    <row r="55" spans="1:27">
      <c r="A55" s="11">
        <v>37</v>
      </c>
      <c r="B55" s="17" t="s">
        <v>120</v>
      </c>
      <c r="C55" s="24" t="s">
        <v>237</v>
      </c>
      <c r="D55" s="8"/>
      <c r="E55" s="11">
        <v>2</v>
      </c>
      <c r="F55" s="11">
        <v>3000</v>
      </c>
      <c r="G55" s="8">
        <f t="shared" si="1"/>
        <v>6000</v>
      </c>
      <c r="L55" s="11">
        <v>37</v>
      </c>
      <c r="M55" s="17" t="s">
        <v>124</v>
      </c>
      <c r="N55" s="24" t="s">
        <v>119</v>
      </c>
      <c r="O55" s="8"/>
      <c r="P55" s="11">
        <v>4</v>
      </c>
      <c r="Q55" s="11">
        <v>20000</v>
      </c>
      <c r="R55" s="8">
        <f t="shared" si="4"/>
        <v>80000</v>
      </c>
      <c r="V55" s="8" t="s">
        <v>125</v>
      </c>
      <c r="W55" s="11" t="s">
        <v>126</v>
      </c>
      <c r="X55" s="8"/>
      <c r="Y55" s="11">
        <v>1</v>
      </c>
      <c r="Z55" s="11">
        <v>5000</v>
      </c>
      <c r="AA55" s="8">
        <f t="shared" si="3"/>
        <v>5000</v>
      </c>
    </row>
    <row r="56" spans="1:27">
      <c r="A56" s="11">
        <v>38</v>
      </c>
      <c r="B56" s="8" t="s">
        <v>123</v>
      </c>
      <c r="C56" s="11" t="s">
        <v>238</v>
      </c>
      <c r="D56" s="8"/>
      <c r="E56" s="11">
        <v>2</v>
      </c>
      <c r="F56" s="11">
        <v>2500</v>
      </c>
      <c r="G56" s="8">
        <f t="shared" si="1"/>
        <v>5000</v>
      </c>
      <c r="L56" s="11">
        <v>38</v>
      </c>
      <c r="M56" s="8" t="s">
        <v>123</v>
      </c>
      <c r="N56" s="11" t="s">
        <v>93</v>
      </c>
      <c r="O56" s="8"/>
      <c r="P56" s="11">
        <v>0</v>
      </c>
      <c r="Q56" s="11">
        <v>2500</v>
      </c>
      <c r="R56" s="8">
        <f t="shared" si="4"/>
        <v>0</v>
      </c>
      <c r="V56" s="17" t="s">
        <v>127</v>
      </c>
      <c r="W56" s="11" t="s">
        <v>128</v>
      </c>
      <c r="X56" s="8"/>
      <c r="Y56" s="11">
        <v>1</v>
      </c>
      <c r="Z56" s="11">
        <v>12000</v>
      </c>
      <c r="AA56" s="8">
        <f t="shared" si="3"/>
        <v>12000</v>
      </c>
    </row>
    <row r="57" spans="1:27">
      <c r="A57" s="11">
        <v>39</v>
      </c>
      <c r="B57" s="8" t="s">
        <v>125</v>
      </c>
      <c r="C57" s="11" t="s">
        <v>126</v>
      </c>
      <c r="D57" s="8"/>
      <c r="E57" s="11">
        <v>0</v>
      </c>
      <c r="F57" s="11">
        <v>7000</v>
      </c>
      <c r="G57" s="8">
        <f t="shared" si="1"/>
        <v>0</v>
      </c>
      <c r="L57" s="11">
        <v>39</v>
      </c>
      <c r="M57" s="8" t="s">
        <v>125</v>
      </c>
      <c r="N57" s="11" t="s">
        <v>126</v>
      </c>
      <c r="O57" s="8"/>
      <c r="P57" s="11">
        <v>1</v>
      </c>
      <c r="Q57" s="11">
        <v>5000</v>
      </c>
      <c r="R57" s="8">
        <f t="shared" si="4"/>
        <v>5000</v>
      </c>
      <c r="V57" s="8" t="s">
        <v>129</v>
      </c>
      <c r="W57" s="11" t="s">
        <v>130</v>
      </c>
      <c r="X57" s="8"/>
      <c r="Y57" s="11">
        <v>4</v>
      </c>
      <c r="Z57" s="11">
        <v>1200</v>
      </c>
      <c r="AA57" s="8">
        <f t="shared" si="3"/>
        <v>4800</v>
      </c>
    </row>
    <row r="58" spans="1:27">
      <c r="A58" s="11">
        <v>40</v>
      </c>
      <c r="B58" s="17" t="s">
        <v>131</v>
      </c>
      <c r="C58" s="11" t="s">
        <v>128</v>
      </c>
      <c r="D58" s="8"/>
      <c r="E58" s="11">
        <v>1</v>
      </c>
      <c r="F58" s="11">
        <v>10000</v>
      </c>
      <c r="G58" s="8">
        <f t="shared" si="1"/>
        <v>10000</v>
      </c>
      <c r="L58" s="11">
        <v>40</v>
      </c>
      <c r="M58" s="17" t="s">
        <v>127</v>
      </c>
      <c r="N58" s="11" t="s">
        <v>128</v>
      </c>
      <c r="O58" s="8"/>
      <c r="P58" s="11">
        <v>1</v>
      </c>
      <c r="Q58" s="11">
        <v>12000</v>
      </c>
      <c r="R58" s="8">
        <f t="shared" si="4"/>
        <v>12000</v>
      </c>
      <c r="V58" s="17" t="s">
        <v>132</v>
      </c>
      <c r="W58" s="11" t="s">
        <v>133</v>
      </c>
      <c r="X58" s="8" t="s">
        <v>134</v>
      </c>
      <c r="Y58" s="11">
        <v>1</v>
      </c>
      <c r="Z58" s="11">
        <v>25000</v>
      </c>
      <c r="AA58" s="8">
        <f t="shared" si="3"/>
        <v>25000</v>
      </c>
    </row>
    <row r="59" spans="1:27">
      <c r="A59" s="11">
        <v>42</v>
      </c>
      <c r="B59" s="8" t="s">
        <v>135</v>
      </c>
      <c r="C59" s="11" t="s">
        <v>130</v>
      </c>
      <c r="D59" s="8"/>
      <c r="E59" s="11">
        <v>2</v>
      </c>
      <c r="F59" s="11">
        <v>1200</v>
      </c>
      <c r="G59" s="8">
        <f t="shared" si="1"/>
        <v>2400</v>
      </c>
      <c r="L59" s="11">
        <v>42</v>
      </c>
      <c r="M59" s="8" t="s">
        <v>129</v>
      </c>
      <c r="N59" s="11" t="s">
        <v>130</v>
      </c>
      <c r="O59" s="8"/>
      <c r="P59" s="11">
        <v>4</v>
      </c>
      <c r="Q59" s="11">
        <v>1200</v>
      </c>
      <c r="R59" s="8">
        <f t="shared" si="4"/>
        <v>4800</v>
      </c>
      <c r="V59" s="8" t="s">
        <v>136</v>
      </c>
      <c r="W59" s="11" t="s">
        <v>137</v>
      </c>
      <c r="X59" s="8"/>
      <c r="Y59" s="11">
        <v>4</v>
      </c>
      <c r="Z59" s="11">
        <v>40</v>
      </c>
      <c r="AA59" s="8">
        <f t="shared" si="3"/>
        <v>160</v>
      </c>
    </row>
    <row r="60" spans="1:27">
      <c r="A60" s="11">
        <v>43</v>
      </c>
      <c r="B60" s="17" t="s">
        <v>132</v>
      </c>
      <c r="C60" s="11" t="s">
        <v>138</v>
      </c>
      <c r="D60" s="8"/>
      <c r="E60" s="11">
        <v>1</v>
      </c>
      <c r="F60" s="11">
        <v>25000</v>
      </c>
      <c r="G60" s="8">
        <f t="shared" si="1"/>
        <v>25000</v>
      </c>
      <c r="L60" s="11">
        <v>43</v>
      </c>
      <c r="M60" s="17" t="s">
        <v>132</v>
      </c>
      <c r="N60" s="11" t="s">
        <v>133</v>
      </c>
      <c r="O60" s="8" t="s">
        <v>134</v>
      </c>
      <c r="P60" s="11">
        <v>1</v>
      </c>
      <c r="Q60" s="11">
        <v>25000</v>
      </c>
      <c r="R60" s="8">
        <f t="shared" si="4"/>
        <v>25000</v>
      </c>
      <c r="V60" s="8" t="s">
        <v>139</v>
      </c>
      <c r="W60" s="11" t="s">
        <v>140</v>
      </c>
      <c r="X60" s="8"/>
      <c r="Y60" s="11">
        <v>1</v>
      </c>
      <c r="Z60" s="11">
        <v>16000</v>
      </c>
      <c r="AA60" s="8">
        <f t="shared" si="3"/>
        <v>16000</v>
      </c>
    </row>
    <row r="61" spans="1:27" ht="13.15" customHeight="1">
      <c r="A61" s="11">
        <v>44</v>
      </c>
      <c r="B61" s="8" t="s">
        <v>136</v>
      </c>
      <c r="C61" s="11" t="s">
        <v>137</v>
      </c>
      <c r="D61" s="8"/>
      <c r="E61" s="11">
        <v>4</v>
      </c>
      <c r="F61" s="11">
        <v>40</v>
      </c>
      <c r="G61" s="8">
        <f t="shared" si="1"/>
        <v>160</v>
      </c>
      <c r="L61" s="11">
        <v>44</v>
      </c>
      <c r="M61" s="8" t="s">
        <v>136</v>
      </c>
      <c r="N61" s="11" t="s">
        <v>137</v>
      </c>
      <c r="O61" s="8"/>
      <c r="P61" s="11">
        <v>4</v>
      </c>
      <c r="Q61" s="11">
        <v>40</v>
      </c>
      <c r="R61" s="8">
        <f t="shared" si="4"/>
        <v>160</v>
      </c>
      <c r="V61" s="25" t="s">
        <v>141</v>
      </c>
      <c r="W61" s="11"/>
      <c r="X61" s="8"/>
      <c r="Y61" s="11">
        <v>1</v>
      </c>
      <c r="Z61" s="11">
        <v>20000</v>
      </c>
      <c r="AA61" s="8">
        <f t="shared" si="3"/>
        <v>20000</v>
      </c>
    </row>
    <row r="62" spans="1:27">
      <c r="A62" s="11">
        <v>45</v>
      </c>
      <c r="B62" s="8" t="s">
        <v>139</v>
      </c>
      <c r="C62" s="11" t="s">
        <v>140</v>
      </c>
      <c r="D62" s="8"/>
      <c r="E62" s="11">
        <v>1</v>
      </c>
      <c r="F62" s="11">
        <v>20000</v>
      </c>
      <c r="G62" s="8">
        <f t="shared" si="1"/>
        <v>20000</v>
      </c>
      <c r="L62" s="11">
        <v>45</v>
      </c>
      <c r="M62" s="8" t="s">
        <v>139</v>
      </c>
      <c r="N62" s="11" t="s">
        <v>140</v>
      </c>
      <c r="O62" s="8"/>
      <c r="P62" s="11">
        <v>1</v>
      </c>
      <c r="Q62" s="11">
        <v>16000</v>
      </c>
      <c r="R62" s="8">
        <f t="shared" si="4"/>
        <v>16000</v>
      </c>
      <c r="V62" s="17" t="s">
        <v>142</v>
      </c>
      <c r="W62" s="11" t="s">
        <v>143</v>
      </c>
      <c r="X62" s="8"/>
      <c r="Y62" s="11">
        <v>8</v>
      </c>
      <c r="Z62" s="11">
        <v>400</v>
      </c>
      <c r="AA62" s="8">
        <f t="shared" si="3"/>
        <v>3200</v>
      </c>
    </row>
    <row r="63" spans="1:27">
      <c r="A63" s="11">
        <v>47</v>
      </c>
      <c r="B63" s="25" t="s">
        <v>144</v>
      </c>
      <c r="C63" s="11"/>
      <c r="D63" s="8"/>
      <c r="E63" s="11">
        <v>1</v>
      </c>
      <c r="F63" s="11">
        <v>25000</v>
      </c>
      <c r="G63" s="8">
        <f t="shared" si="1"/>
        <v>25000</v>
      </c>
      <c r="L63" s="11">
        <v>47</v>
      </c>
      <c r="M63" s="25" t="s">
        <v>141</v>
      </c>
      <c r="N63" s="11"/>
      <c r="O63" s="8"/>
      <c r="P63" s="11">
        <v>1</v>
      </c>
      <c r="Q63" s="11">
        <v>20000</v>
      </c>
      <c r="R63" s="8">
        <f t="shared" si="4"/>
        <v>20000</v>
      </c>
      <c r="V63" s="17" t="s">
        <v>145</v>
      </c>
      <c r="W63" s="11"/>
      <c r="X63" s="8"/>
      <c r="Y63" s="11">
        <v>75</v>
      </c>
      <c r="Z63" s="11">
        <v>65</v>
      </c>
      <c r="AA63" s="8">
        <f t="shared" si="3"/>
        <v>4875</v>
      </c>
    </row>
    <row r="64" spans="1:27">
      <c r="A64" s="11">
        <v>48</v>
      </c>
      <c r="B64" s="17" t="s">
        <v>146</v>
      </c>
      <c r="C64" s="11" t="s">
        <v>147</v>
      </c>
      <c r="D64" s="8"/>
      <c r="E64" s="11">
        <v>8</v>
      </c>
      <c r="F64" s="11">
        <v>400</v>
      </c>
      <c r="G64" s="8">
        <f t="shared" si="1"/>
        <v>3200</v>
      </c>
      <c r="L64" s="11">
        <v>48</v>
      </c>
      <c r="M64" s="17" t="s">
        <v>142</v>
      </c>
      <c r="N64" s="11" t="s">
        <v>143</v>
      </c>
      <c r="O64" s="8"/>
      <c r="P64" s="11">
        <v>8</v>
      </c>
      <c r="Q64" s="11">
        <v>400</v>
      </c>
      <c r="R64" s="8">
        <f t="shared" si="4"/>
        <v>3200</v>
      </c>
      <c r="V64" s="8" t="s">
        <v>148</v>
      </c>
      <c r="W64" s="11"/>
      <c r="X64" s="8"/>
      <c r="Y64" s="11">
        <v>1</v>
      </c>
      <c r="Z64" s="11">
        <v>800</v>
      </c>
      <c r="AA64" s="8">
        <f t="shared" si="3"/>
        <v>800</v>
      </c>
    </row>
    <row r="65" spans="1:27">
      <c r="A65" s="11"/>
      <c r="B65" s="17" t="s">
        <v>145</v>
      </c>
      <c r="C65" s="11" t="s">
        <v>149</v>
      </c>
      <c r="D65" s="8"/>
      <c r="E65" s="11">
        <v>150</v>
      </c>
      <c r="F65" s="11">
        <v>75</v>
      </c>
      <c r="G65" s="8">
        <f t="shared" si="1"/>
        <v>11250</v>
      </c>
      <c r="L65" s="11"/>
      <c r="M65" s="17" t="s">
        <v>145</v>
      </c>
      <c r="N65" s="11"/>
      <c r="O65" s="8"/>
      <c r="P65" s="11">
        <v>75</v>
      </c>
      <c r="Q65" s="11">
        <v>65</v>
      </c>
      <c r="R65" s="8">
        <f t="shared" si="4"/>
        <v>4875</v>
      </c>
      <c r="V65" s="8" t="s">
        <v>150</v>
      </c>
      <c r="W65" s="11"/>
      <c r="X65" s="8"/>
      <c r="Y65" s="11">
        <v>1</v>
      </c>
      <c r="Z65" s="11">
        <v>650</v>
      </c>
      <c r="AA65" s="8">
        <f t="shared" si="3"/>
        <v>650</v>
      </c>
    </row>
    <row r="66" spans="1:27">
      <c r="A66" s="11">
        <v>49</v>
      </c>
      <c r="B66" s="8" t="s">
        <v>148</v>
      </c>
      <c r="C66" s="11"/>
      <c r="D66" s="8"/>
      <c r="E66" s="11">
        <v>1</v>
      </c>
      <c r="F66" s="11">
        <v>800</v>
      </c>
      <c r="G66" s="8">
        <f t="shared" si="1"/>
        <v>800</v>
      </c>
      <c r="L66" s="11">
        <v>49</v>
      </c>
      <c r="M66" s="8" t="s">
        <v>148</v>
      </c>
      <c r="N66" s="11"/>
      <c r="O66" s="8"/>
      <c r="P66" s="11">
        <v>1</v>
      </c>
      <c r="Q66" s="11">
        <v>800</v>
      </c>
      <c r="R66" s="8">
        <f t="shared" si="4"/>
        <v>800</v>
      </c>
      <c r="V66" s="8" t="s">
        <v>151</v>
      </c>
      <c r="W66" s="11" t="s">
        <v>152</v>
      </c>
      <c r="X66" s="8"/>
      <c r="Y66" s="11">
        <v>1</v>
      </c>
      <c r="Z66" s="11">
        <v>1400</v>
      </c>
      <c r="AA66" s="8">
        <f t="shared" si="3"/>
        <v>1400</v>
      </c>
    </row>
    <row r="67" spans="1:27">
      <c r="A67" s="11">
        <v>51</v>
      </c>
      <c r="B67" s="8" t="s">
        <v>150</v>
      </c>
      <c r="C67" s="11"/>
      <c r="D67" s="8"/>
      <c r="E67" s="11">
        <v>1</v>
      </c>
      <c r="F67" s="11">
        <v>650</v>
      </c>
      <c r="G67" s="8">
        <f t="shared" si="1"/>
        <v>650</v>
      </c>
      <c r="L67" s="11">
        <v>51</v>
      </c>
      <c r="M67" s="8" t="s">
        <v>150</v>
      </c>
      <c r="N67" s="11"/>
      <c r="O67" s="8"/>
      <c r="P67" s="11">
        <v>1</v>
      </c>
      <c r="Q67" s="11">
        <v>650</v>
      </c>
      <c r="R67" s="8">
        <f t="shared" si="4"/>
        <v>650</v>
      </c>
      <c r="V67" s="8" t="s">
        <v>153</v>
      </c>
      <c r="W67" s="11" t="s">
        <v>154</v>
      </c>
      <c r="X67" s="8"/>
      <c r="Y67" s="11">
        <v>1</v>
      </c>
      <c r="Z67" s="11">
        <v>1200</v>
      </c>
      <c r="AA67" s="8">
        <f t="shared" si="3"/>
        <v>1200</v>
      </c>
    </row>
    <row r="68" spans="1:27">
      <c r="A68" s="11">
        <v>53</v>
      </c>
      <c r="B68" s="8" t="s">
        <v>151</v>
      </c>
      <c r="C68" s="11" t="s">
        <v>152</v>
      </c>
      <c r="D68" s="8"/>
      <c r="E68" s="11">
        <v>1</v>
      </c>
      <c r="F68" s="11">
        <v>1400</v>
      </c>
      <c r="G68" s="8">
        <f t="shared" si="1"/>
        <v>1400</v>
      </c>
      <c r="L68" s="11">
        <v>53</v>
      </c>
      <c r="M68" s="8" t="s">
        <v>151</v>
      </c>
      <c r="N68" s="11" t="s">
        <v>152</v>
      </c>
      <c r="O68" s="8"/>
      <c r="P68" s="11">
        <v>1</v>
      </c>
      <c r="Q68" s="11">
        <v>1400</v>
      </c>
      <c r="R68" s="8">
        <f t="shared" si="4"/>
        <v>1400</v>
      </c>
      <c r="V68" s="8" t="s">
        <v>155</v>
      </c>
      <c r="W68" s="11" t="s">
        <v>156</v>
      </c>
      <c r="X68" s="8"/>
      <c r="Y68" s="11">
        <v>1</v>
      </c>
      <c r="Z68" s="11">
        <v>150</v>
      </c>
      <c r="AA68" s="8">
        <f t="shared" si="3"/>
        <v>150</v>
      </c>
    </row>
    <row r="69" spans="1:27">
      <c r="A69" s="11">
        <v>54</v>
      </c>
      <c r="B69" s="8" t="s">
        <v>153</v>
      </c>
      <c r="C69" s="11" t="s">
        <v>154</v>
      </c>
      <c r="D69" s="8"/>
      <c r="E69" s="11">
        <v>1</v>
      </c>
      <c r="F69" s="11">
        <v>1200</v>
      </c>
      <c r="G69" s="8">
        <f t="shared" si="1"/>
        <v>1200</v>
      </c>
      <c r="L69" s="11">
        <v>54</v>
      </c>
      <c r="M69" s="8" t="s">
        <v>153</v>
      </c>
      <c r="N69" s="11" t="s">
        <v>154</v>
      </c>
      <c r="O69" s="8"/>
      <c r="P69" s="11">
        <v>1</v>
      </c>
      <c r="Q69" s="11">
        <v>1200</v>
      </c>
      <c r="R69" s="8">
        <f t="shared" si="4"/>
        <v>1200</v>
      </c>
      <c r="V69" s="8" t="s">
        <v>157</v>
      </c>
      <c r="W69" s="11" t="s">
        <v>158</v>
      </c>
      <c r="X69" s="8"/>
      <c r="Y69" s="11">
        <v>0</v>
      </c>
      <c r="Z69" s="11">
        <v>50</v>
      </c>
      <c r="AA69" s="8">
        <f t="shared" si="3"/>
        <v>0</v>
      </c>
    </row>
    <row r="70" spans="1:27">
      <c r="A70" s="11">
        <v>55</v>
      </c>
      <c r="B70" s="8" t="s">
        <v>155</v>
      </c>
      <c r="C70" s="11" t="s">
        <v>156</v>
      </c>
      <c r="D70" s="8"/>
      <c r="E70" s="11">
        <v>1</v>
      </c>
      <c r="F70" s="11">
        <v>150</v>
      </c>
      <c r="G70" s="8">
        <f t="shared" si="1"/>
        <v>150</v>
      </c>
      <c r="L70" s="11">
        <v>55</v>
      </c>
      <c r="M70" s="8" t="s">
        <v>155</v>
      </c>
      <c r="N70" s="11" t="s">
        <v>156</v>
      </c>
      <c r="O70" s="8"/>
      <c r="P70" s="11">
        <v>1</v>
      </c>
      <c r="Q70" s="11">
        <v>150</v>
      </c>
      <c r="R70" s="8">
        <f t="shared" si="4"/>
        <v>150</v>
      </c>
      <c r="V70" s="8" t="s">
        <v>159</v>
      </c>
      <c r="W70" s="11" t="s">
        <v>160</v>
      </c>
      <c r="X70" s="8"/>
      <c r="Y70" s="11">
        <v>0</v>
      </c>
      <c r="Z70" s="11">
        <v>7.5</v>
      </c>
      <c r="AA70" s="8">
        <f t="shared" si="3"/>
        <v>0</v>
      </c>
    </row>
    <row r="71" spans="1:27">
      <c r="A71" s="11">
        <v>56</v>
      </c>
      <c r="B71" s="8" t="s">
        <v>157</v>
      </c>
      <c r="C71" s="11" t="s">
        <v>158</v>
      </c>
      <c r="D71" s="8"/>
      <c r="E71" s="11">
        <v>0</v>
      </c>
      <c r="F71" s="11">
        <v>50</v>
      </c>
      <c r="G71" s="8">
        <f t="shared" si="1"/>
        <v>0</v>
      </c>
      <c r="L71" s="11">
        <v>56</v>
      </c>
      <c r="M71" s="8" t="s">
        <v>157</v>
      </c>
      <c r="N71" s="11" t="s">
        <v>158</v>
      </c>
      <c r="O71" s="8"/>
      <c r="P71" s="11">
        <v>0</v>
      </c>
      <c r="Q71" s="11">
        <v>50</v>
      </c>
      <c r="R71" s="8">
        <f t="shared" si="4"/>
        <v>0</v>
      </c>
      <c r="V71" s="8" t="s">
        <v>161</v>
      </c>
      <c r="W71" s="11" t="s">
        <v>162</v>
      </c>
      <c r="X71" s="8"/>
      <c r="Y71" s="11">
        <v>0</v>
      </c>
      <c r="Z71" s="11">
        <v>4.5</v>
      </c>
      <c r="AA71" s="8">
        <f t="shared" si="3"/>
        <v>0</v>
      </c>
    </row>
    <row r="72" spans="1:27">
      <c r="A72" s="11">
        <v>57</v>
      </c>
      <c r="B72" s="8" t="s">
        <v>159</v>
      </c>
      <c r="C72" s="11" t="s">
        <v>160</v>
      </c>
      <c r="D72" s="8"/>
      <c r="E72" s="11">
        <v>0</v>
      </c>
      <c r="F72" s="11">
        <v>7.5</v>
      </c>
      <c r="G72" s="8">
        <f t="shared" si="1"/>
        <v>0</v>
      </c>
      <c r="L72" s="11">
        <v>57</v>
      </c>
      <c r="M72" s="8" t="s">
        <v>159</v>
      </c>
      <c r="N72" s="11" t="s">
        <v>160</v>
      </c>
      <c r="O72" s="8"/>
      <c r="P72" s="11">
        <v>0</v>
      </c>
      <c r="Q72" s="11">
        <v>7.5</v>
      </c>
      <c r="R72" s="8">
        <f t="shared" si="4"/>
        <v>0</v>
      </c>
      <c r="V72" s="8" t="s">
        <v>163</v>
      </c>
      <c r="W72" s="11" t="s">
        <v>164</v>
      </c>
      <c r="X72" s="8"/>
      <c r="Y72" s="11">
        <v>0</v>
      </c>
      <c r="Z72" s="11">
        <v>75</v>
      </c>
      <c r="AA72" s="8">
        <f t="shared" si="3"/>
        <v>0</v>
      </c>
    </row>
    <row r="73" spans="1:27">
      <c r="A73" s="11">
        <v>58</v>
      </c>
      <c r="B73" s="8" t="s">
        <v>161</v>
      </c>
      <c r="C73" s="11" t="s">
        <v>162</v>
      </c>
      <c r="D73" s="8"/>
      <c r="E73" s="11">
        <v>0</v>
      </c>
      <c r="F73" s="11">
        <v>4.5</v>
      </c>
      <c r="G73" s="8">
        <f t="shared" si="1"/>
        <v>0</v>
      </c>
      <c r="L73" s="11">
        <v>58</v>
      </c>
      <c r="M73" s="8" t="s">
        <v>161</v>
      </c>
      <c r="N73" s="11" t="s">
        <v>162</v>
      </c>
      <c r="O73" s="8"/>
      <c r="P73" s="11">
        <v>0</v>
      </c>
      <c r="Q73" s="11">
        <v>4.5</v>
      </c>
      <c r="R73" s="8">
        <f t="shared" si="4"/>
        <v>0</v>
      </c>
      <c r="V73" s="8" t="s">
        <v>165</v>
      </c>
      <c r="W73" s="11"/>
      <c r="X73" s="8"/>
      <c r="Y73" s="11">
        <v>3</v>
      </c>
      <c r="Z73" s="11">
        <v>130</v>
      </c>
      <c r="AA73" s="8">
        <f t="shared" si="3"/>
        <v>390</v>
      </c>
    </row>
    <row r="74" spans="1:27">
      <c r="A74" s="11">
        <v>59</v>
      </c>
      <c r="B74" s="8" t="s">
        <v>163</v>
      </c>
      <c r="C74" s="11" t="s">
        <v>164</v>
      </c>
      <c r="D74" s="8"/>
      <c r="E74" s="11">
        <v>0</v>
      </c>
      <c r="F74" s="11">
        <v>75</v>
      </c>
      <c r="G74" s="8">
        <f t="shared" si="1"/>
        <v>0</v>
      </c>
      <c r="L74" s="11">
        <v>59</v>
      </c>
      <c r="M74" s="8" t="s">
        <v>163</v>
      </c>
      <c r="N74" s="11" t="s">
        <v>164</v>
      </c>
      <c r="O74" s="8"/>
      <c r="P74" s="11">
        <v>0</v>
      </c>
      <c r="Q74" s="11">
        <v>75</v>
      </c>
      <c r="R74" s="8">
        <f t="shared" si="4"/>
        <v>0</v>
      </c>
      <c r="V74" s="8" t="s">
        <v>166</v>
      </c>
      <c r="W74" s="11"/>
      <c r="X74" s="8"/>
      <c r="Y74" s="11"/>
      <c r="Z74" s="11">
        <v>30</v>
      </c>
      <c r="AA74" s="8">
        <f t="shared" si="3"/>
        <v>0</v>
      </c>
    </row>
    <row r="75" spans="1:27">
      <c r="A75" s="11">
        <v>60</v>
      </c>
      <c r="B75" s="8" t="s">
        <v>165</v>
      </c>
      <c r="C75" s="11"/>
      <c r="D75" s="8"/>
      <c r="E75" s="11">
        <v>3</v>
      </c>
      <c r="F75" s="11">
        <v>130</v>
      </c>
      <c r="G75" s="8">
        <f t="shared" si="1"/>
        <v>390</v>
      </c>
      <c r="L75" s="11">
        <v>60</v>
      </c>
      <c r="M75" s="8" t="s">
        <v>165</v>
      </c>
      <c r="N75" s="11"/>
      <c r="O75" s="8"/>
      <c r="P75" s="11">
        <v>3</v>
      </c>
      <c r="Q75" s="11">
        <v>130</v>
      </c>
      <c r="R75" s="8">
        <f t="shared" si="4"/>
        <v>390</v>
      </c>
      <c r="V75" s="8" t="s">
        <v>167</v>
      </c>
      <c r="W75" s="11"/>
      <c r="X75" s="8"/>
      <c r="Y75" s="11"/>
      <c r="Z75" s="11">
        <v>130</v>
      </c>
      <c r="AA75" s="8">
        <f t="shared" si="3"/>
        <v>0</v>
      </c>
    </row>
    <row r="76" spans="1:27">
      <c r="A76" s="11">
        <v>61</v>
      </c>
      <c r="B76" s="8" t="s">
        <v>166</v>
      </c>
      <c r="C76" s="11"/>
      <c r="D76" s="8"/>
      <c r="E76" s="11"/>
      <c r="F76" s="11">
        <v>30</v>
      </c>
      <c r="G76" s="8">
        <f t="shared" si="1"/>
        <v>0</v>
      </c>
      <c r="L76" s="11">
        <v>61</v>
      </c>
      <c r="M76" s="8" t="s">
        <v>166</v>
      </c>
      <c r="N76" s="11"/>
      <c r="O76" s="8"/>
      <c r="P76" s="11"/>
      <c r="Q76" s="11">
        <v>30</v>
      </c>
      <c r="R76" s="8">
        <f t="shared" si="4"/>
        <v>0</v>
      </c>
      <c r="V76" s="8" t="s">
        <v>168</v>
      </c>
      <c r="W76" s="11"/>
      <c r="X76" s="8"/>
      <c r="Y76" s="11"/>
      <c r="Z76" s="11">
        <v>12</v>
      </c>
      <c r="AA76" s="8">
        <f t="shared" si="3"/>
        <v>0</v>
      </c>
    </row>
    <row r="77" spans="1:27">
      <c r="A77" s="11">
        <v>62</v>
      </c>
      <c r="B77" s="8" t="s">
        <v>167</v>
      </c>
      <c r="C77" s="11"/>
      <c r="D77" s="8"/>
      <c r="E77" s="11"/>
      <c r="F77" s="11">
        <v>130</v>
      </c>
      <c r="G77" s="8">
        <f t="shared" si="1"/>
        <v>0</v>
      </c>
      <c r="L77" s="11">
        <v>62</v>
      </c>
      <c r="M77" s="8" t="s">
        <v>167</v>
      </c>
      <c r="N77" s="11"/>
      <c r="O77" s="8"/>
      <c r="P77" s="11"/>
      <c r="Q77" s="11">
        <v>130</v>
      </c>
      <c r="R77" s="8">
        <f t="shared" si="4"/>
        <v>0</v>
      </c>
      <c r="V77" s="8" t="s">
        <v>169</v>
      </c>
      <c r="W77" s="11" t="s">
        <v>170</v>
      </c>
      <c r="X77" s="8"/>
      <c r="Y77" s="11">
        <v>12</v>
      </c>
      <c r="Z77" s="11">
        <v>110</v>
      </c>
      <c r="AA77" s="8">
        <f t="shared" si="3"/>
        <v>1320</v>
      </c>
    </row>
    <row r="78" spans="1:27">
      <c r="A78" s="11">
        <v>63</v>
      </c>
      <c r="B78" s="8" t="s">
        <v>168</v>
      </c>
      <c r="C78" s="11"/>
      <c r="D78" s="8"/>
      <c r="E78" s="11"/>
      <c r="F78" s="11">
        <v>12</v>
      </c>
      <c r="G78" s="8">
        <f t="shared" si="1"/>
        <v>0</v>
      </c>
      <c r="L78" s="11">
        <v>63</v>
      </c>
      <c r="M78" s="8" t="s">
        <v>168</v>
      </c>
      <c r="N78" s="11"/>
      <c r="O78" s="8"/>
      <c r="P78" s="11"/>
      <c r="Q78" s="11">
        <v>12</v>
      </c>
      <c r="R78" s="8">
        <f t="shared" si="4"/>
        <v>0</v>
      </c>
      <c r="V78" s="8" t="s">
        <v>171</v>
      </c>
      <c r="W78" s="11" t="s">
        <v>172</v>
      </c>
      <c r="X78" s="8"/>
      <c r="Y78" s="11"/>
      <c r="Z78" s="11">
        <v>230</v>
      </c>
      <c r="AA78" s="8">
        <f t="shared" si="3"/>
        <v>0</v>
      </c>
    </row>
    <row r="79" spans="1:27">
      <c r="A79" s="11">
        <v>64</v>
      </c>
      <c r="B79" s="8" t="s">
        <v>169</v>
      </c>
      <c r="C79" s="11" t="s">
        <v>170</v>
      </c>
      <c r="D79" s="8"/>
      <c r="E79" s="11">
        <v>10</v>
      </c>
      <c r="F79" s="11">
        <v>110</v>
      </c>
      <c r="G79" s="8">
        <f t="shared" si="1"/>
        <v>1100</v>
      </c>
      <c r="L79" s="11">
        <v>64</v>
      </c>
      <c r="M79" s="8" t="s">
        <v>169</v>
      </c>
      <c r="N79" s="11" t="s">
        <v>170</v>
      </c>
      <c r="O79" s="8"/>
      <c r="P79" s="11">
        <v>12</v>
      </c>
      <c r="Q79" s="11">
        <v>110</v>
      </c>
      <c r="R79" s="8">
        <f t="shared" si="4"/>
        <v>1320</v>
      </c>
      <c r="V79" s="8" t="s">
        <v>173</v>
      </c>
      <c r="W79" s="11"/>
      <c r="X79" s="8"/>
      <c r="Y79" s="11">
        <v>1</v>
      </c>
      <c r="Z79" s="11">
        <v>50</v>
      </c>
      <c r="AA79" s="8">
        <f t="shared" si="3"/>
        <v>50</v>
      </c>
    </row>
    <row r="80" spans="1:27">
      <c r="A80" s="11">
        <v>65</v>
      </c>
      <c r="B80" s="8" t="s">
        <v>171</v>
      </c>
      <c r="C80" s="11" t="s">
        <v>172</v>
      </c>
      <c r="D80" s="8"/>
      <c r="E80" s="11"/>
      <c r="F80" s="11">
        <v>230</v>
      </c>
      <c r="G80" s="8">
        <f t="shared" si="1"/>
        <v>0</v>
      </c>
      <c r="L80" s="11">
        <v>65</v>
      </c>
      <c r="M80" s="8" t="s">
        <v>171</v>
      </c>
      <c r="N80" s="11" t="s">
        <v>172</v>
      </c>
      <c r="O80" s="8"/>
      <c r="P80" s="11"/>
      <c r="Q80" s="11">
        <v>230</v>
      </c>
      <c r="R80" s="8">
        <f t="shared" si="4"/>
        <v>0</v>
      </c>
      <c r="V80" s="8" t="s">
        <v>174</v>
      </c>
      <c r="W80" s="11"/>
      <c r="X80" s="8"/>
      <c r="Y80" s="11">
        <v>20</v>
      </c>
      <c r="Z80" s="11">
        <v>25</v>
      </c>
      <c r="AA80" s="8">
        <f t="shared" si="3"/>
        <v>500</v>
      </c>
    </row>
    <row r="81" spans="1:27">
      <c r="A81" s="11">
        <v>66</v>
      </c>
      <c r="B81" s="8" t="s">
        <v>173</v>
      </c>
      <c r="C81" s="11"/>
      <c r="D81" s="8"/>
      <c r="E81" s="11">
        <v>1</v>
      </c>
      <c r="F81" s="11">
        <v>50</v>
      </c>
      <c r="G81" s="8">
        <f t="shared" si="1"/>
        <v>50</v>
      </c>
      <c r="L81" s="11">
        <v>66</v>
      </c>
      <c r="M81" s="8" t="s">
        <v>173</v>
      </c>
      <c r="N81" s="11"/>
      <c r="O81" s="8"/>
      <c r="P81" s="11">
        <v>1</v>
      </c>
      <c r="Q81" s="11">
        <v>50</v>
      </c>
      <c r="R81" s="8">
        <f t="shared" si="4"/>
        <v>50</v>
      </c>
      <c r="V81" s="8" t="s">
        <v>175</v>
      </c>
      <c r="W81" s="11"/>
      <c r="X81" s="8"/>
      <c r="Y81" s="11">
        <v>3</v>
      </c>
      <c r="Z81" s="11">
        <v>100</v>
      </c>
      <c r="AA81" s="8">
        <f t="shared" si="3"/>
        <v>300</v>
      </c>
    </row>
    <row r="82" spans="1:27">
      <c r="A82" s="11">
        <v>68</v>
      </c>
      <c r="B82" s="8" t="s">
        <v>174</v>
      </c>
      <c r="C82" s="11"/>
      <c r="D82" s="8"/>
      <c r="E82" s="11">
        <v>20</v>
      </c>
      <c r="F82" s="11">
        <v>25</v>
      </c>
      <c r="G82" s="8">
        <f t="shared" si="1"/>
        <v>500</v>
      </c>
      <c r="L82" s="11">
        <v>68</v>
      </c>
      <c r="M82" s="8" t="s">
        <v>174</v>
      </c>
      <c r="N82" s="11"/>
      <c r="O82" s="8"/>
      <c r="P82" s="11">
        <v>20</v>
      </c>
      <c r="Q82" s="11">
        <v>25</v>
      </c>
      <c r="R82" s="8">
        <f t="shared" si="4"/>
        <v>500</v>
      </c>
      <c r="V82" s="8" t="s">
        <v>176</v>
      </c>
      <c r="W82" s="11"/>
      <c r="X82" s="8"/>
      <c r="Y82" s="11"/>
      <c r="Z82" s="11">
        <v>1.5</v>
      </c>
      <c r="AA82" s="8">
        <f t="shared" si="3"/>
        <v>0</v>
      </c>
    </row>
    <row r="83" spans="1:27">
      <c r="A83" s="11">
        <v>69</v>
      </c>
      <c r="B83" s="8" t="s">
        <v>175</v>
      </c>
      <c r="C83" s="11"/>
      <c r="D83" s="8"/>
      <c r="E83" s="11">
        <v>3</v>
      </c>
      <c r="F83" s="11">
        <v>100</v>
      </c>
      <c r="G83" s="8">
        <f t="shared" si="1"/>
        <v>300</v>
      </c>
      <c r="L83" s="11">
        <v>69</v>
      </c>
      <c r="M83" s="8" t="s">
        <v>175</v>
      </c>
      <c r="N83" s="11"/>
      <c r="O83" s="8"/>
      <c r="P83" s="11">
        <v>3</v>
      </c>
      <c r="Q83" s="11">
        <v>100</v>
      </c>
      <c r="R83" s="8">
        <f t="shared" si="4"/>
        <v>300</v>
      </c>
      <c r="V83" s="8" t="s">
        <v>177</v>
      </c>
      <c r="W83" s="11" t="s">
        <v>178</v>
      </c>
      <c r="X83" s="8"/>
      <c r="Y83" s="11">
        <v>3</v>
      </c>
      <c r="Z83" s="11">
        <v>150</v>
      </c>
      <c r="AA83" s="8">
        <f t="shared" si="3"/>
        <v>450</v>
      </c>
    </row>
    <row r="84" spans="1:27">
      <c r="A84" s="11">
        <v>69</v>
      </c>
      <c r="B84" s="8" t="s">
        <v>176</v>
      </c>
      <c r="C84" s="11"/>
      <c r="D84" s="8"/>
      <c r="E84" s="11"/>
      <c r="F84" s="11">
        <v>1.5</v>
      </c>
      <c r="G84" s="8">
        <f t="shared" si="1"/>
        <v>0</v>
      </c>
      <c r="L84" s="11">
        <v>69</v>
      </c>
      <c r="M84" s="8" t="s">
        <v>176</v>
      </c>
      <c r="N84" s="11"/>
      <c r="O84" s="8"/>
      <c r="P84" s="11"/>
      <c r="Q84" s="11">
        <v>1.5</v>
      </c>
      <c r="R84" s="8">
        <f t="shared" si="4"/>
        <v>0</v>
      </c>
      <c r="V84" s="17" t="s">
        <v>179</v>
      </c>
      <c r="W84" s="11"/>
      <c r="X84" s="8"/>
      <c r="Y84" s="11">
        <v>0</v>
      </c>
      <c r="Z84" s="11">
        <v>15000</v>
      </c>
      <c r="AA84" s="8">
        <f t="shared" si="3"/>
        <v>0</v>
      </c>
    </row>
    <row r="85" spans="1:27">
      <c r="A85" s="11">
        <v>70</v>
      </c>
      <c r="B85" s="8" t="s">
        <v>177</v>
      </c>
      <c r="C85" s="11" t="s">
        <v>178</v>
      </c>
      <c r="D85" s="8"/>
      <c r="E85" s="11">
        <v>3</v>
      </c>
      <c r="F85" s="11">
        <v>150</v>
      </c>
      <c r="G85" s="8">
        <f t="shared" si="1"/>
        <v>450</v>
      </c>
      <c r="L85" s="11">
        <v>70</v>
      </c>
      <c r="M85" s="8" t="s">
        <v>177</v>
      </c>
      <c r="N85" s="11" t="s">
        <v>178</v>
      </c>
      <c r="O85" s="8"/>
      <c r="P85" s="11">
        <v>3</v>
      </c>
      <c r="Q85" s="11">
        <v>150</v>
      </c>
      <c r="R85" s="8">
        <f t="shared" si="4"/>
        <v>450</v>
      </c>
      <c r="V85" s="17" t="s">
        <v>180</v>
      </c>
      <c r="W85" s="11"/>
      <c r="X85" s="8"/>
      <c r="Y85" s="11">
        <v>1</v>
      </c>
      <c r="Z85" s="11">
        <v>350</v>
      </c>
      <c r="AA85" s="8">
        <f t="shared" si="3"/>
        <v>350</v>
      </c>
    </row>
    <row r="86" spans="1:27">
      <c r="A86" s="11">
        <v>71</v>
      </c>
      <c r="B86" s="17" t="s">
        <v>179</v>
      </c>
      <c r="C86" s="11"/>
      <c r="D86" s="8"/>
      <c r="E86" s="11">
        <v>0</v>
      </c>
      <c r="F86" s="11">
        <v>10000</v>
      </c>
      <c r="G86" s="8">
        <f t="shared" si="1"/>
        <v>0</v>
      </c>
      <c r="L86" s="11">
        <v>71</v>
      </c>
      <c r="M86" s="17" t="s">
        <v>179</v>
      </c>
      <c r="N86" s="11"/>
      <c r="O86" s="8"/>
      <c r="P86" s="11">
        <v>0</v>
      </c>
      <c r="Q86" s="11">
        <v>15000</v>
      </c>
      <c r="R86" s="8">
        <f t="shared" si="4"/>
        <v>0</v>
      </c>
      <c r="V86" s="17" t="s">
        <v>181</v>
      </c>
      <c r="W86" s="11"/>
      <c r="X86" s="8"/>
      <c r="Y86" s="11">
        <v>1</v>
      </c>
      <c r="Z86" s="11">
        <v>1500</v>
      </c>
      <c r="AA86" s="8">
        <f t="shared" si="3"/>
        <v>1500</v>
      </c>
    </row>
    <row r="87" spans="1:27">
      <c r="A87" s="11">
        <v>72</v>
      </c>
      <c r="B87" s="17" t="s">
        <v>180</v>
      </c>
      <c r="C87" s="11"/>
      <c r="D87" s="8"/>
      <c r="E87" s="11">
        <v>1</v>
      </c>
      <c r="F87" s="11">
        <v>350</v>
      </c>
      <c r="G87" s="8">
        <f t="shared" si="1"/>
        <v>350</v>
      </c>
      <c r="L87" s="11">
        <v>72</v>
      </c>
      <c r="M87" s="17" t="s">
        <v>180</v>
      </c>
      <c r="N87" s="11"/>
      <c r="O87" s="8"/>
      <c r="P87" s="11">
        <v>1</v>
      </c>
      <c r="Q87" s="11">
        <v>350</v>
      </c>
      <c r="R87" s="8">
        <f t="shared" si="4"/>
        <v>350</v>
      </c>
      <c r="V87" s="17" t="s">
        <v>182</v>
      </c>
      <c r="W87" s="11"/>
      <c r="X87" s="8"/>
      <c r="Y87" s="11">
        <v>1</v>
      </c>
      <c r="Z87" s="11">
        <v>350</v>
      </c>
      <c r="AA87" s="8">
        <f t="shared" si="3"/>
        <v>350</v>
      </c>
    </row>
    <row r="88" spans="1:27">
      <c r="A88" s="11">
        <v>74</v>
      </c>
      <c r="B88" s="17" t="s">
        <v>181</v>
      </c>
      <c r="C88" s="11"/>
      <c r="D88" s="8"/>
      <c r="E88" s="11">
        <v>1</v>
      </c>
      <c r="F88" s="11">
        <v>1500</v>
      </c>
      <c r="G88" s="8">
        <f t="shared" si="1"/>
        <v>1500</v>
      </c>
      <c r="L88" s="11">
        <v>74</v>
      </c>
      <c r="M88" s="17" t="s">
        <v>181</v>
      </c>
      <c r="N88" s="11"/>
      <c r="O88" s="8"/>
      <c r="P88" s="11">
        <v>1</v>
      </c>
      <c r="Q88" s="11">
        <v>1500</v>
      </c>
      <c r="R88" s="8">
        <f t="shared" si="4"/>
        <v>1500</v>
      </c>
      <c r="V88" s="17" t="s">
        <v>183</v>
      </c>
      <c r="W88" s="11"/>
      <c r="X88" s="8"/>
      <c r="Y88" s="11">
        <v>1</v>
      </c>
      <c r="Z88" s="11">
        <v>150</v>
      </c>
      <c r="AA88" s="8">
        <f t="shared" si="3"/>
        <v>150</v>
      </c>
    </row>
    <row r="89" spans="1:27">
      <c r="A89" s="11">
        <v>75</v>
      </c>
      <c r="B89" s="17" t="s">
        <v>182</v>
      </c>
      <c r="C89" s="11"/>
      <c r="D89" s="8"/>
      <c r="E89" s="11">
        <v>1</v>
      </c>
      <c r="F89" s="11">
        <v>350</v>
      </c>
      <c r="G89" s="8">
        <f t="shared" si="1"/>
        <v>350</v>
      </c>
      <c r="L89" s="11">
        <v>75</v>
      </c>
      <c r="M89" s="17" t="s">
        <v>182</v>
      </c>
      <c r="N89" s="11"/>
      <c r="O89" s="8"/>
      <c r="P89" s="11">
        <v>1</v>
      </c>
      <c r="Q89" s="11">
        <v>350</v>
      </c>
      <c r="R89" s="8">
        <f t="shared" si="4"/>
        <v>350</v>
      </c>
      <c r="V89" s="17" t="s">
        <v>184</v>
      </c>
      <c r="W89" s="7"/>
      <c r="X89" s="10"/>
      <c r="Y89" s="16">
        <v>0</v>
      </c>
      <c r="Z89" s="16">
        <v>160</v>
      </c>
      <c r="AA89" s="26">
        <f t="shared" si="3"/>
        <v>0</v>
      </c>
    </row>
    <row r="90" spans="1:27">
      <c r="A90" s="11">
        <v>76</v>
      </c>
      <c r="B90" s="17" t="s">
        <v>183</v>
      </c>
      <c r="C90" s="11"/>
      <c r="D90" s="8"/>
      <c r="E90" s="11">
        <v>1</v>
      </c>
      <c r="F90" s="11">
        <v>150</v>
      </c>
      <c r="G90" s="8">
        <f t="shared" si="1"/>
        <v>150</v>
      </c>
      <c r="L90" s="11">
        <v>76</v>
      </c>
      <c r="M90" s="17" t="s">
        <v>183</v>
      </c>
      <c r="N90" s="11"/>
      <c r="O90" s="8"/>
      <c r="P90" s="11">
        <v>1</v>
      </c>
      <c r="Q90" s="11">
        <v>150</v>
      </c>
      <c r="R90" s="8">
        <f t="shared" si="4"/>
        <v>150</v>
      </c>
      <c r="V90" s="27" t="s">
        <v>185</v>
      </c>
      <c r="W90" s="11"/>
      <c r="X90" s="8"/>
      <c r="Y90" s="11">
        <v>6</v>
      </c>
      <c r="Z90" s="11">
        <v>350</v>
      </c>
      <c r="AA90" s="8">
        <f t="shared" si="3"/>
        <v>2100</v>
      </c>
    </row>
    <row r="91" spans="1:27">
      <c r="A91" s="11">
        <v>77</v>
      </c>
      <c r="B91" s="17" t="s">
        <v>184</v>
      </c>
      <c r="C91" s="7"/>
      <c r="D91" s="10"/>
      <c r="E91" s="16">
        <v>0</v>
      </c>
      <c r="F91" s="16">
        <v>160</v>
      </c>
      <c r="G91" s="26">
        <f t="shared" si="1"/>
        <v>0</v>
      </c>
      <c r="L91" s="11">
        <v>77</v>
      </c>
      <c r="M91" s="17" t="s">
        <v>184</v>
      </c>
      <c r="N91" s="7"/>
      <c r="O91" s="10"/>
      <c r="P91" s="16">
        <v>0</v>
      </c>
      <c r="Q91" s="16">
        <v>160</v>
      </c>
      <c r="R91" s="26">
        <f t="shared" si="4"/>
        <v>0</v>
      </c>
      <c r="V91" s="8" t="s">
        <v>186</v>
      </c>
      <c r="W91" s="11"/>
      <c r="X91" s="8"/>
      <c r="Y91" s="11">
        <v>6</v>
      </c>
      <c r="Z91" s="11">
        <v>90</v>
      </c>
      <c r="AA91" s="8">
        <f t="shared" si="3"/>
        <v>540</v>
      </c>
    </row>
    <row r="92" spans="1:27">
      <c r="A92" s="11">
        <v>78</v>
      </c>
      <c r="B92" s="27" t="s">
        <v>185</v>
      </c>
      <c r="C92" s="11"/>
      <c r="D92" s="8"/>
      <c r="E92" s="11">
        <v>6</v>
      </c>
      <c r="F92" s="11">
        <v>350</v>
      </c>
      <c r="G92" s="8">
        <f t="shared" si="1"/>
        <v>2100</v>
      </c>
      <c r="L92" s="11">
        <v>78</v>
      </c>
      <c r="M92" s="27" t="s">
        <v>185</v>
      </c>
      <c r="N92" s="11"/>
      <c r="O92" s="8"/>
      <c r="P92" s="11">
        <v>6</v>
      </c>
      <c r="Q92" s="11">
        <v>350</v>
      </c>
      <c r="R92" s="8">
        <f t="shared" si="4"/>
        <v>2100</v>
      </c>
      <c r="V92" s="8" t="s">
        <v>187</v>
      </c>
      <c r="W92" s="11" t="s">
        <v>188</v>
      </c>
      <c r="X92" s="8"/>
      <c r="Y92" s="11">
        <v>12</v>
      </c>
      <c r="Z92" s="11">
        <v>10</v>
      </c>
      <c r="AA92" s="8">
        <f t="shared" si="3"/>
        <v>120</v>
      </c>
    </row>
    <row r="93" spans="1:27">
      <c r="A93" s="11">
        <v>79</v>
      </c>
      <c r="B93" s="8" t="s">
        <v>186</v>
      </c>
      <c r="C93" s="11"/>
      <c r="D93" s="8"/>
      <c r="E93" s="11">
        <v>6</v>
      </c>
      <c r="F93" s="11">
        <v>90</v>
      </c>
      <c r="G93" s="8">
        <f t="shared" si="1"/>
        <v>540</v>
      </c>
      <c r="L93" s="11">
        <v>79</v>
      </c>
      <c r="M93" s="8" t="s">
        <v>186</v>
      </c>
      <c r="N93" s="11"/>
      <c r="O93" s="8"/>
      <c r="P93" s="11">
        <v>6</v>
      </c>
      <c r="Q93" s="11">
        <v>90</v>
      </c>
      <c r="R93" s="8">
        <f t="shared" si="4"/>
        <v>540</v>
      </c>
      <c r="V93" s="8" t="s">
        <v>189</v>
      </c>
      <c r="W93" s="11" t="s">
        <v>188</v>
      </c>
      <c r="X93" s="8"/>
      <c r="Y93" s="11">
        <v>12</v>
      </c>
      <c r="Z93" s="11">
        <v>12</v>
      </c>
      <c r="AA93" s="8">
        <f t="shared" si="3"/>
        <v>144</v>
      </c>
    </row>
    <row r="94" spans="1:27">
      <c r="A94" s="11">
        <v>80</v>
      </c>
      <c r="B94" s="8" t="s">
        <v>187</v>
      </c>
      <c r="C94" s="11" t="s">
        <v>188</v>
      </c>
      <c r="D94" s="8"/>
      <c r="E94" s="11">
        <v>12</v>
      </c>
      <c r="F94" s="11">
        <v>10</v>
      </c>
      <c r="G94" s="8">
        <f t="shared" si="1"/>
        <v>120</v>
      </c>
      <c r="L94" s="11">
        <v>80</v>
      </c>
      <c r="M94" s="8" t="s">
        <v>187</v>
      </c>
      <c r="N94" s="11" t="s">
        <v>188</v>
      </c>
      <c r="O94" s="8"/>
      <c r="P94" s="11">
        <v>12</v>
      </c>
      <c r="Q94" s="11">
        <v>10</v>
      </c>
      <c r="R94" s="8">
        <f t="shared" si="4"/>
        <v>120</v>
      </c>
      <c r="V94" s="8" t="s">
        <v>190</v>
      </c>
      <c r="W94" s="11" t="s">
        <v>191</v>
      </c>
      <c r="X94" s="8"/>
      <c r="Y94" s="11">
        <v>12</v>
      </c>
      <c r="Z94" s="11">
        <v>6</v>
      </c>
      <c r="AA94" s="8">
        <f t="shared" si="3"/>
        <v>72</v>
      </c>
    </row>
    <row r="95" spans="1:27">
      <c r="A95" s="11">
        <v>81</v>
      </c>
      <c r="B95" s="8" t="s">
        <v>189</v>
      </c>
      <c r="C95" s="11" t="s">
        <v>188</v>
      </c>
      <c r="D95" s="8"/>
      <c r="E95" s="11">
        <v>12</v>
      </c>
      <c r="F95" s="11">
        <v>12</v>
      </c>
      <c r="G95" s="8">
        <f t="shared" si="1"/>
        <v>144</v>
      </c>
      <c r="L95" s="11">
        <v>81</v>
      </c>
      <c r="M95" s="8" t="s">
        <v>189</v>
      </c>
      <c r="N95" s="11" t="s">
        <v>188</v>
      </c>
      <c r="O95" s="8"/>
      <c r="P95" s="11">
        <v>12</v>
      </c>
      <c r="Q95" s="11">
        <v>12</v>
      </c>
      <c r="R95" s="8">
        <f t="shared" si="4"/>
        <v>144</v>
      </c>
      <c r="V95" s="10" t="s">
        <v>192</v>
      </c>
      <c r="W95" s="11" t="s">
        <v>193</v>
      </c>
      <c r="X95" s="8"/>
      <c r="Y95" s="11"/>
      <c r="Z95" s="11">
        <v>120</v>
      </c>
      <c r="AA95" s="8">
        <f t="shared" si="3"/>
        <v>0</v>
      </c>
    </row>
    <row r="96" spans="1:27">
      <c r="A96" s="11">
        <v>82</v>
      </c>
      <c r="B96" s="8" t="s">
        <v>190</v>
      </c>
      <c r="C96" s="11" t="s">
        <v>191</v>
      </c>
      <c r="D96" s="8"/>
      <c r="E96" s="11">
        <v>12</v>
      </c>
      <c r="F96" s="11">
        <v>6</v>
      </c>
      <c r="G96" s="8">
        <f t="shared" si="1"/>
        <v>72</v>
      </c>
      <c r="L96" s="11">
        <v>82</v>
      </c>
      <c r="M96" s="8" t="s">
        <v>190</v>
      </c>
      <c r="N96" s="11" t="s">
        <v>191</v>
      </c>
      <c r="O96" s="8"/>
      <c r="P96" s="11">
        <v>12</v>
      </c>
      <c r="Q96" s="11">
        <v>6</v>
      </c>
      <c r="R96" s="8">
        <f t="shared" si="4"/>
        <v>72</v>
      </c>
      <c r="V96" s="8" t="s">
        <v>194</v>
      </c>
      <c r="W96" s="11" t="s">
        <v>195</v>
      </c>
      <c r="X96" s="8"/>
      <c r="Y96" s="11">
        <v>10</v>
      </c>
      <c r="Z96" s="11">
        <v>10</v>
      </c>
      <c r="AA96" s="8">
        <f t="shared" si="3"/>
        <v>100</v>
      </c>
    </row>
    <row r="97" spans="1:28">
      <c r="A97" s="11">
        <v>83</v>
      </c>
      <c r="B97" s="10" t="s">
        <v>192</v>
      </c>
      <c r="C97" s="11" t="s">
        <v>193</v>
      </c>
      <c r="D97" s="8"/>
      <c r="E97" s="11"/>
      <c r="F97" s="11">
        <v>120</v>
      </c>
      <c r="G97" s="8">
        <f t="shared" si="1"/>
        <v>0</v>
      </c>
      <c r="L97" s="11">
        <v>83</v>
      </c>
      <c r="M97" s="10" t="s">
        <v>192</v>
      </c>
      <c r="N97" s="11" t="s">
        <v>193</v>
      </c>
      <c r="O97" s="8"/>
      <c r="P97" s="11"/>
      <c r="Q97" s="11">
        <v>120</v>
      </c>
      <c r="R97" s="8">
        <f t="shared" si="4"/>
        <v>0</v>
      </c>
      <c r="V97" s="8" t="s">
        <v>196</v>
      </c>
      <c r="W97" s="11" t="s">
        <v>197</v>
      </c>
      <c r="X97" s="8"/>
      <c r="Y97" s="11">
        <v>0</v>
      </c>
      <c r="Z97" s="11">
        <v>12</v>
      </c>
      <c r="AA97" s="8">
        <f t="shared" si="3"/>
        <v>0</v>
      </c>
    </row>
    <row r="98" spans="1:28">
      <c r="A98" s="11">
        <v>84</v>
      </c>
      <c r="B98" s="8" t="s">
        <v>194</v>
      </c>
      <c r="C98" s="11" t="s">
        <v>195</v>
      </c>
      <c r="D98" s="8"/>
      <c r="E98" s="11">
        <v>10</v>
      </c>
      <c r="F98" s="11">
        <v>10</v>
      </c>
      <c r="G98" s="8">
        <f t="shared" si="1"/>
        <v>100</v>
      </c>
      <c r="L98" s="11">
        <v>84</v>
      </c>
      <c r="M98" s="8" t="s">
        <v>194</v>
      </c>
      <c r="N98" s="11" t="s">
        <v>195</v>
      </c>
      <c r="O98" s="8"/>
      <c r="P98" s="11">
        <v>10</v>
      </c>
      <c r="Q98" s="11">
        <v>10</v>
      </c>
      <c r="R98" s="8">
        <f t="shared" si="4"/>
        <v>100</v>
      </c>
      <c r="V98" s="17" t="s">
        <v>198</v>
      </c>
      <c r="W98" s="11"/>
      <c r="X98" s="8"/>
      <c r="Y98" s="11"/>
      <c r="Z98" s="11"/>
      <c r="AA98" s="8">
        <f t="shared" si="3"/>
        <v>0</v>
      </c>
    </row>
    <row r="99" spans="1:28">
      <c r="A99" s="11">
        <v>85</v>
      </c>
      <c r="B99" s="8" t="s">
        <v>196</v>
      </c>
      <c r="C99" s="11" t="s">
        <v>197</v>
      </c>
      <c r="D99" s="8"/>
      <c r="E99" s="11">
        <v>0</v>
      </c>
      <c r="F99" s="11">
        <v>12</v>
      </c>
      <c r="G99" s="8">
        <f t="shared" si="1"/>
        <v>0</v>
      </c>
      <c r="L99" s="11">
        <v>85</v>
      </c>
      <c r="M99" s="8" t="s">
        <v>196</v>
      </c>
      <c r="N99" s="11" t="s">
        <v>197</v>
      </c>
      <c r="O99" s="8"/>
      <c r="P99" s="11">
        <v>0</v>
      </c>
      <c r="Q99" s="11">
        <v>12</v>
      </c>
      <c r="R99" s="8">
        <f t="shared" si="4"/>
        <v>0</v>
      </c>
      <c r="V99" s="8" t="s">
        <v>199</v>
      </c>
      <c r="W99" s="11" t="s">
        <v>200</v>
      </c>
      <c r="X99" s="8"/>
      <c r="Y99" s="11">
        <v>0</v>
      </c>
      <c r="Z99" s="11">
        <v>140</v>
      </c>
      <c r="AA99" s="8">
        <f t="shared" si="3"/>
        <v>0</v>
      </c>
    </row>
    <row r="100" spans="1:28">
      <c r="A100" s="11">
        <v>86</v>
      </c>
      <c r="B100" s="17" t="s">
        <v>198</v>
      </c>
      <c r="C100" s="11"/>
      <c r="D100" s="8"/>
      <c r="E100" s="11"/>
      <c r="F100" s="11"/>
      <c r="G100" s="8">
        <f t="shared" si="1"/>
        <v>0</v>
      </c>
      <c r="L100" s="11">
        <v>86</v>
      </c>
      <c r="M100" s="17" t="s">
        <v>198</v>
      </c>
      <c r="N100" s="11"/>
      <c r="O100" s="8"/>
      <c r="P100" s="11"/>
      <c r="Q100" s="11"/>
      <c r="R100" s="8">
        <f t="shared" si="4"/>
        <v>0</v>
      </c>
      <c r="V100" s="8" t="s">
        <v>201</v>
      </c>
      <c r="W100" s="11" t="s">
        <v>202</v>
      </c>
      <c r="X100" s="8"/>
      <c r="Y100" s="11">
        <v>0</v>
      </c>
      <c r="Z100" s="11">
        <v>400</v>
      </c>
      <c r="AA100" s="8">
        <f t="shared" si="3"/>
        <v>0</v>
      </c>
    </row>
    <row r="101" spans="1:28">
      <c r="A101" s="11">
        <v>87</v>
      </c>
      <c r="B101" s="8" t="s">
        <v>199</v>
      </c>
      <c r="C101" s="11" t="s">
        <v>200</v>
      </c>
      <c r="D101" s="8"/>
      <c r="E101" s="11">
        <v>0</v>
      </c>
      <c r="F101" s="11">
        <v>140</v>
      </c>
      <c r="G101" s="8">
        <f t="shared" ref="G101:G117" si="5">E101*F101</f>
        <v>0</v>
      </c>
      <c r="L101" s="11">
        <v>87</v>
      </c>
      <c r="M101" s="8" t="s">
        <v>199</v>
      </c>
      <c r="N101" s="11" t="s">
        <v>200</v>
      </c>
      <c r="O101" s="8"/>
      <c r="P101" s="11">
        <v>0</v>
      </c>
      <c r="Q101" s="11">
        <v>140</v>
      </c>
      <c r="R101" s="8">
        <f t="shared" si="4"/>
        <v>0</v>
      </c>
      <c r="V101" s="8" t="s">
        <v>203</v>
      </c>
      <c r="W101" s="11" t="s">
        <v>204</v>
      </c>
      <c r="X101" s="8"/>
      <c r="Y101" s="11">
        <v>0</v>
      </c>
      <c r="Z101" s="11">
        <v>400</v>
      </c>
      <c r="AA101" s="8">
        <f t="shared" si="3"/>
        <v>0</v>
      </c>
    </row>
    <row r="102" spans="1:28">
      <c r="A102" s="11">
        <v>88</v>
      </c>
      <c r="B102" s="8" t="s">
        <v>201</v>
      </c>
      <c r="C102" s="11" t="s">
        <v>202</v>
      </c>
      <c r="D102" s="8"/>
      <c r="E102" s="11">
        <v>0</v>
      </c>
      <c r="F102" s="11">
        <v>400</v>
      </c>
      <c r="G102" s="8">
        <f t="shared" si="5"/>
        <v>0</v>
      </c>
      <c r="L102" s="11">
        <v>88</v>
      </c>
      <c r="M102" s="8" t="s">
        <v>201</v>
      </c>
      <c r="N102" s="11" t="s">
        <v>202</v>
      </c>
      <c r="O102" s="8"/>
      <c r="P102" s="11">
        <v>0</v>
      </c>
      <c r="Q102" s="11">
        <v>400</v>
      </c>
      <c r="R102" s="8">
        <f t="shared" si="4"/>
        <v>0</v>
      </c>
      <c r="V102" s="8" t="s">
        <v>205</v>
      </c>
      <c r="W102" s="11" t="s">
        <v>206</v>
      </c>
      <c r="X102" s="8"/>
      <c r="Y102" s="11">
        <v>0</v>
      </c>
      <c r="Z102" s="11">
        <v>400</v>
      </c>
      <c r="AA102" s="8">
        <f t="shared" si="3"/>
        <v>0</v>
      </c>
    </row>
    <row r="103" spans="1:28">
      <c r="A103" s="11">
        <v>89</v>
      </c>
      <c r="B103" s="8" t="s">
        <v>203</v>
      </c>
      <c r="C103" s="11" t="s">
        <v>204</v>
      </c>
      <c r="D103" s="8"/>
      <c r="E103" s="11">
        <v>0</v>
      </c>
      <c r="F103" s="11">
        <v>400</v>
      </c>
      <c r="G103" s="8">
        <f t="shared" si="5"/>
        <v>0</v>
      </c>
      <c r="L103" s="11">
        <v>89</v>
      </c>
      <c r="M103" s="8" t="s">
        <v>203</v>
      </c>
      <c r="N103" s="11" t="s">
        <v>204</v>
      </c>
      <c r="O103" s="8"/>
      <c r="P103" s="11">
        <v>0</v>
      </c>
      <c r="Q103" s="11">
        <v>400</v>
      </c>
      <c r="R103" s="8">
        <f t="shared" si="4"/>
        <v>0</v>
      </c>
      <c r="V103" s="8" t="s">
        <v>207</v>
      </c>
      <c r="W103" s="11" t="s">
        <v>208</v>
      </c>
      <c r="X103" s="8"/>
      <c r="Y103" s="11">
        <v>0</v>
      </c>
      <c r="Z103" s="11">
        <v>35</v>
      </c>
      <c r="AA103" s="8">
        <f t="shared" si="3"/>
        <v>0</v>
      </c>
    </row>
    <row r="104" spans="1:28">
      <c r="A104" s="11">
        <v>90</v>
      </c>
      <c r="B104" s="8" t="s">
        <v>205</v>
      </c>
      <c r="C104" s="11" t="s">
        <v>206</v>
      </c>
      <c r="D104" s="8"/>
      <c r="E104" s="11">
        <v>0</v>
      </c>
      <c r="F104" s="11">
        <v>400</v>
      </c>
      <c r="G104" s="8">
        <f t="shared" si="5"/>
        <v>0</v>
      </c>
      <c r="L104" s="11">
        <v>90</v>
      </c>
      <c r="M104" s="8" t="s">
        <v>205</v>
      </c>
      <c r="N104" s="11" t="s">
        <v>206</v>
      </c>
      <c r="O104" s="8"/>
      <c r="P104" s="11">
        <v>0</v>
      </c>
      <c r="Q104" s="11">
        <v>400</v>
      </c>
      <c r="R104" s="8">
        <f t="shared" si="4"/>
        <v>0</v>
      </c>
      <c r="V104" s="17" t="s">
        <v>209</v>
      </c>
      <c r="W104" s="11"/>
      <c r="X104" s="8"/>
      <c r="Y104" s="11">
        <v>0</v>
      </c>
      <c r="Z104" s="11"/>
      <c r="AA104" s="8">
        <f t="shared" si="3"/>
        <v>0</v>
      </c>
    </row>
    <row r="105" spans="1:28">
      <c r="A105" s="11">
        <v>91</v>
      </c>
      <c r="B105" s="8" t="s">
        <v>207</v>
      </c>
      <c r="C105" s="11" t="s">
        <v>208</v>
      </c>
      <c r="D105" s="8"/>
      <c r="E105" s="11">
        <v>0</v>
      </c>
      <c r="F105" s="11">
        <v>35</v>
      </c>
      <c r="G105" s="8">
        <f t="shared" si="5"/>
        <v>0</v>
      </c>
      <c r="L105" s="11">
        <v>91</v>
      </c>
      <c r="M105" s="8" t="s">
        <v>207</v>
      </c>
      <c r="N105" s="11" t="s">
        <v>208</v>
      </c>
      <c r="O105" s="8"/>
      <c r="P105" s="11">
        <v>0</v>
      </c>
      <c r="Q105" s="11">
        <v>35</v>
      </c>
      <c r="R105" s="8">
        <f t="shared" si="4"/>
        <v>0</v>
      </c>
      <c r="V105" s="8" t="s">
        <v>210</v>
      </c>
      <c r="W105" s="11" t="s">
        <v>211</v>
      </c>
      <c r="X105" s="8"/>
      <c r="Y105" s="11">
        <v>10</v>
      </c>
      <c r="Z105" s="11">
        <v>14</v>
      </c>
      <c r="AA105" s="8">
        <f t="shared" si="3"/>
        <v>140</v>
      </c>
    </row>
    <row r="106" spans="1:28">
      <c r="A106" s="11">
        <v>92</v>
      </c>
      <c r="B106" s="17" t="s">
        <v>209</v>
      </c>
      <c r="C106" s="11"/>
      <c r="D106" s="8"/>
      <c r="E106" s="11">
        <v>0</v>
      </c>
      <c r="F106" s="11"/>
      <c r="G106" s="8">
        <f t="shared" si="5"/>
        <v>0</v>
      </c>
      <c r="L106" s="11">
        <v>92</v>
      </c>
      <c r="M106" s="17" t="s">
        <v>209</v>
      </c>
      <c r="N106" s="11"/>
      <c r="O106" s="8"/>
      <c r="P106" s="11">
        <v>0</v>
      </c>
      <c r="Q106" s="11"/>
      <c r="R106" s="8">
        <f t="shared" si="4"/>
        <v>0</v>
      </c>
      <c r="V106" s="8" t="s">
        <v>212</v>
      </c>
      <c r="W106" s="11" t="s">
        <v>211</v>
      </c>
      <c r="X106" s="8"/>
      <c r="Y106" s="11">
        <v>10</v>
      </c>
      <c r="Z106" s="11">
        <v>10</v>
      </c>
      <c r="AA106" s="8">
        <f t="shared" si="3"/>
        <v>100</v>
      </c>
    </row>
    <row r="107" spans="1:28">
      <c r="A107" s="11">
        <v>93</v>
      </c>
      <c r="B107" s="8" t="s">
        <v>210</v>
      </c>
      <c r="C107" s="11" t="s">
        <v>211</v>
      </c>
      <c r="D107" s="8"/>
      <c r="E107" s="11">
        <v>10</v>
      </c>
      <c r="F107" s="11">
        <v>14</v>
      </c>
      <c r="G107" s="8">
        <f t="shared" si="5"/>
        <v>140</v>
      </c>
      <c r="L107" s="11">
        <v>93</v>
      </c>
      <c r="M107" s="8" t="s">
        <v>210</v>
      </c>
      <c r="N107" s="11" t="s">
        <v>211</v>
      </c>
      <c r="O107" s="8"/>
      <c r="P107" s="11">
        <v>10</v>
      </c>
      <c r="Q107" s="11">
        <v>14</v>
      </c>
      <c r="R107" s="8">
        <f t="shared" si="4"/>
        <v>140</v>
      </c>
      <c r="V107" s="8" t="s">
        <v>213</v>
      </c>
      <c r="W107" s="11" t="s">
        <v>211</v>
      </c>
      <c r="X107" s="8"/>
      <c r="Y107" s="11">
        <v>10</v>
      </c>
      <c r="Z107" s="11">
        <v>8</v>
      </c>
      <c r="AA107" s="8">
        <f t="shared" si="3"/>
        <v>80</v>
      </c>
    </row>
    <row r="108" spans="1:28">
      <c r="A108" s="11">
        <v>94</v>
      </c>
      <c r="B108" s="8" t="s">
        <v>212</v>
      </c>
      <c r="C108" s="11" t="s">
        <v>211</v>
      </c>
      <c r="D108" s="8"/>
      <c r="E108" s="11">
        <v>10</v>
      </c>
      <c r="F108" s="11">
        <v>10</v>
      </c>
      <c r="G108" s="8">
        <f t="shared" si="5"/>
        <v>100</v>
      </c>
      <c r="L108" s="11">
        <v>94</v>
      </c>
      <c r="M108" s="8" t="s">
        <v>212</v>
      </c>
      <c r="N108" s="11" t="s">
        <v>211</v>
      </c>
      <c r="O108" s="8"/>
      <c r="P108" s="11">
        <v>10</v>
      </c>
      <c r="Q108" s="11">
        <v>10</v>
      </c>
      <c r="R108" s="8">
        <f t="shared" si="4"/>
        <v>100</v>
      </c>
      <c r="V108" s="8" t="s">
        <v>214</v>
      </c>
      <c r="W108" s="11" t="s">
        <v>211</v>
      </c>
      <c r="X108" s="8"/>
      <c r="Y108" s="11">
        <v>10</v>
      </c>
      <c r="Z108" s="11">
        <v>6</v>
      </c>
      <c r="AA108" s="8">
        <f t="shared" si="3"/>
        <v>60</v>
      </c>
    </row>
    <row r="109" spans="1:28">
      <c r="A109" s="11">
        <v>95</v>
      </c>
      <c r="B109" s="8" t="s">
        <v>213</v>
      </c>
      <c r="C109" s="11" t="s">
        <v>211</v>
      </c>
      <c r="D109" s="8"/>
      <c r="E109" s="11">
        <v>10</v>
      </c>
      <c r="F109" s="11">
        <v>8</v>
      </c>
      <c r="G109" s="8">
        <f t="shared" si="5"/>
        <v>80</v>
      </c>
      <c r="L109" s="11">
        <v>95</v>
      </c>
      <c r="M109" s="8" t="s">
        <v>213</v>
      </c>
      <c r="N109" s="11" t="s">
        <v>211</v>
      </c>
      <c r="O109" s="8"/>
      <c r="P109" s="11">
        <v>10</v>
      </c>
      <c r="Q109" s="11">
        <v>8</v>
      </c>
      <c r="R109" s="8">
        <f t="shared" si="4"/>
        <v>80</v>
      </c>
      <c r="V109" s="8" t="s">
        <v>215</v>
      </c>
      <c r="W109" s="11" t="s">
        <v>211</v>
      </c>
      <c r="X109" s="8"/>
      <c r="Y109" s="11">
        <v>10</v>
      </c>
      <c r="Z109" s="11">
        <v>24</v>
      </c>
      <c r="AA109" s="8">
        <f t="shared" si="3"/>
        <v>240</v>
      </c>
    </row>
    <row r="110" spans="1:28">
      <c r="A110" s="11">
        <v>96</v>
      </c>
      <c r="B110" s="8" t="s">
        <v>214</v>
      </c>
      <c r="C110" s="11" t="s">
        <v>211</v>
      </c>
      <c r="D110" s="8"/>
      <c r="E110" s="11">
        <v>10</v>
      </c>
      <c r="F110" s="11">
        <v>6</v>
      </c>
      <c r="G110" s="8">
        <f t="shared" si="5"/>
        <v>60</v>
      </c>
      <c r="L110" s="11">
        <v>96</v>
      </c>
      <c r="M110" s="8" t="s">
        <v>214</v>
      </c>
      <c r="N110" s="11" t="s">
        <v>211</v>
      </c>
      <c r="O110" s="8"/>
      <c r="P110" s="11">
        <v>10</v>
      </c>
      <c r="Q110" s="11">
        <v>6</v>
      </c>
      <c r="R110" s="8">
        <f t="shared" si="4"/>
        <v>60</v>
      </c>
      <c r="V110" s="8"/>
      <c r="W110" s="11"/>
      <c r="X110" s="8"/>
      <c r="Y110" s="11"/>
      <c r="Z110" s="11"/>
      <c r="AA110" s="8"/>
      <c r="AB110">
        <f>SUM(AA7:AA109)</f>
        <v>427595</v>
      </c>
    </row>
    <row r="111" spans="1:28">
      <c r="A111" s="11">
        <v>97</v>
      </c>
      <c r="B111" s="8" t="s">
        <v>215</v>
      </c>
      <c r="C111" s="11" t="s">
        <v>211</v>
      </c>
      <c r="D111" s="8"/>
      <c r="E111" s="11">
        <v>10</v>
      </c>
      <c r="F111" s="11">
        <v>24</v>
      </c>
      <c r="G111" s="8">
        <f t="shared" si="5"/>
        <v>240</v>
      </c>
      <c r="H111" s="28"/>
      <c r="L111" s="11">
        <v>97</v>
      </c>
      <c r="M111" s="8" t="s">
        <v>215</v>
      </c>
      <c r="N111" s="11" t="s">
        <v>211</v>
      </c>
      <c r="O111" s="8"/>
      <c r="P111" s="11">
        <v>10</v>
      </c>
      <c r="Q111" s="11">
        <v>24</v>
      </c>
      <c r="R111" s="8">
        <f t="shared" si="4"/>
        <v>240</v>
      </c>
      <c r="S111" s="28"/>
      <c r="V111" s="17" t="s">
        <v>216</v>
      </c>
      <c r="W111" s="11"/>
      <c r="X111" s="8"/>
      <c r="Y111" s="11">
        <v>1</v>
      </c>
      <c r="Z111" s="11">
        <v>10000</v>
      </c>
      <c r="AA111" s="8">
        <f>Y111*Z111</f>
        <v>10000</v>
      </c>
    </row>
    <row r="112" spans="1:28">
      <c r="A112" s="11"/>
      <c r="B112" s="8"/>
      <c r="C112" s="11"/>
      <c r="D112" s="8"/>
      <c r="E112" s="11"/>
      <c r="F112" s="11"/>
      <c r="G112" s="8"/>
      <c r="H112" s="29">
        <f>SUM(G9:G111)</f>
        <v>374416</v>
      </c>
      <c r="L112" s="11"/>
      <c r="M112" s="8"/>
      <c r="N112" s="11"/>
      <c r="O112" s="8"/>
      <c r="P112" s="11"/>
      <c r="Q112" s="11"/>
      <c r="R112" s="8"/>
      <c r="S112" s="29">
        <f>SUM(R9:R111)</f>
        <v>471595</v>
      </c>
      <c r="U112" s="41"/>
      <c r="V112" s="8" t="s">
        <v>217</v>
      </c>
      <c r="W112" s="11"/>
      <c r="X112" s="8"/>
      <c r="Y112" s="11">
        <v>1</v>
      </c>
      <c r="Z112" s="11">
        <v>20000</v>
      </c>
      <c r="AA112" s="8">
        <f>Y112*Z112</f>
        <v>20000</v>
      </c>
    </row>
    <row r="113" spans="1:28">
      <c r="A113" s="11">
        <v>99</v>
      </c>
      <c r="B113" s="17" t="s">
        <v>216</v>
      </c>
      <c r="C113" s="11"/>
      <c r="D113" s="8"/>
      <c r="E113" s="11">
        <v>1</v>
      </c>
      <c r="F113" s="11">
        <v>10000</v>
      </c>
      <c r="G113" s="8">
        <f t="shared" si="5"/>
        <v>10000</v>
      </c>
      <c r="H113" s="30"/>
      <c r="L113" s="11">
        <v>99</v>
      </c>
      <c r="M113" s="17" t="s">
        <v>216</v>
      </c>
      <c r="N113" s="11"/>
      <c r="O113" s="8"/>
      <c r="P113" s="11">
        <v>1</v>
      </c>
      <c r="Q113" s="11">
        <v>10000</v>
      </c>
      <c r="R113" s="8">
        <f>P113*Q113</f>
        <v>10000</v>
      </c>
      <c r="S113" s="30"/>
      <c r="V113" s="8" t="s">
        <v>218</v>
      </c>
      <c r="W113" s="11"/>
      <c r="X113" s="8"/>
      <c r="Y113" s="11">
        <v>4</v>
      </c>
      <c r="Z113" s="11">
        <v>10000</v>
      </c>
      <c r="AA113" s="8">
        <f>Y113*Z113</f>
        <v>40000</v>
      </c>
    </row>
    <row r="114" spans="1:28">
      <c r="A114" s="11">
        <v>100</v>
      </c>
      <c r="B114" s="8" t="s">
        <v>217</v>
      </c>
      <c r="C114" s="11"/>
      <c r="D114" s="8"/>
      <c r="E114" s="11">
        <v>1</v>
      </c>
      <c r="F114" s="11">
        <v>20000</v>
      </c>
      <c r="G114" s="8">
        <f t="shared" si="5"/>
        <v>20000</v>
      </c>
      <c r="H114" s="31"/>
      <c r="L114" s="11">
        <v>100</v>
      </c>
      <c r="M114" s="8" t="s">
        <v>217</v>
      </c>
      <c r="N114" s="11"/>
      <c r="O114" s="8"/>
      <c r="P114" s="11">
        <v>1</v>
      </c>
      <c r="Q114" s="11">
        <v>20000</v>
      </c>
      <c r="R114" s="8">
        <f>P114*Q114</f>
        <v>20000</v>
      </c>
      <c r="S114" s="31"/>
      <c r="V114" s="8" t="s">
        <v>219</v>
      </c>
      <c r="W114" s="11"/>
      <c r="X114" s="8"/>
      <c r="Y114" s="11">
        <v>1</v>
      </c>
      <c r="Z114" s="11">
        <v>10000</v>
      </c>
      <c r="AA114" s="32">
        <f>Y114*Z114</f>
        <v>10000</v>
      </c>
    </row>
    <row r="115" spans="1:28">
      <c r="A115" s="11">
        <v>101</v>
      </c>
      <c r="B115" s="8" t="s">
        <v>239</v>
      </c>
      <c r="C115" s="11"/>
      <c r="D115" s="8"/>
      <c r="E115" s="11">
        <v>3</v>
      </c>
      <c r="F115" s="11">
        <v>10000</v>
      </c>
      <c r="G115" s="8">
        <f t="shared" si="5"/>
        <v>30000</v>
      </c>
      <c r="H115" s="31"/>
      <c r="L115" s="11">
        <v>101</v>
      </c>
      <c r="M115" s="8" t="s">
        <v>218</v>
      </c>
      <c r="N115" s="11"/>
      <c r="O115" s="8"/>
      <c r="P115" s="11">
        <v>4</v>
      </c>
      <c r="Q115" s="11">
        <v>10000</v>
      </c>
      <c r="R115" s="8">
        <f>P115*Q115</f>
        <v>40000</v>
      </c>
      <c r="S115" s="31"/>
      <c r="V115" s="8" t="s">
        <v>220</v>
      </c>
      <c r="W115" s="11"/>
      <c r="X115" s="8"/>
      <c r="Y115" s="11">
        <v>1</v>
      </c>
      <c r="Z115" s="11">
        <f>AB110*0.18</f>
        <v>76967.099999999991</v>
      </c>
      <c r="AA115" s="8">
        <f>Y115*Z115</f>
        <v>76967.099999999991</v>
      </c>
    </row>
    <row r="116" spans="1:28" ht="18.75">
      <c r="A116" s="11">
        <v>102</v>
      </c>
      <c r="B116" s="8" t="s">
        <v>219</v>
      </c>
      <c r="C116" s="11"/>
      <c r="D116" s="8"/>
      <c r="E116" s="11">
        <v>1</v>
      </c>
      <c r="F116" s="11">
        <v>10000</v>
      </c>
      <c r="G116" s="32">
        <f t="shared" si="5"/>
        <v>10000</v>
      </c>
      <c r="H116" s="33"/>
      <c r="L116" s="11">
        <v>102</v>
      </c>
      <c r="M116" s="8" t="s">
        <v>219</v>
      </c>
      <c r="N116" s="11"/>
      <c r="O116" s="8"/>
      <c r="P116" s="11">
        <v>1</v>
      </c>
      <c r="Q116" s="11">
        <v>10000</v>
      </c>
      <c r="R116" s="32">
        <f>P116*Q116</f>
        <v>10000</v>
      </c>
      <c r="S116" s="33"/>
      <c r="V116" s="8" t="s">
        <v>221</v>
      </c>
      <c r="W116" s="11"/>
      <c r="X116" s="8"/>
      <c r="Y116" s="11"/>
      <c r="Z116" s="8"/>
      <c r="AA116" s="34">
        <f>SUM(AA7:AA115)</f>
        <v>584562.1</v>
      </c>
    </row>
    <row r="117" spans="1:28">
      <c r="A117" s="11">
        <v>103</v>
      </c>
      <c r="B117" s="8" t="s">
        <v>220</v>
      </c>
      <c r="C117" s="11"/>
      <c r="D117" s="8"/>
      <c r="E117" s="11">
        <v>1</v>
      </c>
      <c r="F117" s="11">
        <f>H112*0.3</f>
        <v>112324.8</v>
      </c>
      <c r="G117" s="8">
        <f t="shared" si="5"/>
        <v>112324.8</v>
      </c>
      <c r="H117" s="28"/>
      <c r="J117" s="41"/>
      <c r="L117" s="11">
        <v>103</v>
      </c>
      <c r="M117" s="8" t="s">
        <v>220</v>
      </c>
      <c r="N117" s="11"/>
      <c r="O117" s="8"/>
      <c r="P117" s="11">
        <v>1</v>
      </c>
      <c r="Q117" s="11">
        <f>S112*0.18</f>
        <v>84887.099999999991</v>
      </c>
      <c r="R117" s="8">
        <f>P117*Q117</f>
        <v>84887.099999999991</v>
      </c>
      <c r="S117" s="28"/>
      <c r="V117" s="8" t="s">
        <v>222</v>
      </c>
      <c r="W117" s="8" t="s">
        <v>69</v>
      </c>
      <c r="X117" s="8"/>
      <c r="Y117" s="11">
        <v>1</v>
      </c>
      <c r="Z117" s="8">
        <v>0.18</v>
      </c>
      <c r="AA117" s="8">
        <f>AA116*18/100</f>
        <v>105221.17799999999</v>
      </c>
    </row>
    <row r="118" spans="1:28" ht="18.75">
      <c r="A118" s="11"/>
      <c r="B118" s="8" t="s">
        <v>221</v>
      </c>
      <c r="C118" s="11"/>
      <c r="D118" s="8"/>
      <c r="E118" s="11"/>
      <c r="F118" s="8"/>
      <c r="G118" s="34">
        <f>SUM(G9:G117)</f>
        <v>556740.80000000005</v>
      </c>
      <c r="H118" s="35"/>
      <c r="L118" s="11"/>
      <c r="M118" s="8" t="s">
        <v>221</v>
      </c>
      <c r="N118" s="11"/>
      <c r="O118" s="8"/>
      <c r="P118" s="11"/>
      <c r="Q118" s="8"/>
      <c r="R118" s="34">
        <f>SUM(R9:R117)</f>
        <v>636482.1</v>
      </c>
      <c r="S118" s="35"/>
      <c r="V118" s="8" t="s">
        <v>223</v>
      </c>
      <c r="W118" s="8"/>
      <c r="X118" s="8"/>
      <c r="Y118" s="11"/>
      <c r="Z118" s="8"/>
      <c r="AA118" s="36">
        <f>AA116+AA117</f>
        <v>689783.27799999993</v>
      </c>
    </row>
    <row r="119" spans="1:28">
      <c r="A119" s="8"/>
      <c r="B119" s="8" t="s">
        <v>222</v>
      </c>
      <c r="C119" s="8" t="s">
        <v>69</v>
      </c>
      <c r="D119" s="8"/>
      <c r="E119" s="11">
        <v>1</v>
      </c>
      <c r="F119" s="8">
        <v>0.18</v>
      </c>
      <c r="G119" s="8">
        <f>G118*F119</f>
        <v>100213.34400000001</v>
      </c>
      <c r="J119" s="41"/>
      <c r="L119" s="8"/>
      <c r="M119" s="8" t="s">
        <v>222</v>
      </c>
      <c r="N119" s="8" t="s">
        <v>69</v>
      </c>
      <c r="O119" s="8"/>
      <c r="P119" s="11">
        <v>1</v>
      </c>
      <c r="Q119" s="8">
        <v>0.18</v>
      </c>
      <c r="R119" s="8">
        <f>R118*Q119</f>
        <v>114566.77799999999</v>
      </c>
      <c r="V119" s="37"/>
      <c r="W119" s="38"/>
      <c r="X119" s="39"/>
      <c r="Y119" s="11"/>
      <c r="Z119" s="8"/>
      <c r="AA119" s="8"/>
    </row>
    <row r="120" spans="1:28" ht="18.75">
      <c r="A120" s="8"/>
      <c r="B120" s="8" t="s">
        <v>223</v>
      </c>
      <c r="C120" s="8"/>
      <c r="D120" s="8"/>
      <c r="E120" s="11"/>
      <c r="F120" s="8"/>
      <c r="G120" s="36">
        <f>SUM(G118:G119)</f>
        <v>656954.14400000009</v>
      </c>
      <c r="J120" s="40" t="e">
        <f>G120-#REF!</f>
        <v>#REF!</v>
      </c>
      <c r="L120" s="8"/>
      <c r="M120" s="8" t="s">
        <v>223</v>
      </c>
      <c r="N120" s="8"/>
      <c r="O120" s="8"/>
      <c r="P120" s="11"/>
      <c r="Q120" s="8"/>
      <c r="R120" s="36">
        <f>SUM(R118:R119)</f>
        <v>751048.87800000003</v>
      </c>
      <c r="AA120" s="42">
        <v>725000</v>
      </c>
      <c r="AB120" t="s">
        <v>224</v>
      </c>
    </row>
    <row r="121" spans="1:28">
      <c r="A121" s="8"/>
      <c r="B121" s="37"/>
      <c r="C121" s="38"/>
      <c r="D121" s="39"/>
      <c r="E121" s="11"/>
      <c r="F121" s="8"/>
      <c r="G121" s="8"/>
      <c r="H121" t="s">
        <v>69</v>
      </c>
      <c r="J121" s="41"/>
      <c r="L121" s="8"/>
      <c r="M121" s="37"/>
      <c r="N121" s="38"/>
      <c r="O121" s="39"/>
      <c r="P121" s="11"/>
      <c r="Q121" s="8"/>
      <c r="R121" s="8"/>
      <c r="S121" t="s">
        <v>69</v>
      </c>
    </row>
    <row r="122" spans="1:28">
      <c r="J122" s="41"/>
      <c r="R122">
        <v>765000</v>
      </c>
      <c r="S122" t="s">
        <v>225</v>
      </c>
    </row>
    <row r="123" spans="1:28">
      <c r="G123" t="s">
        <v>226</v>
      </c>
      <c r="H123" s="40">
        <f>G120*70%</f>
        <v>459867.9008</v>
      </c>
      <c r="Q123">
        <f>R120*2</f>
        <v>1502097.7560000001</v>
      </c>
    </row>
    <row r="124" spans="1:28">
      <c r="G124" t="s">
        <v>227</v>
      </c>
      <c r="H124" s="40">
        <f>G120-H123</f>
        <v>197086.24320000008</v>
      </c>
      <c r="I124" t="e">
        <f>#REF!-#REF!</f>
        <v>#REF!</v>
      </c>
    </row>
    <row r="130" spans="61:65">
      <c r="BI130" t="s">
        <v>228</v>
      </c>
      <c r="BM130" t="s">
        <v>229</v>
      </c>
    </row>
    <row r="131" spans="61:65">
      <c r="BM131" t="s">
        <v>230</v>
      </c>
    </row>
    <row r="136" spans="61:65">
      <c r="BM136" t="s">
        <v>231</v>
      </c>
    </row>
  </sheetData>
  <mergeCells count="4">
    <mergeCell ref="A1:G1"/>
    <mergeCell ref="L1:R1"/>
    <mergeCell ref="A2:G2"/>
    <mergeCell ref="L2:R2"/>
  </mergeCells>
  <pageMargins left="0.22" right="0.22" top="0.75" bottom="0.75" header="0.3" footer="0.3"/>
  <pageSetup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Dheeraj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AVIVA</dc:creator>
  <cp:lastModifiedBy>ABHIJEET</cp:lastModifiedBy>
  <cp:lastPrinted>2018-02-02T12:24:00Z</cp:lastPrinted>
  <dcterms:created xsi:type="dcterms:W3CDTF">2017-01-14T07:18:00Z</dcterms:created>
  <dcterms:modified xsi:type="dcterms:W3CDTF">2022-04-19T14:46:36Z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2057-11.2.0.9937</vt:lpwstr>
  </property>
</Properties>
</file>