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don\OneDrive\Área de Trabalho\Portifólio2\Excel\ExcelAtt\Aula 2 - Funções Básicas\"/>
    </mc:Choice>
  </mc:AlternateContent>
  <xr:revisionPtr revIDLastSave="0" documentId="13_ncr:1_{FF3C98F6-06AE-4D2F-9DA2-3204EACB6959}" xr6:coauthVersionLast="47" xr6:coauthVersionMax="47" xr10:uidLastSave="{00000000-0000-0000-0000-000000000000}"/>
  <bookViews>
    <workbookView xWindow="-120" yWindow="-120" windowWidth="20730" windowHeight="11160" firstSheet="7" activeTab="13" xr2:uid="{00000000-000D-0000-FFFF-FFFF00000000}"/>
  </bookViews>
  <sheets>
    <sheet name="Soma" sheetId="3" r:id="rId1"/>
    <sheet name="Soma 2" sheetId="19" r:id="rId2"/>
    <sheet name="média" sheetId="7" r:id="rId3"/>
    <sheet name="máximo e mínimo" sheetId="8" r:id="rId4"/>
    <sheet name="Cont.Valores" sheetId="10" state="hidden" r:id="rId5"/>
    <sheet name="Cont.Núm" sheetId="11" state="hidden" r:id="rId6"/>
    <sheet name="Contar.vazio" sheetId="12" state="hidden" r:id="rId7"/>
    <sheet name="Porcentagem" sheetId="15" r:id="rId8"/>
    <sheet name="Despesas Mensais" sheetId="23" r:id="rId9"/>
    <sheet name="Resumão" sheetId="20" r:id="rId10"/>
    <sheet name="Resumão 2" sheetId="21" state="hidden" r:id="rId11"/>
    <sheet name="Resumão 3" sheetId="22" r:id="rId12"/>
    <sheet name="Extra 1" sheetId="13" r:id="rId13"/>
    <sheet name="FINAL" sheetId="24" r:id="rId14"/>
  </sheets>
  <definedNames>
    <definedName name="_tm1" localSheetId="5">#REF!</definedName>
    <definedName name="_tm1" localSheetId="6">#REF!</definedName>
    <definedName name="_tm1" localSheetId="3">#REF!</definedName>
    <definedName name="_tm1" localSheetId="2">#REF!</definedName>
    <definedName name="_tm1">#REF!</definedName>
    <definedName name="_tm2" localSheetId="5">#REF!</definedName>
    <definedName name="_tm2" localSheetId="6">#REF!</definedName>
    <definedName name="_tm2" localSheetId="3">#REF!</definedName>
    <definedName name="_tm2" localSheetId="2">#REF!</definedName>
    <definedName name="_tm2">#REF!</definedName>
    <definedName name="_tri1" localSheetId="5">#REF!</definedName>
    <definedName name="_tri1" localSheetId="6">#REF!</definedName>
    <definedName name="_tri1" localSheetId="3">#REF!</definedName>
    <definedName name="_tri1" localSheetId="2">#REF!</definedName>
    <definedName name="_tri1">#REF!</definedName>
    <definedName name="_tri2" localSheetId="5">#REF!</definedName>
    <definedName name="_tri2" localSheetId="6">#REF!</definedName>
    <definedName name="_tri2" localSheetId="3">#REF!</definedName>
    <definedName name="_tri2" localSheetId="2">#REF!</definedName>
    <definedName name="_tri2">#REF!</definedName>
    <definedName name="_tri3" localSheetId="5">#REF!</definedName>
    <definedName name="_tri3" localSheetId="6">#REF!</definedName>
    <definedName name="_tri3" localSheetId="3">#REF!</definedName>
    <definedName name="_tri3" localSheetId="2">#REF!</definedName>
    <definedName name="_tri3">#REF!</definedName>
    <definedName name="_tri4" localSheetId="5">#REF!</definedName>
    <definedName name="_tri4" localSheetId="6">#REF!</definedName>
    <definedName name="_tri4" localSheetId="3">#REF!</definedName>
    <definedName name="_tri4" localSheetId="2">#REF!</definedName>
    <definedName name="_tri4">#REF!</definedName>
    <definedName name="_ts1" localSheetId="5">#REF!</definedName>
    <definedName name="_ts1" localSheetId="6">#REF!</definedName>
    <definedName name="_ts1" localSheetId="3">#REF!</definedName>
    <definedName name="_ts1" localSheetId="2">#REF!</definedName>
    <definedName name="_ts1">#REF!</definedName>
    <definedName name="_ts2" localSheetId="5">#REF!</definedName>
    <definedName name="_ts2" localSheetId="6">#REF!</definedName>
    <definedName name="_ts2" localSheetId="3">#REF!</definedName>
    <definedName name="_ts2" localSheetId="2">#REF!</definedName>
    <definedName name="_ts2">#REF!</definedName>
    <definedName name="a" hidden="1">{"azul",#N/A,FALSE,"geral";"verde",#N/A,FALSE,"geral";"vermelho",#N/A,FALSE,"geral"}</definedName>
    <definedName name="anscount" hidden="1">5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consulta_bonus" localSheetId="5">#REF!</definedName>
    <definedName name="consulta_bonus" localSheetId="6">#REF!</definedName>
    <definedName name="consulta_bonus" localSheetId="3">#REF!</definedName>
    <definedName name="consulta_bonus" localSheetId="2">#REF!</definedName>
    <definedName name="consulta_bonus">#REF!</definedName>
    <definedName name="consulta_bonush" localSheetId="5">#REF!</definedName>
    <definedName name="consulta_bonush" localSheetId="6">#REF!</definedName>
    <definedName name="consulta_bonush" localSheetId="3">#REF!</definedName>
    <definedName name="consulta_bonush" localSheetId="2">#REF!</definedName>
    <definedName name="consulta_bonush">#REF!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FDFD" hidden="1">{#N/A,"Médio",TRUE,"Plan30";"3º Trimestre Geral",#N/A,TRUE,"1º Trimestre"}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Fev" localSheetId="5">#REF!</definedName>
    <definedName name="Fev" localSheetId="6">#REF!</definedName>
    <definedName name="Fev" localSheetId="3">#REF!</definedName>
    <definedName name="Fev" localSheetId="2">#REF!</definedName>
    <definedName name="Fev">#REF!</definedName>
    <definedName name="g" hidden="1">{"normal","argentina",FALSE,"cenários e solver";#N/A,#N/A,FALSE,"banco de dados"}</definedName>
    <definedName name="Jan" localSheetId="5">#REF!</definedName>
    <definedName name="Jan" localSheetId="6">#REF!</definedName>
    <definedName name="Jan" localSheetId="3">#REF!</definedName>
    <definedName name="Jan" localSheetId="2">#REF!</definedName>
    <definedName name="Jan">#REF!</definedName>
    <definedName name="limcount" hidden="1">1</definedName>
    <definedName name="Mar" localSheetId="5">#REF!</definedName>
    <definedName name="Mar" localSheetId="6">#REF!</definedName>
    <definedName name="Mar" localSheetId="3">#REF!</definedName>
    <definedName name="Mar" localSheetId="2">#REF!</definedName>
    <definedName name="Mar">#REF!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sencount" hidden="1">1</definedName>
    <definedName name="solver_lhs0" localSheetId="5" hidden="1">#REF!</definedName>
    <definedName name="solver_lhs0" localSheetId="6" hidden="1">#REF!</definedName>
    <definedName name="solver_lhs0" localSheetId="3" hidden="1">#REF!</definedName>
    <definedName name="solver_lhs0" localSheetId="2" hidden="1">#REF!</definedName>
    <definedName name="solver_lhs0" hidden="1">#REF!</definedName>
    <definedName name="solver_lhs10" localSheetId="5" hidden="1">#REF!</definedName>
    <definedName name="solver_lhs10" localSheetId="6" hidden="1">#REF!</definedName>
    <definedName name="solver_lhs10" localSheetId="3" hidden="1">#REF!</definedName>
    <definedName name="solver_lhs10" localSheetId="2" hidden="1">#REF!</definedName>
    <definedName name="solver_lhs10" hidden="1">#REF!</definedName>
    <definedName name="solver_lhs11" localSheetId="5" hidden="1">#REF!</definedName>
    <definedName name="solver_lhs11" localSheetId="6" hidden="1">#REF!</definedName>
    <definedName name="solver_lhs11" localSheetId="3" hidden="1">#REF!</definedName>
    <definedName name="solver_lhs11" localSheetId="2" hidden="1">#REF!</definedName>
    <definedName name="solver_lhs11" hidden="1">#REF!</definedName>
    <definedName name="solver_lhs12" localSheetId="5" hidden="1">#REF!</definedName>
    <definedName name="solver_lhs12" localSheetId="6" hidden="1">#REF!</definedName>
    <definedName name="solver_lhs12" localSheetId="3" hidden="1">#REF!</definedName>
    <definedName name="solver_lhs12" localSheetId="2" hidden="1">#REF!</definedName>
    <definedName name="solver_lhs12" hidden="1">#REF!</definedName>
    <definedName name="solver_lhs7" localSheetId="5" hidden="1">#REF!</definedName>
    <definedName name="solver_lhs7" localSheetId="6" hidden="1">#REF!</definedName>
    <definedName name="solver_lhs7" localSheetId="3" hidden="1">#REF!</definedName>
    <definedName name="solver_lhs7" localSheetId="2" hidden="1">#REF!</definedName>
    <definedName name="solver_lhs7" hidden="1">#REF!</definedName>
    <definedName name="solver_lhs8" localSheetId="5" hidden="1">#REF!</definedName>
    <definedName name="solver_lhs8" localSheetId="6" hidden="1">#REF!</definedName>
    <definedName name="solver_lhs8" localSheetId="3" hidden="1">#REF!</definedName>
    <definedName name="solver_lhs8" localSheetId="2" hidden="1">#REF!</definedName>
    <definedName name="solver_lhs8" hidden="1">#REF!</definedName>
    <definedName name="solver_lhs9" localSheetId="5" hidden="1">#REF!</definedName>
    <definedName name="solver_lhs9" localSheetId="6" hidden="1">#REF!</definedName>
    <definedName name="solver_lhs9" localSheetId="3" hidden="1">#REF!</definedName>
    <definedName name="solver_lhs9" localSheetId="2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5" hidden="1">#REF!</definedName>
    <definedName name="solver_rhs10" localSheetId="6" hidden="1">#REF!</definedName>
    <definedName name="solver_rhs10" localSheetId="3" hidden="1">#REF!</definedName>
    <definedName name="solver_rhs10" localSheetId="2" hidden="1">#REF!</definedName>
    <definedName name="solver_rhs10" hidden="1">#REF!</definedName>
    <definedName name="solver_rhs11" localSheetId="5" hidden="1">número</definedName>
    <definedName name="solver_rhs11" localSheetId="6" hidden="1">número</definedName>
    <definedName name="solver_rhs11" localSheetId="3" hidden="1">número</definedName>
    <definedName name="solver_rhs11" localSheetId="2" hidden="1">número</definedName>
    <definedName name="solver_rhs11" hidden="1">número</definedName>
    <definedName name="solver_rhs12" localSheetId="5" hidden="1">número</definedName>
    <definedName name="solver_rhs12" localSheetId="6" hidden="1">número</definedName>
    <definedName name="solver_rhs12" localSheetId="3" hidden="1">número</definedName>
    <definedName name="solver_rhs12" localSheetId="2" hidden="1">número</definedName>
    <definedName name="solver_rhs12" hidden="1">número</definedName>
    <definedName name="solver_rhs7" localSheetId="5" hidden="1">#REF!</definedName>
    <definedName name="solver_rhs7" localSheetId="6" hidden="1">#REF!</definedName>
    <definedName name="solver_rhs7" localSheetId="3" hidden="1">#REF!</definedName>
    <definedName name="solver_rhs7" localSheetId="2" hidden="1">#REF!</definedName>
    <definedName name="solver_rhs7" hidden="1">#REF!</definedName>
    <definedName name="solver_rhs8" localSheetId="5" hidden="1">#REF!</definedName>
    <definedName name="solver_rhs8" localSheetId="6" hidden="1">#REF!</definedName>
    <definedName name="solver_rhs8" localSheetId="3" hidden="1">#REF!</definedName>
    <definedName name="solver_rhs8" localSheetId="2" hidden="1">#REF!</definedName>
    <definedName name="solver_rhs8" hidden="1">#REF!</definedName>
    <definedName name="solver_rhs9" localSheetId="5" hidden="1">#REF!</definedName>
    <definedName name="solver_rhs9" localSheetId="6" hidden="1">#REF!</definedName>
    <definedName name="solver_rhs9" localSheetId="3" hidden="1">#REF!</definedName>
    <definedName name="solver_rhs9" localSheetId="2" hidden="1">#REF!</definedName>
    <definedName name="solver_rhs9" hidden="1">#REF!</definedName>
    <definedName name="solver_tmp" hidden="1">0</definedName>
    <definedName name="Tabela" localSheetId="5">#REF!</definedName>
    <definedName name="Tabela" localSheetId="6">#REF!</definedName>
    <definedName name="Tabela" localSheetId="3">#REF!</definedName>
    <definedName name="Tabela" localSheetId="2">#REF!</definedName>
    <definedName name="Tabela">#REF!</definedName>
    <definedName name="teste" hidden="1">{"normal","argentina",FALSE,"cenários e solver";#N/A,#N/A,FALSE,"banco de dados"}</definedName>
    <definedName name="Total" localSheetId="5">#REF!</definedName>
    <definedName name="Total" localSheetId="6">#REF!</definedName>
    <definedName name="Total" localSheetId="3">#REF!</definedName>
    <definedName name="Total" localSheetId="2">#REF!</definedName>
    <definedName name="Total">#REF!</definedName>
    <definedName name="totsem2" localSheetId="5">#REF!</definedName>
    <definedName name="totsem2" localSheetId="6">#REF!</definedName>
    <definedName name="totsem2" localSheetId="3">#REF!</definedName>
    <definedName name="totsem2" localSheetId="2">#REF!</definedName>
    <definedName name="totsem2">#REF!</definedName>
    <definedName name="v" hidden="1">{"normal","argentina",FALSE,"cenários e solver";#N/A,#N/A,FALSE,"banco de dados"}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yu" hidden="1">{"normal","argentina",FALSE,"cenários e solver";#N/A,#N/A,FALSE,"banco de dados"}</definedName>
  </definedNames>
  <calcPr calcId="181029"/>
</workbook>
</file>

<file path=xl/calcChain.xml><?xml version="1.0" encoding="utf-8"?>
<calcChain xmlns="http://schemas.openxmlformats.org/spreadsheetml/2006/main">
  <c r="H24" i="24" l="1"/>
  <c r="F24" i="24"/>
  <c r="D24" i="24"/>
  <c r="B24" i="24"/>
  <c r="H23" i="24"/>
  <c r="F23" i="24"/>
  <c r="D23" i="24"/>
  <c r="B23" i="24"/>
  <c r="H22" i="24"/>
  <c r="F22" i="24"/>
  <c r="D22" i="24"/>
  <c r="B22" i="24"/>
  <c r="H20" i="24"/>
  <c r="F20" i="24"/>
  <c r="D20" i="24"/>
  <c r="B20" i="24"/>
  <c r="H19" i="24"/>
  <c r="F19" i="24"/>
  <c r="D19" i="24"/>
  <c r="B19" i="24"/>
  <c r="H18" i="24"/>
  <c r="F18" i="24"/>
  <c r="D18" i="24"/>
  <c r="B18" i="24"/>
  <c r="K5" i="24"/>
  <c r="K6" i="24"/>
  <c r="K7" i="24"/>
  <c r="K8" i="24"/>
  <c r="K9" i="24"/>
  <c r="K10" i="24"/>
  <c r="K11" i="24"/>
  <c r="K12" i="24"/>
  <c r="K13" i="24"/>
  <c r="K14" i="24"/>
  <c r="K15" i="24"/>
  <c r="K16" i="24"/>
  <c r="K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4" i="24"/>
  <c r="F24" i="13"/>
  <c r="I15" i="13"/>
  <c r="I16" i="13"/>
  <c r="I17" i="13"/>
  <c r="I18" i="13"/>
  <c r="I19" i="13"/>
  <c r="I14" i="13"/>
  <c r="H15" i="13"/>
  <c r="H16" i="13"/>
  <c r="H17" i="13"/>
  <c r="H18" i="13"/>
  <c r="H19" i="13"/>
  <c r="H14" i="13"/>
  <c r="G15" i="13"/>
  <c r="G16" i="13"/>
  <c r="G17" i="13"/>
  <c r="G18" i="13"/>
  <c r="G19" i="13"/>
  <c r="G14" i="13"/>
  <c r="F21" i="13"/>
  <c r="F15" i="13"/>
  <c r="F16" i="13"/>
  <c r="F17" i="13"/>
  <c r="F18" i="13"/>
  <c r="F19" i="13"/>
  <c r="F14" i="13"/>
  <c r="F11" i="13"/>
  <c r="I5" i="13"/>
  <c r="I6" i="13"/>
  <c r="I7" i="13"/>
  <c r="I8" i="13"/>
  <c r="I9" i="13"/>
  <c r="I4" i="13"/>
  <c r="H5" i="13"/>
  <c r="H6" i="13"/>
  <c r="H7" i="13"/>
  <c r="H8" i="13"/>
  <c r="H9" i="13"/>
  <c r="H4" i="13"/>
  <c r="G5" i="13"/>
  <c r="G6" i="13"/>
  <c r="G7" i="13"/>
  <c r="G8" i="13"/>
  <c r="G9" i="13"/>
  <c r="G4" i="13"/>
  <c r="F5" i="13"/>
  <c r="F6" i="13"/>
  <c r="F7" i="13"/>
  <c r="F8" i="13"/>
  <c r="F9" i="13"/>
  <c r="F4" i="13"/>
  <c r="C19" i="22"/>
  <c r="C18" i="22"/>
  <c r="C17" i="22"/>
  <c r="C16" i="22"/>
  <c r="F3" i="22"/>
  <c r="F4" i="22"/>
  <c r="F5" i="22"/>
  <c r="F6" i="22"/>
  <c r="F7" i="22"/>
  <c r="F8" i="22"/>
  <c r="F9" i="22"/>
  <c r="F10" i="22"/>
  <c r="F11" i="22"/>
  <c r="F12" i="22"/>
  <c r="F2" i="22"/>
  <c r="C15" i="22"/>
  <c r="E3" i="22"/>
  <c r="E4" i="22"/>
  <c r="E5" i="22"/>
  <c r="E6" i="22"/>
  <c r="E7" i="22"/>
  <c r="E8" i="22"/>
  <c r="E9" i="22"/>
  <c r="E10" i="22"/>
  <c r="E11" i="22"/>
  <c r="E12" i="22"/>
  <c r="E2" i="22"/>
  <c r="C14" i="22"/>
  <c r="I4" i="20"/>
  <c r="I5" i="20"/>
  <c r="I6" i="20"/>
  <c r="I7" i="20"/>
  <c r="I3" i="20"/>
  <c r="H4" i="20"/>
  <c r="H5" i="20"/>
  <c r="H6" i="20"/>
  <c r="H7" i="20"/>
  <c r="H3" i="20"/>
  <c r="G4" i="20"/>
  <c r="G5" i="20"/>
  <c r="G6" i="20"/>
  <c r="G7" i="20"/>
  <c r="G3" i="20"/>
  <c r="F4" i="20"/>
  <c r="F5" i="20"/>
  <c r="F6" i="20"/>
  <c r="F7" i="20"/>
  <c r="F3" i="20"/>
  <c r="C25" i="23"/>
  <c r="D25" i="23"/>
  <c r="E25" i="23"/>
  <c r="B25" i="23"/>
  <c r="C23" i="23"/>
  <c r="D23" i="23"/>
  <c r="E23" i="23"/>
  <c r="B23" i="23"/>
  <c r="E17" i="23"/>
  <c r="E18" i="23"/>
  <c r="E19" i="23"/>
  <c r="E20" i="23"/>
  <c r="E21" i="23"/>
  <c r="E16" i="23"/>
  <c r="C12" i="23"/>
  <c r="D12" i="23"/>
  <c r="E12" i="23"/>
  <c r="B12" i="23"/>
  <c r="E8" i="23"/>
  <c r="E9" i="23"/>
  <c r="E10" i="23"/>
  <c r="E7" i="23"/>
  <c r="B14" i="15"/>
  <c r="B13" i="15"/>
  <c r="E10" i="15"/>
  <c r="E7" i="15"/>
  <c r="E8" i="15"/>
  <c r="E5" i="15"/>
  <c r="E6" i="15"/>
  <c r="E9" i="15"/>
  <c r="E11" i="15"/>
  <c r="F19" i="7"/>
  <c r="B21" i="19"/>
  <c r="C18" i="19"/>
  <c r="C17" i="19"/>
  <c r="B18" i="19"/>
  <c r="B17" i="19"/>
  <c r="D6" i="19"/>
  <c r="F19" i="3"/>
  <c r="F22" i="8"/>
  <c r="C22" i="8"/>
  <c r="F19" i="8"/>
  <c r="C19" i="8"/>
  <c r="C21" i="19"/>
</calcChain>
</file>

<file path=xl/sharedStrings.xml><?xml version="1.0" encoding="utf-8"?>
<sst xmlns="http://schemas.openxmlformats.org/spreadsheetml/2006/main" count="379" uniqueCount="221">
  <si>
    <t>Produto</t>
  </si>
  <si>
    <t>Descrição de Despesas</t>
  </si>
  <si>
    <t>Valores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</si>
  <si>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</si>
  <si>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</si>
  <si>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</si>
  <si>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</si>
  <si>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</si>
  <si>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</si>
  <si>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</si>
  <si>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</si>
  <si>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</si>
  <si>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</si>
  <si>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</si>
  <si>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</si>
  <si>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 xml:space="preserve">Utilizando a função </t>
    </r>
    <r>
      <rPr>
        <b/>
        <sz val="12"/>
        <rFont val="Microsoft Sans Serif"/>
        <family val="2"/>
      </rPr>
      <t>SOMA</t>
    </r>
    <r>
      <rPr>
        <sz val="12"/>
        <rFont val="Microsoft Sans Serif"/>
        <family val="2"/>
      </rPr>
      <t>, você deverá somar as colunas C e F.</t>
    </r>
  </si>
  <si>
    <t>Quantidade</t>
  </si>
  <si>
    <r>
      <t xml:space="preserve">Utilizando a função </t>
    </r>
    <r>
      <rPr>
        <b/>
        <sz val="12"/>
        <rFont val="Microsoft Sans Serif"/>
        <family val="2"/>
      </rPr>
      <t>MÉDIA</t>
    </r>
    <r>
      <rPr>
        <sz val="12"/>
        <rFont val="Microsoft Sans Serif"/>
        <family val="2"/>
      </rPr>
      <t>, você deverá fazer a média das colunas C e F.</t>
    </r>
  </si>
  <si>
    <r>
      <t xml:space="preserve">Apresentar para cada ano o valor </t>
    </r>
    <r>
      <rPr>
        <b/>
        <sz val="12"/>
        <rFont val="Microsoft Sans Serif"/>
        <family val="2"/>
      </rPr>
      <t>MÁXIMO</t>
    </r>
    <r>
      <rPr>
        <sz val="12"/>
        <rFont val="Microsoft Sans Serif"/>
        <family val="2"/>
      </rPr>
      <t xml:space="preserve"> e o valor </t>
    </r>
    <r>
      <rPr>
        <b/>
        <sz val="12"/>
        <rFont val="Microsoft Sans Serif"/>
        <family val="2"/>
      </rPr>
      <t>MÍNIMO</t>
    </r>
    <r>
      <rPr>
        <sz val="12"/>
        <rFont val="Microsoft Sans Serif"/>
        <family val="2"/>
      </rPr>
      <t>.</t>
    </r>
  </si>
  <si>
    <t>Dica: o Excel compreende como valor, qualquer célula não vazia.</t>
  </si>
  <si>
    <t>Lista de Compras</t>
  </si>
  <si>
    <t>Açúcar</t>
  </si>
  <si>
    <t>Arroz</t>
  </si>
  <si>
    <t>Feijão</t>
  </si>
  <si>
    <t>Número</t>
  </si>
  <si>
    <t>Farinha de Trigo</t>
  </si>
  <si>
    <t>Biscoito doce</t>
  </si>
  <si>
    <t>Biscoito salgado</t>
  </si>
  <si>
    <t>Óleo</t>
  </si>
  <si>
    <t>Azeite</t>
  </si>
  <si>
    <t xml:space="preserve">Suco </t>
  </si>
  <si>
    <t>Macarrão</t>
  </si>
  <si>
    <t>Molho de tomate</t>
  </si>
  <si>
    <r>
      <t xml:space="preserve">Para resolver o exercício proposto, utilize a função </t>
    </r>
    <r>
      <rPr>
        <b/>
        <sz val="12"/>
        <rFont val="Microsoft Sans Serif"/>
        <family val="2"/>
      </rPr>
      <t>Cont.Núm</t>
    </r>
  </si>
  <si>
    <r>
      <t xml:space="preserve">Para resolver o exercício proposto, utilize a função </t>
    </r>
    <r>
      <rPr>
        <b/>
        <sz val="12"/>
        <rFont val="Microsoft Sans Serif"/>
        <family val="2"/>
      </rPr>
      <t>Cont.Valores</t>
    </r>
  </si>
  <si>
    <t>Cont.Valores ( COLUNA B)</t>
  </si>
  <si>
    <t>Cont.Valores ( COLUNA C)</t>
  </si>
  <si>
    <t>Cont.Valores ( COLUNA D)</t>
  </si>
  <si>
    <t>Resultados</t>
  </si>
  <si>
    <t>Dica: o Excel compreende, datas, unidades monetárias, frações, números inteiros e horas como números; não compreende texto.</t>
  </si>
  <si>
    <t>cont.núm ( COLUNA B)</t>
  </si>
  <si>
    <t>cont.núm ( COLUNA C)</t>
  </si>
  <si>
    <t>cont.núm ( COLUNA D)</t>
  </si>
  <si>
    <t>Contar.vazio ( COLUNA B)</t>
  </si>
  <si>
    <t>Contar.vazio ( COLUNA C)</t>
  </si>
  <si>
    <t>Contar.vazio ( COLUNA D)</t>
  </si>
  <si>
    <t>Dica: o Excel compreende somente as células vazias.</t>
  </si>
  <si>
    <r>
      <t xml:space="preserve">Para resolver o exercício proposto, utilize a função </t>
    </r>
    <r>
      <rPr>
        <b/>
        <sz val="12"/>
        <rFont val="Microsoft Sans Serif"/>
        <family val="2"/>
      </rPr>
      <t>Contar.Vazio</t>
    </r>
  </si>
  <si>
    <t>Empresa Vai que Vai S/A</t>
  </si>
  <si>
    <t>Código</t>
  </si>
  <si>
    <t>Jan</t>
  </si>
  <si>
    <t>Fev</t>
  </si>
  <si>
    <t>Mar</t>
  </si>
  <si>
    <t>Total 1º Trim.</t>
  </si>
  <si>
    <t>Média dos Valores 1º Trim.</t>
  </si>
  <si>
    <t>Porca</t>
  </si>
  <si>
    <t>Parafuso</t>
  </si>
  <si>
    <t>Arruela</t>
  </si>
  <si>
    <t>Prego</t>
  </si>
  <si>
    <t>Alicate</t>
  </si>
  <si>
    <t>Martelo</t>
  </si>
  <si>
    <t>Total Geral do 1º Trimestre</t>
  </si>
  <si>
    <t>Abr</t>
  </si>
  <si>
    <t>Mai</t>
  </si>
  <si>
    <t>Jun</t>
  </si>
  <si>
    <t>Total 2º Trim.</t>
  </si>
  <si>
    <t>Média dos Valores 2º Trim.</t>
  </si>
  <si>
    <t>Total Geral do 2º Trimestre</t>
  </si>
  <si>
    <t>Total do Semestre</t>
  </si>
  <si>
    <t>Valor Máximo1º Trim.</t>
  </si>
  <si>
    <t>Valor Mínimo 1º Trim.</t>
  </si>
  <si>
    <t>Valor Máximo 2º Trim.</t>
  </si>
  <si>
    <t>Valor Mínimo 2º Trim.</t>
  </si>
  <si>
    <t>Santa Paula Veículos</t>
  </si>
  <si>
    <t>Marca</t>
  </si>
  <si>
    <t>Modelo</t>
  </si>
  <si>
    <t>Combustível</t>
  </si>
  <si>
    <t>Preço</t>
  </si>
  <si>
    <t>IPVA</t>
  </si>
  <si>
    <t>Fiat</t>
  </si>
  <si>
    <t>Uno</t>
  </si>
  <si>
    <t>Flex</t>
  </si>
  <si>
    <t>GM</t>
  </si>
  <si>
    <t>Gasolina</t>
  </si>
  <si>
    <t>Palio</t>
  </si>
  <si>
    <t>Ford</t>
  </si>
  <si>
    <t>EcoSport</t>
  </si>
  <si>
    <t>Volks</t>
  </si>
  <si>
    <t>Gol</t>
  </si>
  <si>
    <t>Obs: Se o veículo for a gasolina o IPVA será PREÇO*3%, caso contrário será PREÇO*4%</t>
  </si>
  <si>
    <t>Agile</t>
  </si>
  <si>
    <t>Fiesta</t>
  </si>
  <si>
    <t>Peugeot</t>
  </si>
  <si>
    <t>Total IPVA Flex</t>
  </si>
  <si>
    <t>Total IPVA Gasolina</t>
  </si>
  <si>
    <t>Exercício</t>
  </si>
  <si>
    <t>Somar de forma intercalada os meses 1 e 2.</t>
  </si>
  <si>
    <t>PRODUÇÃO MÊS 1</t>
  </si>
  <si>
    <t>PRODUÇÃO MÊS 2</t>
  </si>
  <si>
    <t>TOTAL MÊS 1+MÊS 2</t>
  </si>
  <si>
    <t>MÁXIMO</t>
  </si>
  <si>
    <t>MÍNIMO</t>
  </si>
  <si>
    <t>MÊS 1</t>
  </si>
  <si>
    <t>MÊS 2</t>
  </si>
  <si>
    <t>MÉDIA</t>
  </si>
  <si>
    <t>MESES 1 e 2</t>
  </si>
  <si>
    <t>Tabela de Vendedores</t>
  </si>
  <si>
    <t>Vendedor</t>
  </si>
  <si>
    <t>abril</t>
  </si>
  <si>
    <t>maio</t>
  </si>
  <si>
    <t>junho</t>
  </si>
  <si>
    <t>Total</t>
  </si>
  <si>
    <t>Média</t>
  </si>
  <si>
    <t>Máximo</t>
  </si>
  <si>
    <t>Mínimo</t>
  </si>
  <si>
    <t>Paula</t>
  </si>
  <si>
    <t>Adriana</t>
  </si>
  <si>
    <t>Eduardo</t>
  </si>
  <si>
    <t>Luciana</t>
  </si>
  <si>
    <t>Severina</t>
  </si>
  <si>
    <t>1ºTrimestre</t>
  </si>
  <si>
    <t>2ºTrimestre</t>
  </si>
  <si>
    <t>3ºTrimestre</t>
  </si>
  <si>
    <t>4ºTrimestre</t>
  </si>
  <si>
    <t>Margarida</t>
  </si>
  <si>
    <t>Ana Lúcia</t>
  </si>
  <si>
    <t>Guilhermina</t>
  </si>
  <si>
    <t>Mariana</t>
  </si>
  <si>
    <t>Josefa</t>
  </si>
  <si>
    <t>Luis</t>
  </si>
  <si>
    <t>Renato</t>
  </si>
  <si>
    <t>Camila</t>
  </si>
  <si>
    <t>Gustavo</t>
  </si>
  <si>
    <t>Marcos</t>
  </si>
  <si>
    <t>Silvio</t>
  </si>
  <si>
    <t>Manoel</t>
  </si>
  <si>
    <t>Total Geral</t>
  </si>
  <si>
    <t>Maior Venda</t>
  </si>
  <si>
    <t>Menor Venda</t>
  </si>
  <si>
    <t>controle de vendas por comissão</t>
  </si>
  <si>
    <t>produtos</t>
  </si>
  <si>
    <t>preços</t>
  </si>
  <si>
    <t>comissão</t>
  </si>
  <si>
    <t>valor da comissão</t>
  </si>
  <si>
    <t>preço+comissão</t>
  </si>
  <si>
    <t>sapato masculino em couro</t>
  </si>
  <si>
    <t>sapato masculino em camurça</t>
  </si>
  <si>
    <t>tenis nike infantil</t>
  </si>
  <si>
    <t>tenis nike musique</t>
  </si>
  <si>
    <t>tenis adidas masculino</t>
  </si>
  <si>
    <t>papete feminina da grazzi</t>
  </si>
  <si>
    <t>havaianas summer</t>
  </si>
  <si>
    <t>calculando funçôes</t>
  </si>
  <si>
    <t>mèdia dos preços</t>
  </si>
  <si>
    <t>mèdia do valor das comissões</t>
  </si>
  <si>
    <t>maximo de preços</t>
  </si>
  <si>
    <t>minimo de preços</t>
  </si>
  <si>
    <t>maximo de preço +comissão</t>
  </si>
  <si>
    <t>minimo de preços+comissão</t>
  </si>
  <si>
    <t>LUCRO DO MÊS</t>
  </si>
  <si>
    <t>TOTAL</t>
  </si>
  <si>
    <t>RECEITAS</t>
  </si>
  <si>
    <t>Cursos</t>
  </si>
  <si>
    <t>Consultoria</t>
  </si>
  <si>
    <t>Hardware</t>
  </si>
  <si>
    <t>Software</t>
  </si>
  <si>
    <t>TOTAL DAS RECEITAS</t>
  </si>
  <si>
    <t>DESPESAS</t>
  </si>
  <si>
    <t>Aluguel</t>
  </si>
  <si>
    <t>Salários</t>
  </si>
  <si>
    <t>Serviços</t>
  </si>
  <si>
    <t>Telefone</t>
  </si>
  <si>
    <t>Água e Luz</t>
  </si>
  <si>
    <t>Diversos</t>
  </si>
  <si>
    <t>TOTAL DAS DESPESAS</t>
  </si>
  <si>
    <t>SALDO DO CAIXA</t>
  </si>
  <si>
    <t>NUMBERS DON'T LIE S/A</t>
  </si>
  <si>
    <t>Controle Escolar-Notas e Frequência</t>
  </si>
  <si>
    <t>Disciplina</t>
  </si>
  <si>
    <t>1º Bimestre</t>
  </si>
  <si>
    <t>2º Bimestre</t>
  </si>
  <si>
    <t>3º Bimestre</t>
  </si>
  <si>
    <t>4º Bimestre</t>
  </si>
  <si>
    <t>Total de faltas</t>
  </si>
  <si>
    <t>Média Final</t>
  </si>
  <si>
    <t>Nota</t>
  </si>
  <si>
    <t>Faltas</t>
  </si>
  <si>
    <t xml:space="preserve">Nota </t>
  </si>
  <si>
    <t>Matemática</t>
  </si>
  <si>
    <t>Informática</t>
  </si>
  <si>
    <t>Geografia</t>
  </si>
  <si>
    <t>História</t>
  </si>
  <si>
    <t>Português</t>
  </si>
  <si>
    <t>Inglês</t>
  </si>
  <si>
    <t>Educação Física</t>
  </si>
  <si>
    <t>Educação Artística</t>
  </si>
  <si>
    <t>Filosofia</t>
  </si>
  <si>
    <t>Psicologia</t>
  </si>
  <si>
    <t>Química</t>
  </si>
  <si>
    <t>Física</t>
  </si>
  <si>
    <t xml:space="preserve">     1º Bimestre</t>
  </si>
  <si>
    <t>Boletim Semestral 2019</t>
  </si>
  <si>
    <t>Nota máxima</t>
  </si>
  <si>
    <t>Nota minima</t>
  </si>
  <si>
    <t>Média de notas</t>
  </si>
  <si>
    <t>Faltas máxima</t>
  </si>
  <si>
    <t>Faltas minima</t>
  </si>
  <si>
    <t>Média de faltas</t>
  </si>
  <si>
    <t>Ano de 2020</t>
  </si>
  <si>
    <t>Valor máximo (ano 2020)</t>
  </si>
  <si>
    <t>Valor mínimo (ano 2020)</t>
  </si>
  <si>
    <t>Ano de 2021</t>
  </si>
  <si>
    <t>Somatória 2020 + 2021</t>
  </si>
  <si>
    <t>Média 2020 + 2021</t>
  </si>
  <si>
    <t>Valor máximo (ano 2021)</t>
  </si>
  <si>
    <t>Valor mínimo (ano 2021)</t>
  </si>
  <si>
    <t>sandalia infantil hello kitty</t>
  </si>
  <si>
    <t>tenis reebook masculino</t>
  </si>
  <si>
    <t>tenis reebook feminino</t>
  </si>
  <si>
    <t>sapatilha infantil</t>
  </si>
  <si>
    <t>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</si>
</sst>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&quot;$&quot;#,##0;[Red]\-&quot;$&quot;#,##0"/>
    <numFmt numFmtId="167" formatCode="&quot;$&quot;#,##0.00_);[Red]\(&quot;$&quot;#,##0.00\)"/>
    <numFmt numFmtId="168" formatCode="_([$€-2]* #,##0.00_);_([$€-2]* \(#,##0.00\);_([$€-2]* &quot;-&quot;??_)"/>
    <numFmt numFmtId="169" formatCode="&quot;R$&quot;\ #,##0.00"/>
    <numFmt numFmtId="170" formatCode="&quot;R$ &quot;#,##0.00"/>
    <numFmt numFmtId="171" formatCode="#,##0_ ;\-#,##0\ "/>
  </numFmts>
  <fonts count="4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Microsoft Sans Serif"/>
      <family val="2"/>
    </font>
    <font>
      <b/>
      <sz val="12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name val="Microsoft Sans Serif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i/>
      <sz val="14"/>
      <color indexed="51"/>
      <name val="MS Sans Serif"/>
      <family val="2"/>
    </font>
    <font>
      <sz val="10"/>
      <color indexed="51"/>
      <name val="Arial"/>
      <family val="2"/>
    </font>
    <font>
      <sz val="10"/>
      <color indexed="58"/>
      <name val="Arial"/>
      <family val="2"/>
    </font>
    <font>
      <sz val="10"/>
      <color indexed="17"/>
      <name val="Arial"/>
      <family val="2"/>
    </font>
    <font>
      <b/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4" tint="0.59996337778862885"/>
      </right>
      <top/>
      <bottom style="thin">
        <color theme="4" tint="-0.24994659260841701"/>
      </bottom>
      <diagonal/>
    </border>
    <border>
      <left style="thin">
        <color theme="4" tint="0.59996337778862885"/>
      </left>
      <right style="medium">
        <color indexed="64"/>
      </right>
      <top/>
      <bottom style="thin">
        <color theme="4" tint="-0.24994659260841701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indexed="64"/>
      </left>
      <right style="thin">
        <color theme="4" tint="0.59996337778862885"/>
      </right>
      <top/>
      <bottom style="medium">
        <color indexed="64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-0.2499465926084170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auto="1"/>
      </bottom>
      <diagonal/>
    </border>
    <border>
      <left/>
      <right/>
      <top style="medium">
        <color theme="0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8">
    <xf numFmtId="0" fontId="0" fillId="0" borderId="0"/>
    <xf numFmtId="164" fontId="5" fillId="0" borderId="0" applyFont="0" applyFill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4" borderId="11">
      <alignment horizontal="left"/>
    </xf>
    <xf numFmtId="38" fontId="6" fillId="0" borderId="0" applyFont="0" applyFill="0" applyBorder="0" applyAlignment="0" applyProtection="0"/>
    <xf numFmtId="4" fontId="12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44" fontId="6" fillId="0" borderId="0" applyFont="0" applyFill="0" applyBorder="0" applyAlignment="0" applyProtection="0"/>
    <xf numFmtId="0" fontId="1" fillId="0" borderId="0"/>
  </cellStyleXfs>
  <cellXfs count="168">
    <xf numFmtId="0" fontId="0" fillId="0" borderId="0" xfId="0"/>
    <xf numFmtId="0" fontId="7" fillId="0" borderId="0" xfId="0" applyFont="1"/>
    <xf numFmtId="0" fontId="4" fillId="0" borderId="0" xfId="4" applyAlignment="1">
      <alignment vertical="center"/>
    </xf>
    <xf numFmtId="0" fontId="4" fillId="0" borderId="0" xfId="4"/>
    <xf numFmtId="0" fontId="4" fillId="0" borderId="0" xfId="4" applyAlignment="1">
      <alignment vertical="center" wrapText="1"/>
    </xf>
    <xf numFmtId="0" fontId="6" fillId="0" borderId="0" xfId="4" applyFont="1" applyAlignment="1">
      <alignment vertical="center"/>
    </xf>
    <xf numFmtId="0" fontId="9" fillId="3" borderId="2" xfId="4" applyFont="1" applyFill="1" applyBorder="1" applyAlignment="1">
      <alignment horizontal="center"/>
    </xf>
    <xf numFmtId="0" fontId="4" fillId="0" borderId="3" xfId="4" applyBorder="1"/>
    <xf numFmtId="44" fontId="0" fillId="0" borderId="4" xfId="5" applyFont="1" applyBorder="1"/>
    <xf numFmtId="44" fontId="0" fillId="0" borderId="5" xfId="5" applyFont="1" applyBorder="1"/>
    <xf numFmtId="0" fontId="4" fillId="0" borderId="6" xfId="4" applyBorder="1"/>
    <xf numFmtId="44" fontId="0" fillId="0" borderId="7" xfId="5" applyFont="1" applyBorder="1"/>
    <xf numFmtId="0" fontId="9" fillId="3" borderId="2" xfId="4" applyFont="1" applyFill="1" applyBorder="1"/>
    <xf numFmtId="44" fontId="4" fillId="2" borderId="8" xfId="4" applyNumberFormat="1" applyFill="1" applyBorder="1"/>
    <xf numFmtId="44" fontId="4" fillId="0" borderId="0" xfId="4" applyNumberFormat="1"/>
    <xf numFmtId="0" fontId="3" fillId="0" borderId="0" xfId="15"/>
    <xf numFmtId="0" fontId="3" fillId="0" borderId="0" xfId="15" applyAlignment="1">
      <alignment vertical="center"/>
    </xf>
    <xf numFmtId="0" fontId="3" fillId="0" borderId="0" xfId="15" applyAlignment="1">
      <alignment horizontal="center" vertical="center"/>
    </xf>
    <xf numFmtId="0" fontId="15" fillId="5" borderId="14" xfId="15" applyFont="1" applyFill="1" applyBorder="1"/>
    <xf numFmtId="0" fontId="16" fillId="0" borderId="0" xfId="15" applyFont="1"/>
    <xf numFmtId="0" fontId="3" fillId="0" borderId="15" xfId="15" applyBorder="1"/>
    <xf numFmtId="0" fontId="3" fillId="0" borderId="12" xfId="15" applyBorder="1"/>
    <xf numFmtId="0" fontId="3" fillId="0" borderId="1" xfId="15" applyBorder="1" applyAlignment="1">
      <alignment horizontal="center"/>
    </xf>
    <xf numFmtId="1" fontId="3" fillId="0" borderId="9" xfId="15" applyNumberFormat="1" applyBorder="1" applyAlignment="1">
      <alignment horizontal="center"/>
    </xf>
    <xf numFmtId="1" fontId="3" fillId="0" borderId="1" xfId="15" applyNumberFormat="1" applyBorder="1" applyAlignment="1">
      <alignment horizontal="center"/>
    </xf>
    <xf numFmtId="1" fontId="3" fillId="0" borderId="1" xfId="15" applyNumberFormat="1" applyBorder="1"/>
    <xf numFmtId="0" fontId="9" fillId="3" borderId="16" xfId="15" applyFont="1" applyFill="1" applyBorder="1" applyAlignment="1">
      <alignment horizontal="center" vertical="center"/>
    </xf>
    <xf numFmtId="0" fontId="9" fillId="3" borderId="17" xfId="15" applyFont="1" applyFill="1" applyBorder="1" applyAlignment="1">
      <alignment horizontal="center" vertical="center"/>
    </xf>
    <xf numFmtId="0" fontId="9" fillId="3" borderId="18" xfId="15" applyFont="1" applyFill="1" applyBorder="1" applyAlignment="1">
      <alignment horizontal="center" vertical="center"/>
    </xf>
    <xf numFmtId="0" fontId="18" fillId="0" borderId="0" xfId="15" applyFont="1"/>
    <xf numFmtId="0" fontId="16" fillId="0" borderId="0" xfId="0" applyFont="1" applyAlignment="1">
      <alignment vertical="center"/>
    </xf>
    <xf numFmtId="0" fontId="20" fillId="0" borderId="0" xfId="0" applyFont="1" applyAlignment="1">
      <alignment horizontal="right" vertical="top" wrapText="1"/>
    </xf>
    <xf numFmtId="0" fontId="21" fillId="7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top" wrapText="1"/>
    </xf>
    <xf numFmtId="0" fontId="22" fillId="9" borderId="1" xfId="0" applyFont="1" applyFill="1" applyBorder="1" applyAlignment="1">
      <alignment vertical="top" wrapText="1"/>
    </xf>
    <xf numFmtId="4" fontId="22" fillId="10" borderId="1" xfId="0" applyNumberFormat="1" applyFont="1" applyFill="1" applyBorder="1" applyAlignment="1">
      <alignment horizontal="right" vertical="top" wrapText="1"/>
    </xf>
    <xf numFmtId="4" fontId="22" fillId="11" borderId="1" xfId="0" applyNumberFormat="1" applyFont="1" applyFill="1" applyBorder="1" applyAlignment="1">
      <alignment horizontal="right" vertical="top" wrapText="1"/>
    </xf>
    <xf numFmtId="4" fontId="22" fillId="12" borderId="1" xfId="0" applyNumberFormat="1" applyFont="1" applyFill="1" applyBorder="1" applyAlignment="1">
      <alignment horizontal="right" vertical="top" wrapText="1"/>
    </xf>
    <xf numFmtId="4" fontId="22" fillId="0" borderId="1" xfId="0" applyNumberFormat="1" applyFont="1" applyBorder="1" applyAlignment="1">
      <alignment horizontal="right" vertical="top" wrapText="1"/>
    </xf>
    <xf numFmtId="0" fontId="22" fillId="0" borderId="0" xfId="0" applyFont="1" applyAlignment="1">
      <alignment horizontal="right" vertical="top" wrapText="1"/>
    </xf>
    <xf numFmtId="4" fontId="22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right" vertical="top" wrapText="1"/>
    </xf>
    <xf numFmtId="43" fontId="23" fillId="0" borderId="0" xfId="6" applyFont="1" applyFill="1" applyBorder="1" applyAlignment="1">
      <alignment vertical="top"/>
    </xf>
    <xf numFmtId="43" fontId="24" fillId="0" borderId="0" xfId="3" applyFont="1"/>
    <xf numFmtId="4" fontId="22" fillId="0" borderId="26" xfId="0" applyNumberFormat="1" applyFont="1" applyBorder="1" applyAlignment="1">
      <alignment horizontal="right" vertical="top" wrapText="1"/>
    </xf>
    <xf numFmtId="0" fontId="21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169" fontId="0" fillId="15" borderId="1" xfId="0" applyNumberFormat="1" applyFill="1" applyBorder="1" applyAlignment="1">
      <alignment horizontal="center"/>
    </xf>
    <xf numFmtId="170" fontId="0" fillId="15" borderId="1" xfId="0" applyNumberForma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69" fontId="2" fillId="15" borderId="1" xfId="16" applyNumberFormat="1" applyFont="1" applyFill="1" applyBorder="1" applyAlignment="1">
      <alignment horizontal="center"/>
    </xf>
    <xf numFmtId="0" fontId="0" fillId="8" borderId="1" xfId="0" applyFill="1" applyBorder="1"/>
    <xf numFmtId="170" fontId="0" fillId="8" borderId="1" xfId="0" applyNumberFormat="1" applyFill="1" applyBorder="1"/>
    <xf numFmtId="0" fontId="0" fillId="0" borderId="1" xfId="0" applyBorder="1"/>
    <xf numFmtId="170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0" fontId="0" fillId="0" borderId="0" xfId="0" applyAlignment="1">
      <alignment vertical="center"/>
    </xf>
    <xf numFmtId="0" fontId="28" fillId="0" borderId="29" xfId="0" applyFont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0" fillId="0" borderId="25" xfId="0" applyBorder="1"/>
    <xf numFmtId="44" fontId="0" fillId="0" borderId="25" xfId="0" applyNumberFormat="1" applyBorder="1"/>
    <xf numFmtId="3" fontId="29" fillId="0" borderId="0" xfId="3" applyNumberFormat="1" applyFont="1" applyFill="1" applyBorder="1" applyAlignment="1">
      <alignment horizontal="center" vertical="top"/>
    </xf>
    <xf numFmtId="0" fontId="30" fillId="0" borderId="0" xfId="0" applyFont="1" applyAlignment="1">
      <alignment horizontal="center"/>
    </xf>
    <xf numFmtId="44" fontId="1" fillId="0" borderId="0" xfId="16" applyFont="1" applyFill="1" applyBorder="1"/>
    <xf numFmtId="0" fontId="9" fillId="3" borderId="30" xfId="0" applyFont="1" applyFill="1" applyBorder="1" applyAlignment="1">
      <alignment horizontal="center" vertical="center"/>
    </xf>
    <xf numFmtId="44" fontId="1" fillId="0" borderId="0" xfId="16" applyFont="1" applyFill="1" applyBorder="1" applyAlignment="1">
      <alignment vertical="center"/>
    </xf>
    <xf numFmtId="0" fontId="9" fillId="3" borderId="28" xfId="0" applyFont="1" applyFill="1" applyBorder="1" applyAlignment="1">
      <alignment horizontal="center" vertical="center"/>
    </xf>
    <xf numFmtId="44" fontId="1" fillId="0" borderId="1" xfId="16" applyFont="1" applyFill="1" applyBorder="1"/>
    <xf numFmtId="44" fontId="1" fillId="0" borderId="1" xfId="16" applyFont="1" applyBorder="1"/>
    <xf numFmtId="43" fontId="29" fillId="0" borderId="0" xfId="3" applyFont="1" applyFill="1" applyBorder="1" applyAlignment="1">
      <alignment vertical="top"/>
    </xf>
    <xf numFmtId="0" fontId="31" fillId="0" borderId="0" xfId="17" applyFont="1"/>
    <xf numFmtId="0" fontId="33" fillId="17" borderId="34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17" borderId="35" xfId="0" applyFont="1" applyFill="1" applyBorder="1" applyAlignment="1">
      <alignment horizontal="center" vertical="center"/>
    </xf>
    <xf numFmtId="164" fontId="31" fillId="2" borderId="36" xfId="17" applyNumberFormat="1" applyFont="1" applyFill="1" applyBorder="1" applyAlignment="1">
      <alignment horizontal="center"/>
    </xf>
    <xf numFmtId="164" fontId="31" fillId="0" borderId="37" xfId="17" applyNumberFormat="1" applyFont="1" applyBorder="1"/>
    <xf numFmtId="164" fontId="31" fillId="2" borderId="38" xfId="17" applyNumberFormat="1" applyFont="1" applyFill="1" applyBorder="1" applyAlignment="1">
      <alignment horizontal="center"/>
    </xf>
    <xf numFmtId="164" fontId="31" fillId="2" borderId="39" xfId="17" applyNumberFormat="1" applyFont="1" applyFill="1" applyBorder="1" applyAlignment="1">
      <alignment horizontal="center"/>
    </xf>
    <xf numFmtId="164" fontId="31" fillId="2" borderId="40" xfId="17" applyNumberFormat="1" applyFont="1" applyFill="1" applyBorder="1" applyAlignment="1">
      <alignment horizontal="center"/>
    </xf>
    <xf numFmtId="164" fontId="31" fillId="2" borderId="41" xfId="17" applyNumberFormat="1" applyFont="1" applyFill="1" applyBorder="1" applyAlignment="1">
      <alignment horizontal="center"/>
    </xf>
    <xf numFmtId="164" fontId="31" fillId="0" borderId="42" xfId="17" applyNumberFormat="1" applyFont="1" applyBorder="1"/>
    <xf numFmtId="0" fontId="26" fillId="13" borderId="1" xfId="17" applyFont="1" applyFill="1" applyBorder="1"/>
    <xf numFmtId="0" fontId="26" fillId="13" borderId="1" xfId="17" applyFont="1" applyFill="1" applyBorder="1" applyAlignment="1">
      <alignment horizontal="center"/>
    </xf>
    <xf numFmtId="0" fontId="1" fillId="0" borderId="0" xfId="17"/>
    <xf numFmtId="0" fontId="1" fillId="0" borderId="1" xfId="17" applyBorder="1"/>
    <xf numFmtId="0" fontId="1" fillId="0" borderId="1" xfId="17" applyBorder="1" applyAlignment="1">
      <alignment horizontal="center"/>
    </xf>
    <xf numFmtId="171" fontId="15" fillId="18" borderId="1" xfId="3" applyNumberFormat="1" applyFont="1" applyFill="1" applyBorder="1" applyAlignment="1">
      <alignment horizontal="center" vertical="center"/>
    </xf>
    <xf numFmtId="0" fontId="15" fillId="18" borderId="1" xfId="17" applyFont="1" applyFill="1" applyBorder="1"/>
    <xf numFmtId="0" fontId="1" fillId="0" borderId="0" xfId="17" applyAlignment="1">
      <alignment horizontal="center"/>
    </xf>
    <xf numFmtId="0" fontId="26" fillId="0" borderId="1" xfId="17" applyFont="1" applyBorder="1" applyAlignment="1">
      <alignment horizontal="left"/>
    </xf>
    <xf numFmtId="3" fontId="31" fillId="0" borderId="1" xfId="17" applyNumberFormat="1" applyFont="1" applyBorder="1" applyAlignment="1">
      <alignment horizontal="center"/>
    </xf>
    <xf numFmtId="0" fontId="35" fillId="20" borderId="43" xfId="0" applyFont="1" applyFill="1" applyBorder="1"/>
    <xf numFmtId="0" fontId="35" fillId="21" borderId="43" xfId="0" applyFont="1" applyFill="1" applyBorder="1"/>
    <xf numFmtId="44" fontId="36" fillId="21" borderId="43" xfId="16" applyFont="1" applyFill="1" applyBorder="1"/>
    <xf numFmtId="9" fontId="36" fillId="21" borderId="43" xfId="0" applyNumberFormat="1" applyFont="1" applyFill="1" applyBorder="1"/>
    <xf numFmtId="164" fontId="36" fillId="21" borderId="43" xfId="0" applyNumberFormat="1" applyFont="1" applyFill="1" applyBorder="1"/>
    <xf numFmtId="0" fontId="25" fillId="0" borderId="0" xfId="0" applyFont="1"/>
    <xf numFmtId="0" fontId="36" fillId="21" borderId="43" xfId="0" applyFont="1" applyFill="1" applyBorder="1"/>
    <xf numFmtId="0" fontId="0" fillId="0" borderId="0" xfId="0" applyAlignment="1">
      <alignment horizontal="center" vertical="center" textRotation="90" wrapText="1"/>
    </xf>
    <xf numFmtId="0" fontId="0" fillId="23" borderId="1" xfId="0" applyFill="1" applyBorder="1"/>
    <xf numFmtId="0" fontId="38" fillId="23" borderId="1" xfId="0" applyFont="1" applyFill="1" applyBorder="1" applyAlignment="1">
      <alignment horizontal="right"/>
    </xf>
    <xf numFmtId="0" fontId="38" fillId="23" borderId="1" xfId="0" applyFont="1" applyFill="1" applyBorder="1"/>
    <xf numFmtId="0" fontId="0" fillId="24" borderId="1" xfId="0" applyFill="1" applyBorder="1"/>
    <xf numFmtId="44" fontId="39" fillId="24" borderId="1" xfId="16" applyFont="1" applyFill="1" applyBorder="1"/>
    <xf numFmtId="44" fontId="39" fillId="25" borderId="1" xfId="16" applyFont="1" applyFill="1" applyBorder="1"/>
    <xf numFmtId="0" fontId="0" fillId="27" borderId="26" xfId="0" applyFill="1" applyBorder="1"/>
    <xf numFmtId="0" fontId="0" fillId="26" borderId="26" xfId="0" applyFill="1" applyBorder="1"/>
    <xf numFmtId="0" fontId="0" fillId="0" borderId="26" xfId="0" applyBorder="1"/>
    <xf numFmtId="0" fontId="14" fillId="0" borderId="26" xfId="0" applyFont="1" applyBorder="1"/>
    <xf numFmtId="0" fontId="14" fillId="26" borderId="26" xfId="0" applyFont="1" applyFill="1" applyBorder="1"/>
    <xf numFmtId="0" fontId="0" fillId="22" borderId="26" xfId="0" applyFill="1" applyBorder="1"/>
    <xf numFmtId="0" fontId="31" fillId="22" borderId="26" xfId="0" applyFont="1" applyFill="1" applyBorder="1"/>
    <xf numFmtId="2" fontId="31" fillId="22" borderId="26" xfId="0" applyNumberFormat="1" applyFont="1" applyFill="1" applyBorder="1"/>
    <xf numFmtId="0" fontId="8" fillId="3" borderId="2" xfId="4" applyFont="1" applyFill="1" applyBorder="1" applyAlignment="1">
      <alignment horizontal="center"/>
    </xf>
    <xf numFmtId="0" fontId="27" fillId="3" borderId="28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5" applyAlignment="1">
      <alignment horizontal="center" textRotation="45"/>
    </xf>
    <xf numFmtId="0" fontId="14" fillId="2" borderId="10" xfId="15" applyFont="1" applyFill="1" applyBorder="1" applyAlignment="1">
      <alignment horizontal="center" vertical="center"/>
    </xf>
    <xf numFmtId="0" fontId="14" fillId="2" borderId="13" xfId="15" applyFont="1" applyFill="1" applyBorder="1" applyAlignment="1">
      <alignment horizontal="center" vertical="center"/>
    </xf>
    <xf numFmtId="0" fontId="14" fillId="2" borderId="14" xfId="15" applyFont="1" applyFill="1" applyBorder="1" applyAlignment="1">
      <alignment horizontal="center" vertical="center"/>
    </xf>
    <xf numFmtId="0" fontId="17" fillId="3" borderId="19" xfId="15" applyFont="1" applyFill="1" applyBorder="1" applyAlignment="1">
      <alignment horizontal="center"/>
    </xf>
    <xf numFmtId="0" fontId="17" fillId="3" borderId="20" xfId="15" applyFont="1" applyFill="1" applyBorder="1" applyAlignment="1">
      <alignment horizontal="center"/>
    </xf>
    <xf numFmtId="0" fontId="17" fillId="3" borderId="21" xfId="15" applyFont="1" applyFill="1" applyBorder="1" applyAlignment="1">
      <alignment horizontal="center"/>
    </xf>
    <xf numFmtId="0" fontId="17" fillId="3" borderId="22" xfId="15" applyFont="1" applyFill="1" applyBorder="1" applyAlignment="1">
      <alignment horizontal="center"/>
    </xf>
    <xf numFmtId="0" fontId="17" fillId="3" borderId="23" xfId="15" applyFont="1" applyFill="1" applyBorder="1" applyAlignment="1">
      <alignment horizontal="center"/>
    </xf>
    <xf numFmtId="0" fontId="17" fillId="3" borderId="24" xfId="15" applyFont="1" applyFill="1" applyBorder="1" applyAlignment="1">
      <alignment horizontal="center"/>
    </xf>
    <xf numFmtId="0" fontId="9" fillId="3" borderId="19" xfId="15" applyFont="1" applyFill="1" applyBorder="1" applyAlignment="1">
      <alignment horizontal="center"/>
    </xf>
    <xf numFmtId="0" fontId="9" fillId="3" borderId="20" xfId="15" applyFont="1" applyFill="1" applyBorder="1" applyAlignment="1">
      <alignment horizontal="center"/>
    </xf>
    <xf numFmtId="0" fontId="9" fillId="3" borderId="21" xfId="15" applyFont="1" applyFill="1" applyBorder="1" applyAlignment="1">
      <alignment horizontal="center"/>
    </xf>
    <xf numFmtId="0" fontId="9" fillId="3" borderId="22" xfId="15" applyFont="1" applyFill="1" applyBorder="1" applyAlignment="1">
      <alignment horizontal="center"/>
    </xf>
    <xf numFmtId="0" fontId="9" fillId="3" borderId="23" xfId="15" applyFont="1" applyFill="1" applyBorder="1" applyAlignment="1">
      <alignment horizontal="center"/>
    </xf>
    <xf numFmtId="0" fontId="9" fillId="3" borderId="24" xfId="15" applyFont="1" applyFill="1" applyBorder="1" applyAlignment="1">
      <alignment horizontal="center"/>
    </xf>
    <xf numFmtId="0" fontId="16" fillId="0" borderId="0" xfId="0" applyFont="1" applyAlignment="1">
      <alignment horizontal="left" wrapText="1"/>
    </xf>
    <xf numFmtId="0" fontId="41" fillId="16" borderId="27" xfId="0" applyFont="1" applyFill="1" applyBorder="1" applyAlignment="1">
      <alignment horizontal="center"/>
    </xf>
    <xf numFmtId="0" fontId="41" fillId="16" borderId="44" xfId="0" applyFont="1" applyFill="1" applyBorder="1" applyAlignment="1">
      <alignment horizontal="center"/>
    </xf>
    <xf numFmtId="0" fontId="41" fillId="16" borderId="12" xfId="0" applyFont="1" applyFill="1" applyBorder="1" applyAlignment="1">
      <alignment horizontal="center"/>
    </xf>
    <xf numFmtId="0" fontId="37" fillId="23" borderId="1" xfId="0" applyFont="1" applyFill="1" applyBorder="1" applyAlignment="1">
      <alignment horizontal="center"/>
    </xf>
    <xf numFmtId="0" fontId="37" fillId="23" borderId="27" xfId="0" applyFont="1" applyFill="1" applyBorder="1" applyAlignment="1">
      <alignment horizontal="center"/>
    </xf>
    <xf numFmtId="0" fontId="37" fillId="23" borderId="44" xfId="0" applyFont="1" applyFill="1" applyBorder="1" applyAlignment="1">
      <alignment horizontal="center"/>
    </xf>
    <xf numFmtId="0" fontId="37" fillId="23" borderId="12" xfId="0" applyFont="1" applyFill="1" applyBorder="1" applyAlignment="1">
      <alignment horizontal="center"/>
    </xf>
    <xf numFmtId="0" fontId="32" fillId="17" borderId="31" xfId="0" applyFont="1" applyFill="1" applyBorder="1" applyAlignment="1">
      <alignment horizontal="center" vertical="center"/>
    </xf>
    <xf numFmtId="0" fontId="32" fillId="17" borderId="32" xfId="0" applyFont="1" applyFill="1" applyBorder="1" applyAlignment="1">
      <alignment horizontal="center" vertical="center"/>
    </xf>
    <xf numFmtId="0" fontId="32" fillId="17" borderId="33" xfId="0" applyFont="1" applyFill="1" applyBorder="1" applyAlignment="1">
      <alignment horizontal="center" vertical="center"/>
    </xf>
    <xf numFmtId="0" fontId="34" fillId="19" borderId="43" xfId="0" applyFont="1" applyFill="1" applyBorder="1" applyAlignment="1">
      <alignment horizontal="center" vertical="center" textRotation="90" wrapText="1"/>
    </xf>
    <xf numFmtId="0" fontId="34" fillId="22" borderId="43" xfId="0" applyFont="1" applyFill="1" applyBorder="1" applyAlignment="1">
      <alignment horizontal="center" vertical="center" textRotation="90" wrapText="1"/>
    </xf>
    <xf numFmtId="0" fontId="19" fillId="6" borderId="10" xfId="0" applyFont="1" applyFill="1" applyBorder="1" applyAlignment="1">
      <alignment horizontal="center" vertical="top" wrapText="1"/>
    </xf>
    <xf numFmtId="0" fontId="19" fillId="6" borderId="13" xfId="0" applyFont="1" applyFill="1" applyBorder="1" applyAlignment="1">
      <alignment horizontal="center" vertical="top" wrapText="1"/>
    </xf>
    <xf numFmtId="0" fontId="19" fillId="6" borderId="14" xfId="0" applyFont="1" applyFill="1" applyBorder="1" applyAlignment="1">
      <alignment horizontal="center" vertical="top" wrapText="1"/>
    </xf>
    <xf numFmtId="0" fontId="21" fillId="13" borderId="1" xfId="0" applyFont="1" applyFill="1" applyBorder="1" applyAlignment="1">
      <alignment horizontal="center" vertical="center" wrapText="1"/>
    </xf>
    <xf numFmtId="0" fontId="21" fillId="13" borderId="27" xfId="0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vertical="top" wrapText="1"/>
    </xf>
    <xf numFmtId="0" fontId="21" fillId="13" borderId="27" xfId="0" applyFont="1" applyFill="1" applyBorder="1" applyAlignment="1">
      <alignment horizontal="center" vertical="top" wrapText="1"/>
    </xf>
    <xf numFmtId="0" fontId="40" fillId="27" borderId="26" xfId="0" applyFont="1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25" fillId="28" borderId="26" xfId="0" applyFont="1" applyFill="1" applyBorder="1" applyAlignment="1">
      <alignment horizontal="center" vertical="center"/>
    </xf>
    <xf numFmtId="0" fontId="0" fillId="28" borderId="26" xfId="0" applyFill="1" applyBorder="1" applyAlignment="1">
      <alignment horizontal="center" vertical="center"/>
    </xf>
    <xf numFmtId="0" fontId="40" fillId="27" borderId="10" xfId="0" applyFont="1" applyFill="1" applyBorder="1" applyAlignment="1">
      <alignment horizontal="center"/>
    </xf>
    <xf numFmtId="0" fontId="40" fillId="27" borderId="14" xfId="0" applyFont="1" applyFill="1" applyBorder="1" applyAlignment="1">
      <alignment horizontal="center"/>
    </xf>
    <xf numFmtId="0" fontId="6" fillId="26" borderId="45" xfId="0" applyFont="1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40" fillId="27" borderId="26" xfId="0" applyFont="1" applyFill="1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</cellXfs>
  <cellStyles count="18">
    <cellStyle name="beterraba" xfId="8" xr:uid="{00000000-0005-0000-0000-000000000000}"/>
    <cellStyle name="Comma [0]" xfId="9" xr:uid="{00000000-0005-0000-0000-000001000000}"/>
    <cellStyle name="Comma_SOLVER1" xfId="10" xr:uid="{00000000-0005-0000-0000-000002000000}"/>
    <cellStyle name="Currency [0]" xfId="11" xr:uid="{00000000-0005-0000-0000-000003000000}"/>
    <cellStyle name="Currency_SOLVER1" xfId="12" xr:uid="{00000000-0005-0000-0000-000004000000}"/>
    <cellStyle name="Euro" xfId="13" xr:uid="{00000000-0005-0000-0000-000005000000}"/>
    <cellStyle name="Heading" xfId="14" xr:uid="{00000000-0005-0000-0000-000006000000}"/>
    <cellStyle name="Moeda" xfId="16" builtinId="4"/>
    <cellStyle name="Moeda 2" xfId="1" xr:uid="{00000000-0005-0000-0000-000008000000}"/>
    <cellStyle name="Moeda 3" xfId="5" xr:uid="{00000000-0005-0000-0000-000009000000}"/>
    <cellStyle name="Normal" xfId="0" builtinId="0"/>
    <cellStyle name="Normal 2" xfId="2" xr:uid="{00000000-0005-0000-0000-00000B000000}"/>
    <cellStyle name="Normal 3" xfId="4" xr:uid="{00000000-0005-0000-0000-00000C000000}"/>
    <cellStyle name="Normal 4" xfId="15" xr:uid="{00000000-0005-0000-0000-00000D000000}"/>
    <cellStyle name="Normal 5" xfId="17" xr:uid="{67B2F537-D80E-4C51-B4DE-9EBB1AA35B5F}"/>
    <cellStyle name="Vírgula" xfId="3" builtinId="3"/>
    <cellStyle name="Vírgula 2" xfId="6" xr:uid="{00000000-0005-0000-0000-00000F000000}"/>
    <cellStyle name="Vírgula 3" xfId="7" xr:uid="{00000000-0005-0000-0000-00001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G30"/>
  <sheetViews>
    <sheetView showGridLines="0" topLeftCell="A4" workbookViewId="0">
      <selection activeCell="F20" sqref="F20"/>
    </sheetView>
  </sheetViews>
  <sheetFormatPr defaultColWidth="0" defaultRowHeight="15" customHeight="1" zeroHeight="1" x14ac:dyDescent="0.2"/>
  <cols>
    <col min="1" max="1" width="3.42578125" style="2" customWidth="1"/>
    <col min="2" max="2" width="23.7109375" style="2" customWidth="1"/>
    <col min="3" max="3" width="22.28515625" style="2" customWidth="1"/>
    <col min="4" max="4" width="3.42578125" style="2" customWidth="1"/>
    <col min="5" max="5" width="26.7109375" style="2" customWidth="1"/>
    <col min="6" max="6" width="20.42578125" style="2" customWidth="1"/>
    <col min="7" max="7" width="3.7109375" style="2" customWidth="1"/>
    <col min="8" max="16384" width="9.140625" style="2" hidden="1"/>
  </cols>
  <sheetData>
    <row r="1" spans="2:7" x14ac:dyDescent="0.25">
      <c r="B1" s="3"/>
      <c r="C1" s="3"/>
      <c r="D1" s="3"/>
      <c r="E1" s="3"/>
      <c r="F1" s="3"/>
    </row>
    <row r="2" spans="2:7" ht="15.75" x14ac:dyDescent="0.25">
      <c r="B2" s="1" t="s">
        <v>15</v>
      </c>
      <c r="C2" s="4"/>
      <c r="D2" s="4"/>
      <c r="E2" s="4"/>
      <c r="F2" s="4"/>
    </row>
    <row r="3" spans="2:7" x14ac:dyDescent="0.2">
      <c r="B3" s="4"/>
      <c r="C3" s="4"/>
      <c r="D3" s="4"/>
      <c r="E3" s="4"/>
      <c r="F3" s="4"/>
    </row>
    <row r="4" spans="2:7" ht="15.75" x14ac:dyDescent="0.25">
      <c r="B4" s="118" t="s">
        <v>208</v>
      </c>
      <c r="C4" s="118"/>
      <c r="D4" s="3"/>
      <c r="E4" s="118" t="s">
        <v>211</v>
      </c>
      <c r="F4" s="118"/>
      <c r="G4" s="5"/>
    </row>
    <row r="5" spans="2:7" x14ac:dyDescent="0.25">
      <c r="B5" s="6" t="s">
        <v>1</v>
      </c>
      <c r="C5" s="6" t="s">
        <v>2</v>
      </c>
      <c r="D5" s="3"/>
      <c r="E5" s="6" t="s">
        <v>1</v>
      </c>
      <c r="F5" s="6" t="s">
        <v>2</v>
      </c>
    </row>
    <row r="6" spans="2:7" x14ac:dyDescent="0.25">
      <c r="B6" s="7" t="s">
        <v>3</v>
      </c>
      <c r="C6" s="8">
        <v>3251</v>
      </c>
      <c r="D6" s="3"/>
      <c r="E6" s="7" t="s">
        <v>3</v>
      </c>
      <c r="F6" s="8">
        <v>3124.23</v>
      </c>
    </row>
    <row r="7" spans="2:7" x14ac:dyDescent="0.25">
      <c r="B7" s="7" t="s">
        <v>4</v>
      </c>
      <c r="C7" s="9">
        <v>2995.12</v>
      </c>
      <c r="D7" s="3"/>
      <c r="E7" s="7" t="s">
        <v>4</v>
      </c>
      <c r="F7" s="9">
        <v>3154.51</v>
      </c>
    </row>
    <row r="8" spans="2:7" x14ac:dyDescent="0.25">
      <c r="B8" s="7" t="s">
        <v>5</v>
      </c>
      <c r="C8" s="9">
        <v>3124.21</v>
      </c>
      <c r="D8" s="3"/>
      <c r="E8" s="7" t="s">
        <v>5</v>
      </c>
      <c r="F8" s="9">
        <v>3251.4</v>
      </c>
    </row>
    <row r="9" spans="2:7" x14ac:dyDescent="0.25">
      <c r="B9" s="7" t="s">
        <v>6</v>
      </c>
      <c r="C9" s="9">
        <v>2944.19</v>
      </c>
      <c r="D9" s="3"/>
      <c r="E9" s="7" t="s">
        <v>6</v>
      </c>
      <c r="F9" s="9">
        <v>2715.94</v>
      </c>
    </row>
    <row r="10" spans="2:7" x14ac:dyDescent="0.25">
      <c r="B10" s="7" t="s">
        <v>7</v>
      </c>
      <c r="C10" s="9">
        <v>3259.89</v>
      </c>
      <c r="D10" s="3"/>
      <c r="E10" s="7" t="s">
        <v>7</v>
      </c>
      <c r="F10" s="9">
        <v>2945.1</v>
      </c>
    </row>
    <row r="11" spans="2:7" x14ac:dyDescent="0.25">
      <c r="B11" s="7" t="s">
        <v>8</v>
      </c>
      <c r="C11" s="9">
        <v>4212.12</v>
      </c>
      <c r="D11" s="3"/>
      <c r="E11" s="7" t="s">
        <v>8</v>
      </c>
      <c r="F11" s="9">
        <v>3154.8</v>
      </c>
    </row>
    <row r="12" spans="2:7" x14ac:dyDescent="0.25">
      <c r="B12" s="7" t="s">
        <v>9</v>
      </c>
      <c r="C12" s="9">
        <v>3751.51</v>
      </c>
      <c r="D12" s="3"/>
      <c r="E12" s="7" t="s">
        <v>9</v>
      </c>
      <c r="F12" s="9">
        <v>3265.71</v>
      </c>
    </row>
    <row r="13" spans="2:7" x14ac:dyDescent="0.25">
      <c r="B13" s="7" t="s">
        <v>10</v>
      </c>
      <c r="C13" s="9">
        <v>2915.41</v>
      </c>
      <c r="D13" s="3"/>
      <c r="E13" s="7" t="s">
        <v>10</v>
      </c>
      <c r="F13" s="9">
        <v>2945.2</v>
      </c>
    </row>
    <row r="14" spans="2:7" x14ac:dyDescent="0.25">
      <c r="B14" s="7" t="s">
        <v>11</v>
      </c>
      <c r="C14" s="9">
        <v>3105.45</v>
      </c>
      <c r="D14" s="3"/>
      <c r="E14" s="7" t="s">
        <v>11</v>
      </c>
      <c r="F14" s="9">
        <v>3154.65</v>
      </c>
    </row>
    <row r="15" spans="2:7" x14ac:dyDescent="0.25">
      <c r="B15" s="7" t="s">
        <v>12</v>
      </c>
      <c r="C15" s="9">
        <v>3914.1</v>
      </c>
      <c r="D15" s="3"/>
      <c r="E15" s="7" t="s">
        <v>12</v>
      </c>
      <c r="F15" s="9">
        <v>4154.58</v>
      </c>
    </row>
    <row r="16" spans="2:7" x14ac:dyDescent="0.25">
      <c r="B16" s="7" t="s">
        <v>13</v>
      </c>
      <c r="C16" s="9">
        <v>4106</v>
      </c>
      <c r="D16" s="3"/>
      <c r="E16" s="7" t="s">
        <v>13</v>
      </c>
      <c r="F16" s="9">
        <v>3694.49</v>
      </c>
    </row>
    <row r="17" spans="1:7" ht="15.75" thickBot="1" x14ac:dyDescent="0.3">
      <c r="B17" s="10" t="s">
        <v>14</v>
      </c>
      <c r="C17" s="11">
        <v>5145.1000000000004</v>
      </c>
      <c r="D17" s="3"/>
      <c r="E17" s="10" t="s">
        <v>14</v>
      </c>
      <c r="F17" s="11">
        <v>5848.41</v>
      </c>
    </row>
    <row r="18" spans="1:7" ht="15.75" thickBot="1" x14ac:dyDescent="0.3">
      <c r="B18" s="3"/>
      <c r="C18" s="14"/>
      <c r="D18" s="3"/>
      <c r="E18" s="3"/>
      <c r="F18" s="14"/>
    </row>
    <row r="19" spans="1:7" ht="15" customHeight="1" thickBot="1" x14ac:dyDescent="0.3">
      <c r="B19" s="3"/>
      <c r="C19" s="3"/>
      <c r="D19" s="3"/>
      <c r="E19" s="12" t="s">
        <v>212</v>
      </c>
      <c r="F19" s="13">
        <f>SUM(C6:C17,F6:F17)</f>
        <v>84133.12000000001</v>
      </c>
    </row>
    <row r="20" spans="1:7" ht="15.75" customHeight="1" x14ac:dyDescent="0.25">
      <c r="A20" s="3"/>
      <c r="B20" s="3"/>
      <c r="C20" s="3"/>
      <c r="D20" s="3"/>
      <c r="E20" s="3"/>
      <c r="F20" s="42"/>
      <c r="G20" s="3"/>
    </row>
    <row r="21" spans="1:7" hidden="1" x14ac:dyDescent="0.25">
      <c r="A21" s="3"/>
      <c r="B21" s="3"/>
      <c r="C21" s="3"/>
      <c r="D21" s="3"/>
      <c r="E21" s="3"/>
      <c r="F21" s="3"/>
      <c r="G21" s="3"/>
    </row>
    <row r="22" spans="1:7" hidden="1" x14ac:dyDescent="0.25">
      <c r="A22" s="3"/>
      <c r="B22" s="3"/>
      <c r="C22" s="3"/>
      <c r="D22" s="3"/>
      <c r="E22" s="3"/>
      <c r="F22" s="3"/>
      <c r="G22" s="3"/>
    </row>
    <row r="23" spans="1:7" hidden="1" x14ac:dyDescent="0.25">
      <c r="A23" s="3"/>
      <c r="B23" s="3"/>
      <c r="C23" s="3"/>
      <c r="D23" s="3"/>
      <c r="E23" s="3"/>
      <c r="F23" s="3"/>
      <c r="G23" s="3"/>
    </row>
    <row r="24" spans="1:7" ht="15.75" hidden="1" customHeight="1" x14ac:dyDescent="0.25">
      <c r="A24" s="3"/>
      <c r="B24" s="3"/>
      <c r="C24" s="3"/>
      <c r="D24" s="3"/>
      <c r="E24" s="3"/>
      <c r="F24" s="3"/>
      <c r="G24" s="3"/>
    </row>
    <row r="25" spans="1:7" hidden="1" x14ac:dyDescent="0.25">
      <c r="A25" s="3"/>
      <c r="B25" s="3"/>
      <c r="C25" s="3"/>
      <c r="D25" s="3"/>
      <c r="E25" s="3"/>
      <c r="F25" s="3"/>
      <c r="G25" s="3"/>
    </row>
    <row r="26" spans="1:7" hidden="1" x14ac:dyDescent="0.25">
      <c r="A26" s="3"/>
      <c r="B26" s="3"/>
      <c r="C26" s="3"/>
      <c r="D26" s="3"/>
      <c r="E26" s="3"/>
      <c r="F26" s="3"/>
      <c r="G26" s="3"/>
    </row>
    <row r="27" spans="1:7" hidden="1" x14ac:dyDescent="0.25">
      <c r="A27" s="3"/>
      <c r="B27" s="3"/>
      <c r="C27" s="3"/>
      <c r="D27" s="3"/>
      <c r="E27" s="3"/>
      <c r="F27" s="3"/>
      <c r="G27" s="3"/>
    </row>
    <row r="28" spans="1:7" ht="15" hidden="1" customHeight="1" x14ac:dyDescent="0.25">
      <c r="A28" s="3"/>
      <c r="B28" s="3"/>
      <c r="C28" s="3"/>
      <c r="D28" s="3"/>
      <c r="E28" s="3"/>
      <c r="F28" s="3"/>
      <c r="G28" s="3"/>
    </row>
    <row r="29" spans="1:7" ht="15.75" hidden="1" customHeight="1" x14ac:dyDescent="0.25">
      <c r="A29" s="3"/>
      <c r="B29" s="3"/>
      <c r="C29" s="3"/>
      <c r="D29" s="3"/>
      <c r="E29" s="3"/>
      <c r="F29" s="3"/>
      <c r="G29" s="3"/>
    </row>
    <row r="30" spans="1:7" hidden="1" x14ac:dyDescent="0.25">
      <c r="A30" s="3"/>
      <c r="G30" s="3"/>
    </row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D16F-98DD-447E-832E-91F86431A3BC}">
  <sheetPr>
    <tabColor theme="3" tint="0.59999389629810485"/>
  </sheetPr>
  <dimension ref="A1:F21"/>
  <sheetViews>
    <sheetView workbookViewId="0">
      <selection activeCell="B22" sqref="B22"/>
    </sheetView>
  </sheetViews>
  <sheetFormatPr defaultRowHeight="12.75" x14ac:dyDescent="0.2"/>
  <cols>
    <col min="1" max="1" width="11.28515625" bestFit="1" customWidth="1"/>
    <col min="2" max="3" width="17.28515625" bestFit="1" customWidth="1"/>
    <col min="4" max="4" width="19.140625" customWidth="1"/>
    <col min="257" max="257" width="11.28515625" bestFit="1" customWidth="1"/>
    <col min="258" max="259" width="17.28515625" bestFit="1" customWidth="1"/>
    <col min="260" max="260" width="19.140625" customWidth="1"/>
    <col min="513" max="513" width="11.28515625" bestFit="1" customWidth="1"/>
    <col min="514" max="515" width="17.28515625" bestFit="1" customWidth="1"/>
    <col min="516" max="516" width="19.140625" customWidth="1"/>
    <col min="769" max="769" width="11.28515625" bestFit="1" customWidth="1"/>
    <col min="770" max="771" width="17.28515625" bestFit="1" customWidth="1"/>
    <col min="772" max="772" width="19.140625" customWidth="1"/>
    <col min="1025" max="1025" width="11.28515625" bestFit="1" customWidth="1"/>
    <col min="1026" max="1027" width="17.28515625" bestFit="1" customWidth="1"/>
    <col min="1028" max="1028" width="19.140625" customWidth="1"/>
    <col min="1281" max="1281" width="11.28515625" bestFit="1" customWidth="1"/>
    <col min="1282" max="1283" width="17.28515625" bestFit="1" customWidth="1"/>
    <col min="1284" max="1284" width="19.140625" customWidth="1"/>
    <col min="1537" max="1537" width="11.28515625" bestFit="1" customWidth="1"/>
    <col min="1538" max="1539" width="17.28515625" bestFit="1" customWidth="1"/>
    <col min="1540" max="1540" width="19.140625" customWidth="1"/>
    <col min="1793" max="1793" width="11.28515625" bestFit="1" customWidth="1"/>
    <col min="1794" max="1795" width="17.28515625" bestFit="1" customWidth="1"/>
    <col min="1796" max="1796" width="19.140625" customWidth="1"/>
    <col min="2049" max="2049" width="11.28515625" bestFit="1" customWidth="1"/>
    <col min="2050" max="2051" width="17.28515625" bestFit="1" customWidth="1"/>
    <col min="2052" max="2052" width="19.140625" customWidth="1"/>
    <col min="2305" max="2305" width="11.28515625" bestFit="1" customWidth="1"/>
    <col min="2306" max="2307" width="17.28515625" bestFit="1" customWidth="1"/>
    <col min="2308" max="2308" width="19.140625" customWidth="1"/>
    <col min="2561" max="2561" width="11.28515625" bestFit="1" customWidth="1"/>
    <col min="2562" max="2563" width="17.28515625" bestFit="1" customWidth="1"/>
    <col min="2564" max="2564" width="19.140625" customWidth="1"/>
    <col min="2817" max="2817" width="11.28515625" bestFit="1" customWidth="1"/>
    <col min="2818" max="2819" width="17.28515625" bestFit="1" customWidth="1"/>
    <col min="2820" max="2820" width="19.140625" customWidth="1"/>
    <col min="3073" max="3073" width="11.28515625" bestFit="1" customWidth="1"/>
    <col min="3074" max="3075" width="17.28515625" bestFit="1" customWidth="1"/>
    <col min="3076" max="3076" width="19.140625" customWidth="1"/>
    <col min="3329" max="3329" width="11.28515625" bestFit="1" customWidth="1"/>
    <col min="3330" max="3331" width="17.28515625" bestFit="1" customWidth="1"/>
    <col min="3332" max="3332" width="19.140625" customWidth="1"/>
    <col min="3585" max="3585" width="11.28515625" bestFit="1" customWidth="1"/>
    <col min="3586" max="3587" width="17.28515625" bestFit="1" customWidth="1"/>
    <col min="3588" max="3588" width="19.140625" customWidth="1"/>
    <col min="3841" max="3841" width="11.28515625" bestFit="1" customWidth="1"/>
    <col min="3842" max="3843" width="17.28515625" bestFit="1" customWidth="1"/>
    <col min="3844" max="3844" width="19.140625" customWidth="1"/>
    <col min="4097" max="4097" width="11.28515625" bestFit="1" customWidth="1"/>
    <col min="4098" max="4099" width="17.28515625" bestFit="1" customWidth="1"/>
    <col min="4100" max="4100" width="19.140625" customWidth="1"/>
    <col min="4353" max="4353" width="11.28515625" bestFit="1" customWidth="1"/>
    <col min="4354" max="4355" width="17.28515625" bestFit="1" customWidth="1"/>
    <col min="4356" max="4356" width="19.140625" customWidth="1"/>
    <col min="4609" max="4609" width="11.28515625" bestFit="1" customWidth="1"/>
    <col min="4610" max="4611" width="17.28515625" bestFit="1" customWidth="1"/>
    <col min="4612" max="4612" width="19.140625" customWidth="1"/>
    <col min="4865" max="4865" width="11.28515625" bestFit="1" customWidth="1"/>
    <col min="4866" max="4867" width="17.28515625" bestFit="1" customWidth="1"/>
    <col min="4868" max="4868" width="19.140625" customWidth="1"/>
    <col min="5121" max="5121" width="11.28515625" bestFit="1" customWidth="1"/>
    <col min="5122" max="5123" width="17.28515625" bestFit="1" customWidth="1"/>
    <col min="5124" max="5124" width="19.140625" customWidth="1"/>
    <col min="5377" max="5377" width="11.28515625" bestFit="1" customWidth="1"/>
    <col min="5378" max="5379" width="17.28515625" bestFit="1" customWidth="1"/>
    <col min="5380" max="5380" width="19.140625" customWidth="1"/>
    <col min="5633" max="5633" width="11.28515625" bestFit="1" customWidth="1"/>
    <col min="5634" max="5635" width="17.28515625" bestFit="1" customWidth="1"/>
    <col min="5636" max="5636" width="19.140625" customWidth="1"/>
    <col min="5889" max="5889" width="11.28515625" bestFit="1" customWidth="1"/>
    <col min="5890" max="5891" width="17.28515625" bestFit="1" customWidth="1"/>
    <col min="5892" max="5892" width="19.140625" customWidth="1"/>
    <col min="6145" max="6145" width="11.28515625" bestFit="1" customWidth="1"/>
    <col min="6146" max="6147" width="17.28515625" bestFit="1" customWidth="1"/>
    <col min="6148" max="6148" width="19.140625" customWidth="1"/>
    <col min="6401" max="6401" width="11.28515625" bestFit="1" customWidth="1"/>
    <col min="6402" max="6403" width="17.28515625" bestFit="1" customWidth="1"/>
    <col min="6404" max="6404" width="19.140625" customWidth="1"/>
    <col min="6657" max="6657" width="11.28515625" bestFit="1" customWidth="1"/>
    <col min="6658" max="6659" width="17.28515625" bestFit="1" customWidth="1"/>
    <col min="6660" max="6660" width="19.140625" customWidth="1"/>
    <col min="6913" max="6913" width="11.28515625" bestFit="1" customWidth="1"/>
    <col min="6914" max="6915" width="17.28515625" bestFit="1" customWidth="1"/>
    <col min="6916" max="6916" width="19.140625" customWidth="1"/>
    <col min="7169" max="7169" width="11.28515625" bestFit="1" customWidth="1"/>
    <col min="7170" max="7171" width="17.28515625" bestFit="1" customWidth="1"/>
    <col min="7172" max="7172" width="19.140625" customWidth="1"/>
    <col min="7425" max="7425" width="11.28515625" bestFit="1" customWidth="1"/>
    <col min="7426" max="7427" width="17.28515625" bestFit="1" customWidth="1"/>
    <col min="7428" max="7428" width="19.140625" customWidth="1"/>
    <col min="7681" max="7681" width="11.28515625" bestFit="1" customWidth="1"/>
    <col min="7682" max="7683" width="17.28515625" bestFit="1" customWidth="1"/>
    <col min="7684" max="7684" width="19.140625" customWidth="1"/>
    <col min="7937" max="7937" width="11.28515625" bestFit="1" customWidth="1"/>
    <col min="7938" max="7939" width="17.28515625" bestFit="1" customWidth="1"/>
    <col min="7940" max="7940" width="19.140625" customWidth="1"/>
    <col min="8193" max="8193" width="11.28515625" bestFit="1" customWidth="1"/>
    <col min="8194" max="8195" width="17.28515625" bestFit="1" customWidth="1"/>
    <col min="8196" max="8196" width="19.140625" customWidth="1"/>
    <col min="8449" max="8449" width="11.28515625" bestFit="1" customWidth="1"/>
    <col min="8450" max="8451" width="17.28515625" bestFit="1" customWidth="1"/>
    <col min="8452" max="8452" width="19.140625" customWidth="1"/>
    <col min="8705" max="8705" width="11.28515625" bestFit="1" customWidth="1"/>
    <col min="8706" max="8707" width="17.28515625" bestFit="1" customWidth="1"/>
    <col min="8708" max="8708" width="19.140625" customWidth="1"/>
    <col min="8961" max="8961" width="11.28515625" bestFit="1" customWidth="1"/>
    <col min="8962" max="8963" width="17.28515625" bestFit="1" customWidth="1"/>
    <col min="8964" max="8964" width="19.140625" customWidth="1"/>
    <col min="9217" max="9217" width="11.28515625" bestFit="1" customWidth="1"/>
    <col min="9218" max="9219" width="17.28515625" bestFit="1" customWidth="1"/>
    <col min="9220" max="9220" width="19.140625" customWidth="1"/>
    <col min="9473" max="9473" width="11.28515625" bestFit="1" customWidth="1"/>
    <col min="9474" max="9475" width="17.28515625" bestFit="1" customWidth="1"/>
    <col min="9476" max="9476" width="19.140625" customWidth="1"/>
    <col min="9729" max="9729" width="11.28515625" bestFit="1" customWidth="1"/>
    <col min="9730" max="9731" width="17.28515625" bestFit="1" customWidth="1"/>
    <col min="9732" max="9732" width="19.140625" customWidth="1"/>
    <col min="9985" max="9985" width="11.28515625" bestFit="1" customWidth="1"/>
    <col min="9986" max="9987" width="17.28515625" bestFit="1" customWidth="1"/>
    <col min="9988" max="9988" width="19.140625" customWidth="1"/>
    <col min="10241" max="10241" width="11.28515625" bestFit="1" customWidth="1"/>
    <col min="10242" max="10243" width="17.28515625" bestFit="1" customWidth="1"/>
    <col min="10244" max="10244" width="19.140625" customWidth="1"/>
    <col min="10497" max="10497" width="11.28515625" bestFit="1" customWidth="1"/>
    <col min="10498" max="10499" width="17.28515625" bestFit="1" customWidth="1"/>
    <col min="10500" max="10500" width="19.140625" customWidth="1"/>
    <col min="10753" max="10753" width="11.28515625" bestFit="1" customWidth="1"/>
    <col min="10754" max="10755" width="17.28515625" bestFit="1" customWidth="1"/>
    <col min="10756" max="10756" width="19.140625" customWidth="1"/>
    <col min="11009" max="11009" width="11.28515625" bestFit="1" customWidth="1"/>
    <col min="11010" max="11011" width="17.28515625" bestFit="1" customWidth="1"/>
    <col min="11012" max="11012" width="19.140625" customWidth="1"/>
    <col min="11265" max="11265" width="11.28515625" bestFit="1" customWidth="1"/>
    <col min="11266" max="11267" width="17.28515625" bestFit="1" customWidth="1"/>
    <col min="11268" max="11268" width="19.140625" customWidth="1"/>
    <col min="11521" max="11521" width="11.28515625" bestFit="1" customWidth="1"/>
    <col min="11522" max="11523" width="17.28515625" bestFit="1" customWidth="1"/>
    <col min="11524" max="11524" width="19.140625" customWidth="1"/>
    <col min="11777" max="11777" width="11.28515625" bestFit="1" customWidth="1"/>
    <col min="11778" max="11779" width="17.28515625" bestFit="1" customWidth="1"/>
    <col min="11780" max="11780" width="19.140625" customWidth="1"/>
    <col min="12033" max="12033" width="11.28515625" bestFit="1" customWidth="1"/>
    <col min="12034" max="12035" width="17.28515625" bestFit="1" customWidth="1"/>
    <col min="12036" max="12036" width="19.140625" customWidth="1"/>
    <col min="12289" max="12289" width="11.28515625" bestFit="1" customWidth="1"/>
    <col min="12290" max="12291" width="17.28515625" bestFit="1" customWidth="1"/>
    <col min="12292" max="12292" width="19.140625" customWidth="1"/>
    <col min="12545" max="12545" width="11.28515625" bestFit="1" customWidth="1"/>
    <col min="12546" max="12547" width="17.28515625" bestFit="1" customWidth="1"/>
    <col min="12548" max="12548" width="19.140625" customWidth="1"/>
    <col min="12801" max="12801" width="11.28515625" bestFit="1" customWidth="1"/>
    <col min="12802" max="12803" width="17.28515625" bestFit="1" customWidth="1"/>
    <col min="12804" max="12804" width="19.140625" customWidth="1"/>
    <col min="13057" max="13057" width="11.28515625" bestFit="1" customWidth="1"/>
    <col min="13058" max="13059" width="17.28515625" bestFit="1" customWidth="1"/>
    <col min="13060" max="13060" width="19.140625" customWidth="1"/>
    <col min="13313" max="13313" width="11.28515625" bestFit="1" customWidth="1"/>
    <col min="13314" max="13315" width="17.28515625" bestFit="1" customWidth="1"/>
    <col min="13316" max="13316" width="19.140625" customWidth="1"/>
    <col min="13569" max="13569" width="11.28515625" bestFit="1" customWidth="1"/>
    <col min="13570" max="13571" width="17.28515625" bestFit="1" customWidth="1"/>
    <col min="13572" max="13572" width="19.140625" customWidth="1"/>
    <col min="13825" max="13825" width="11.28515625" bestFit="1" customWidth="1"/>
    <col min="13826" max="13827" width="17.28515625" bestFit="1" customWidth="1"/>
    <col min="13828" max="13828" width="19.140625" customWidth="1"/>
    <col min="14081" max="14081" width="11.28515625" bestFit="1" customWidth="1"/>
    <col min="14082" max="14083" width="17.28515625" bestFit="1" customWidth="1"/>
    <col min="14084" max="14084" width="19.140625" customWidth="1"/>
    <col min="14337" max="14337" width="11.28515625" bestFit="1" customWidth="1"/>
    <col min="14338" max="14339" width="17.28515625" bestFit="1" customWidth="1"/>
    <col min="14340" max="14340" width="19.140625" customWidth="1"/>
    <col min="14593" max="14593" width="11.28515625" bestFit="1" customWidth="1"/>
    <col min="14594" max="14595" width="17.28515625" bestFit="1" customWidth="1"/>
    <col min="14596" max="14596" width="19.140625" customWidth="1"/>
    <col min="14849" max="14849" width="11.28515625" bestFit="1" customWidth="1"/>
    <col min="14850" max="14851" width="17.28515625" bestFit="1" customWidth="1"/>
    <col min="14852" max="14852" width="19.140625" customWidth="1"/>
    <col min="15105" max="15105" width="11.28515625" bestFit="1" customWidth="1"/>
    <col min="15106" max="15107" width="17.28515625" bestFit="1" customWidth="1"/>
    <col min="15108" max="15108" width="19.140625" customWidth="1"/>
    <col min="15361" max="15361" width="11.28515625" bestFit="1" customWidth="1"/>
    <col min="15362" max="15363" width="17.28515625" bestFit="1" customWidth="1"/>
    <col min="15364" max="15364" width="19.140625" customWidth="1"/>
    <col min="15617" max="15617" width="11.28515625" bestFit="1" customWidth="1"/>
    <col min="15618" max="15619" width="17.28515625" bestFit="1" customWidth="1"/>
    <col min="15620" max="15620" width="19.140625" customWidth="1"/>
    <col min="15873" max="15873" width="11.28515625" bestFit="1" customWidth="1"/>
    <col min="15874" max="15875" width="17.28515625" bestFit="1" customWidth="1"/>
    <col min="15876" max="15876" width="19.140625" customWidth="1"/>
    <col min="16129" max="16129" width="11.28515625" bestFit="1" customWidth="1"/>
    <col min="16130" max="16131" width="17.28515625" bestFit="1" customWidth="1"/>
    <col min="16132" max="16132" width="19.140625" customWidth="1"/>
  </cols>
  <sheetData>
    <row r="1" spans="1:6" x14ac:dyDescent="0.2">
      <c r="A1" s="61"/>
      <c r="B1" s="61"/>
      <c r="C1" s="61"/>
      <c r="D1" s="61"/>
      <c r="E1" s="61"/>
      <c r="F1" s="61"/>
    </row>
    <row r="2" spans="1:6" ht="21" x14ac:dyDescent="0.2">
      <c r="A2" s="61"/>
      <c r="B2" s="119" t="s">
        <v>95</v>
      </c>
      <c r="C2" s="120"/>
      <c r="D2" s="120"/>
      <c r="E2" s="120"/>
      <c r="F2" s="62"/>
    </row>
    <row r="3" spans="1:6" x14ac:dyDescent="0.2">
      <c r="A3" s="61"/>
      <c r="B3" s="121" t="s">
        <v>96</v>
      </c>
      <c r="C3" s="121"/>
      <c r="D3" s="121"/>
      <c r="E3" s="121"/>
      <c r="F3" s="61"/>
    </row>
    <row r="4" spans="1:6" x14ac:dyDescent="0.2">
      <c r="A4" s="61"/>
      <c r="B4" s="121"/>
      <c r="C4" s="121"/>
      <c r="D4" s="121"/>
      <c r="E4" s="121"/>
      <c r="F4" s="61"/>
    </row>
    <row r="5" spans="1:6" ht="15" x14ac:dyDescent="0.2">
      <c r="A5" s="61"/>
      <c r="B5" s="63" t="s">
        <v>97</v>
      </c>
      <c r="C5" s="63" t="s">
        <v>98</v>
      </c>
      <c r="D5" s="63" t="s">
        <v>99</v>
      </c>
      <c r="E5" s="61"/>
      <c r="F5" s="61"/>
    </row>
    <row r="6" spans="1:6" ht="15" x14ac:dyDescent="0.25">
      <c r="A6" s="61"/>
      <c r="B6" s="64">
        <v>420</v>
      </c>
      <c r="C6" s="64">
        <v>510</v>
      </c>
      <c r="D6" s="65">
        <f>SUM(B6:C14)</f>
        <v>9090</v>
      </c>
      <c r="E6" s="66"/>
      <c r="F6" s="67"/>
    </row>
    <row r="7" spans="1:6" x14ac:dyDescent="0.2">
      <c r="A7" s="61"/>
      <c r="B7" s="57">
        <v>430</v>
      </c>
      <c r="C7" s="57">
        <v>520</v>
      </c>
    </row>
    <row r="8" spans="1:6" x14ac:dyDescent="0.2">
      <c r="A8" s="61"/>
      <c r="B8" s="57">
        <v>440</v>
      </c>
      <c r="C8" s="57">
        <v>530</v>
      </c>
    </row>
    <row r="9" spans="1:6" x14ac:dyDescent="0.2">
      <c r="A9" s="61"/>
      <c r="B9" s="57">
        <v>450</v>
      </c>
      <c r="C9" s="57">
        <v>540</v>
      </c>
    </row>
    <row r="10" spans="1:6" x14ac:dyDescent="0.2">
      <c r="A10" s="61"/>
      <c r="B10" s="57">
        <v>460</v>
      </c>
      <c r="C10" s="57">
        <v>550</v>
      </c>
    </row>
    <row r="11" spans="1:6" x14ac:dyDescent="0.2">
      <c r="A11" s="61"/>
      <c r="B11" s="57">
        <v>470</v>
      </c>
      <c r="C11" s="57">
        <v>560</v>
      </c>
    </row>
    <row r="12" spans="1:6" x14ac:dyDescent="0.2">
      <c r="A12" s="61"/>
      <c r="B12" s="57">
        <v>480</v>
      </c>
      <c r="C12" s="57">
        <v>570</v>
      </c>
    </row>
    <row r="13" spans="1:6" x14ac:dyDescent="0.2">
      <c r="A13" s="61"/>
      <c r="B13" s="57">
        <v>490</v>
      </c>
      <c r="C13" s="57">
        <v>580</v>
      </c>
    </row>
    <row r="14" spans="1:6" x14ac:dyDescent="0.2">
      <c r="A14" s="61"/>
      <c r="B14" s="57">
        <v>500</v>
      </c>
      <c r="C14" s="57">
        <v>590</v>
      </c>
    </row>
    <row r="15" spans="1:6" ht="15" x14ac:dyDescent="0.25">
      <c r="A15" s="61"/>
      <c r="B15" s="68"/>
      <c r="C15" s="68"/>
      <c r="D15" s="68"/>
      <c r="E15" s="68"/>
      <c r="F15" s="61"/>
    </row>
    <row r="16" spans="1:6" ht="15" x14ac:dyDescent="0.2">
      <c r="A16" s="61"/>
      <c r="B16" s="69" t="s">
        <v>100</v>
      </c>
      <c r="C16" s="69" t="s">
        <v>101</v>
      </c>
      <c r="D16" s="70"/>
      <c r="E16" s="70"/>
      <c r="F16" s="61"/>
    </row>
    <row r="17" spans="1:6" ht="15" x14ac:dyDescent="0.25">
      <c r="A17" s="71" t="s">
        <v>102</v>
      </c>
      <c r="B17" s="72">
        <f>MAX(B6:B14)</f>
        <v>500</v>
      </c>
      <c r="C17" s="60">
        <f>MIN(B6:B14)</f>
        <v>420</v>
      </c>
      <c r="D17" s="68"/>
      <c r="E17" s="68"/>
      <c r="F17" s="61"/>
    </row>
    <row r="18" spans="1:6" ht="15" x14ac:dyDescent="0.25">
      <c r="A18" s="71" t="s">
        <v>103</v>
      </c>
      <c r="B18" s="72">
        <f>MAX(C6:C14)</f>
        <v>590</v>
      </c>
      <c r="C18" s="60">
        <f>MIN(C6:C14)</f>
        <v>510</v>
      </c>
      <c r="D18" s="68"/>
      <c r="E18" s="68"/>
      <c r="F18" s="61"/>
    </row>
    <row r="19" spans="1:6" x14ac:dyDescent="0.2">
      <c r="A19" s="61"/>
      <c r="F19" s="61"/>
    </row>
    <row r="20" spans="1:6" ht="15" x14ac:dyDescent="0.2">
      <c r="A20" s="61"/>
      <c r="B20" s="69" t="s">
        <v>104</v>
      </c>
      <c r="E20" s="59"/>
      <c r="F20" s="61"/>
    </row>
    <row r="21" spans="1:6" ht="15" x14ac:dyDescent="0.25">
      <c r="A21" s="71" t="s">
        <v>105</v>
      </c>
      <c r="B21" s="73">
        <f>AVERAGE(B6:C14)</f>
        <v>505</v>
      </c>
      <c r="C21">
        <f>AVERAGE(B6:C14)</f>
        <v>505</v>
      </c>
      <c r="D21" s="61"/>
      <c r="E21" s="74"/>
    </row>
  </sheetData>
  <mergeCells count="2">
    <mergeCell ref="B2:E2"/>
    <mergeCell ref="B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G30"/>
  <sheetViews>
    <sheetView showGridLines="0" workbookViewId="0">
      <selection activeCell="F20" sqref="F20"/>
    </sheetView>
  </sheetViews>
  <sheetFormatPr defaultColWidth="0" defaultRowHeight="15" customHeight="1" zeroHeight="1" x14ac:dyDescent="0.2"/>
  <cols>
    <col min="1" max="1" width="3.42578125" style="2" customWidth="1"/>
    <col min="2" max="2" width="23.7109375" style="2" customWidth="1"/>
    <col min="3" max="3" width="22.28515625" style="2" customWidth="1"/>
    <col min="4" max="4" width="3.42578125" style="2" customWidth="1"/>
    <col min="5" max="5" width="26.7109375" style="2" customWidth="1"/>
    <col min="6" max="6" width="20.42578125" style="2" customWidth="1"/>
    <col min="7" max="7" width="3.7109375" style="2" customWidth="1"/>
    <col min="8" max="16384" width="9.140625" style="2" hidden="1"/>
  </cols>
  <sheetData>
    <row r="1" spans="2:7" x14ac:dyDescent="0.25">
      <c r="B1" s="3"/>
      <c r="C1" s="3"/>
      <c r="D1" s="3"/>
      <c r="E1" s="3"/>
      <c r="F1" s="3"/>
    </row>
    <row r="2" spans="2:7" ht="15.75" x14ac:dyDescent="0.25">
      <c r="B2" s="1" t="s">
        <v>17</v>
      </c>
      <c r="C2" s="4"/>
      <c r="D2" s="4"/>
      <c r="E2" s="4"/>
      <c r="F2" s="4"/>
    </row>
    <row r="3" spans="2:7" x14ac:dyDescent="0.2">
      <c r="B3" s="4"/>
      <c r="C3" s="4"/>
      <c r="D3" s="4"/>
      <c r="E3" s="4"/>
      <c r="F3" s="4"/>
    </row>
    <row r="4" spans="2:7" ht="15.75" x14ac:dyDescent="0.25">
      <c r="B4" s="118" t="s">
        <v>208</v>
      </c>
      <c r="C4" s="118"/>
      <c r="D4" s="3"/>
      <c r="E4" s="118" t="s">
        <v>211</v>
      </c>
      <c r="F4" s="118"/>
      <c r="G4" s="5"/>
    </row>
    <row r="5" spans="2:7" x14ac:dyDescent="0.25">
      <c r="B5" s="6" t="s">
        <v>1</v>
      </c>
      <c r="C5" s="6" t="s">
        <v>2</v>
      </c>
      <c r="D5" s="3"/>
      <c r="E5" s="6" t="s">
        <v>1</v>
      </c>
      <c r="F5" s="6" t="s">
        <v>2</v>
      </c>
    </row>
    <row r="6" spans="2:7" x14ac:dyDescent="0.25">
      <c r="B6" s="7" t="s">
        <v>3</v>
      </c>
      <c r="C6" s="8">
        <v>3251</v>
      </c>
      <c r="D6" s="3"/>
      <c r="E6" s="7" t="s">
        <v>3</v>
      </c>
      <c r="F6" s="8">
        <v>3124.23</v>
      </c>
    </row>
    <row r="7" spans="2:7" x14ac:dyDescent="0.25">
      <c r="B7" s="7" t="s">
        <v>4</v>
      </c>
      <c r="C7" s="9">
        <v>2995.12</v>
      </c>
      <c r="D7" s="3"/>
      <c r="E7" s="7" t="s">
        <v>4</v>
      </c>
      <c r="F7" s="9">
        <v>3154.51</v>
      </c>
    </row>
    <row r="8" spans="2:7" x14ac:dyDescent="0.25">
      <c r="B8" s="7" t="s">
        <v>5</v>
      </c>
      <c r="C8" s="9">
        <v>3124.21</v>
      </c>
      <c r="D8" s="3"/>
      <c r="E8" s="7" t="s">
        <v>5</v>
      </c>
      <c r="F8" s="9">
        <v>3251.4</v>
      </c>
    </row>
    <row r="9" spans="2:7" x14ac:dyDescent="0.25">
      <c r="B9" s="7" t="s">
        <v>6</v>
      </c>
      <c r="C9" s="9">
        <v>2944.19</v>
      </c>
      <c r="D9" s="3"/>
      <c r="E9" s="7" t="s">
        <v>6</v>
      </c>
      <c r="F9" s="9">
        <v>2715.94</v>
      </c>
    </row>
    <row r="10" spans="2:7" x14ac:dyDescent="0.25">
      <c r="B10" s="7" t="s">
        <v>7</v>
      </c>
      <c r="C10" s="9">
        <v>3259.89</v>
      </c>
      <c r="D10" s="3"/>
      <c r="E10" s="7" t="s">
        <v>7</v>
      </c>
      <c r="F10" s="9">
        <v>2945.1</v>
      </c>
    </row>
    <row r="11" spans="2:7" x14ac:dyDescent="0.25">
      <c r="B11" s="7" t="s">
        <v>8</v>
      </c>
      <c r="C11" s="9">
        <v>4212.12</v>
      </c>
      <c r="D11" s="3"/>
      <c r="E11" s="7" t="s">
        <v>8</v>
      </c>
      <c r="F11" s="9">
        <v>3154.8</v>
      </c>
    </row>
    <row r="12" spans="2:7" x14ac:dyDescent="0.25">
      <c r="B12" s="7" t="s">
        <v>9</v>
      </c>
      <c r="C12" s="9">
        <v>3751.51</v>
      </c>
      <c r="D12" s="3"/>
      <c r="E12" s="7" t="s">
        <v>9</v>
      </c>
      <c r="F12" s="9">
        <v>3265.71</v>
      </c>
    </row>
    <row r="13" spans="2:7" x14ac:dyDescent="0.25">
      <c r="B13" s="7" t="s">
        <v>10</v>
      </c>
      <c r="C13" s="9">
        <v>2915.41</v>
      </c>
      <c r="D13" s="3"/>
      <c r="E13" s="7" t="s">
        <v>10</v>
      </c>
      <c r="F13" s="9">
        <v>2945.2</v>
      </c>
    </row>
    <row r="14" spans="2:7" x14ac:dyDescent="0.25">
      <c r="B14" s="7" t="s">
        <v>11</v>
      </c>
      <c r="C14" s="9">
        <v>3105.45</v>
      </c>
      <c r="D14" s="3"/>
      <c r="E14" s="7" t="s">
        <v>11</v>
      </c>
      <c r="F14" s="9">
        <v>3154.65</v>
      </c>
    </row>
    <row r="15" spans="2:7" x14ac:dyDescent="0.25">
      <c r="B15" s="7" t="s">
        <v>12</v>
      </c>
      <c r="C15" s="9">
        <v>3914.1</v>
      </c>
      <c r="D15" s="3"/>
      <c r="E15" s="7" t="s">
        <v>12</v>
      </c>
      <c r="F15" s="9">
        <v>4154.58</v>
      </c>
    </row>
    <row r="16" spans="2:7" x14ac:dyDescent="0.25">
      <c r="B16" s="7" t="s">
        <v>13</v>
      </c>
      <c r="C16" s="9">
        <v>4106</v>
      </c>
      <c r="D16" s="3"/>
      <c r="E16" s="7" t="s">
        <v>13</v>
      </c>
      <c r="F16" s="9">
        <v>3694.49</v>
      </c>
    </row>
    <row r="17" spans="1:7" ht="15.75" thickBot="1" x14ac:dyDescent="0.3">
      <c r="B17" s="10" t="s">
        <v>14</v>
      </c>
      <c r="C17" s="11">
        <v>5145.1000000000004</v>
      </c>
      <c r="D17" s="3"/>
      <c r="E17" s="10" t="s">
        <v>14</v>
      </c>
      <c r="F17" s="11">
        <v>5848.41</v>
      </c>
    </row>
    <row r="18" spans="1:7" ht="15.75" thickBot="1" x14ac:dyDescent="0.3">
      <c r="B18" s="3"/>
      <c r="C18" s="3"/>
      <c r="D18" s="3"/>
      <c r="E18" s="3"/>
      <c r="F18" s="3"/>
    </row>
    <row r="19" spans="1:7" ht="15" customHeight="1" thickBot="1" x14ac:dyDescent="0.3">
      <c r="B19" s="3"/>
      <c r="C19" s="14"/>
      <c r="D19" s="3"/>
      <c r="E19" s="12" t="s">
        <v>213</v>
      </c>
      <c r="F19" s="13">
        <f>AVERAGE(C6:C17,F6:F17)</f>
        <v>3505.5466666666671</v>
      </c>
    </row>
    <row r="20" spans="1:7" ht="15.75" customHeight="1" x14ac:dyDescent="0.25">
      <c r="A20" s="3"/>
      <c r="B20" s="3"/>
      <c r="C20" s="14"/>
      <c r="D20" s="3"/>
      <c r="E20" s="3"/>
      <c r="F20" s="42">
        <v>3505.55</v>
      </c>
      <c r="G20" s="3"/>
    </row>
    <row r="21" spans="1:7" hidden="1" x14ac:dyDescent="0.25">
      <c r="A21" s="3"/>
      <c r="B21" s="3"/>
      <c r="C21" s="3"/>
      <c r="D21" s="3"/>
      <c r="E21" s="3"/>
      <c r="F21" s="3"/>
      <c r="G21" s="3"/>
    </row>
    <row r="22" spans="1:7" hidden="1" x14ac:dyDescent="0.25">
      <c r="A22" s="3"/>
      <c r="B22" s="3"/>
      <c r="C22" s="3"/>
      <c r="D22" s="3"/>
      <c r="E22" s="3"/>
      <c r="F22" s="3"/>
      <c r="G22" s="3"/>
    </row>
    <row r="23" spans="1:7" hidden="1" x14ac:dyDescent="0.25">
      <c r="A23" s="3"/>
      <c r="B23" s="3"/>
      <c r="C23" s="3"/>
      <c r="D23" s="3"/>
      <c r="E23" s="3"/>
      <c r="F23" s="3"/>
      <c r="G23" s="3"/>
    </row>
    <row r="24" spans="1:7" ht="15.75" hidden="1" customHeight="1" x14ac:dyDescent="0.25">
      <c r="A24" s="3"/>
      <c r="B24" s="3"/>
      <c r="C24" s="3"/>
      <c r="D24" s="3"/>
      <c r="E24" s="3"/>
      <c r="F24" s="3"/>
      <c r="G24" s="3"/>
    </row>
    <row r="25" spans="1:7" hidden="1" x14ac:dyDescent="0.25">
      <c r="A25" s="3"/>
      <c r="B25" s="3"/>
      <c r="C25" s="3"/>
      <c r="D25" s="3"/>
      <c r="E25" s="3"/>
      <c r="F25" s="3"/>
      <c r="G25" s="3"/>
    </row>
    <row r="26" spans="1:7" hidden="1" x14ac:dyDescent="0.25">
      <c r="A26" s="3"/>
      <c r="B26" s="3"/>
      <c r="C26" s="3"/>
      <c r="D26" s="3"/>
      <c r="E26" s="3"/>
      <c r="F26" s="3"/>
      <c r="G26" s="3"/>
    </row>
    <row r="27" spans="1:7" hidden="1" x14ac:dyDescent="0.25">
      <c r="A27" s="3"/>
      <c r="B27" s="3"/>
      <c r="C27" s="3"/>
      <c r="D27" s="3"/>
      <c r="E27" s="3"/>
      <c r="F27" s="3"/>
      <c r="G27" s="3"/>
    </row>
    <row r="28" spans="1:7" ht="15" hidden="1" customHeight="1" x14ac:dyDescent="0.25">
      <c r="A28" s="3"/>
      <c r="B28" s="3"/>
      <c r="C28" s="3"/>
      <c r="D28" s="3"/>
      <c r="E28" s="3"/>
      <c r="F28" s="3"/>
      <c r="G28" s="3"/>
    </row>
    <row r="29" spans="1:7" ht="15.75" hidden="1" customHeight="1" x14ac:dyDescent="0.25">
      <c r="A29" s="3"/>
      <c r="B29" s="3"/>
      <c r="C29" s="3"/>
      <c r="D29" s="3"/>
      <c r="E29" s="3"/>
      <c r="F29" s="3"/>
      <c r="G29" s="3"/>
    </row>
    <row r="30" spans="1:7" hidden="1" x14ac:dyDescent="0.25">
      <c r="A30" s="3"/>
      <c r="G30" s="3"/>
    </row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G31"/>
  <sheetViews>
    <sheetView showGridLines="0" topLeftCell="A14" workbookViewId="0">
      <selection activeCell="F22" sqref="F22"/>
    </sheetView>
  </sheetViews>
  <sheetFormatPr defaultColWidth="0" defaultRowHeight="15" customHeight="1" zeroHeight="1" x14ac:dyDescent="0.2"/>
  <cols>
    <col min="1" max="1" width="3.42578125" style="2" customWidth="1"/>
    <col min="2" max="2" width="23.7109375" style="2" customWidth="1"/>
    <col min="3" max="3" width="22.28515625" style="2" customWidth="1"/>
    <col min="4" max="4" width="3.42578125" style="2" customWidth="1"/>
    <col min="5" max="5" width="26.7109375" style="2" customWidth="1"/>
    <col min="6" max="6" width="20.42578125" style="2" customWidth="1"/>
    <col min="7" max="7" width="3.7109375" style="2" customWidth="1"/>
    <col min="8" max="16384" width="9.140625" style="2" hidden="1"/>
  </cols>
  <sheetData>
    <row r="1" spans="2:7" x14ac:dyDescent="0.25">
      <c r="B1" s="3"/>
      <c r="C1" s="3"/>
      <c r="D1" s="3"/>
      <c r="E1" s="3"/>
      <c r="F1" s="3"/>
    </row>
    <row r="2" spans="2:7" ht="15.75" x14ac:dyDescent="0.25">
      <c r="B2" s="1" t="s">
        <v>18</v>
      </c>
      <c r="C2" s="4"/>
      <c r="D2" s="4"/>
      <c r="E2" s="4"/>
      <c r="F2" s="4"/>
    </row>
    <row r="3" spans="2:7" x14ac:dyDescent="0.2">
      <c r="B3" s="4"/>
      <c r="C3" s="4"/>
      <c r="D3" s="4"/>
      <c r="E3" s="4"/>
      <c r="F3" s="4"/>
    </row>
    <row r="4" spans="2:7" ht="15.75" x14ac:dyDescent="0.25">
      <c r="B4" s="118" t="s">
        <v>208</v>
      </c>
      <c r="C4" s="118"/>
      <c r="D4" s="3"/>
      <c r="E4" s="118" t="s">
        <v>211</v>
      </c>
      <c r="F4" s="118"/>
      <c r="G4" s="5"/>
    </row>
    <row r="5" spans="2:7" x14ac:dyDescent="0.25">
      <c r="B5" s="6" t="s">
        <v>1</v>
      </c>
      <c r="C5" s="6" t="s">
        <v>2</v>
      </c>
      <c r="D5" s="3"/>
      <c r="E5" s="6" t="s">
        <v>1</v>
      </c>
      <c r="F5" s="6" t="s">
        <v>2</v>
      </c>
    </row>
    <row r="6" spans="2:7" x14ac:dyDescent="0.25">
      <c r="B6" s="7" t="s">
        <v>3</v>
      </c>
      <c r="C6" s="8">
        <v>3251</v>
      </c>
      <c r="D6" s="3"/>
      <c r="E6" s="7" t="s">
        <v>3</v>
      </c>
      <c r="F6" s="8">
        <v>3124.23</v>
      </c>
    </row>
    <row r="7" spans="2:7" x14ac:dyDescent="0.25">
      <c r="B7" s="7" t="s">
        <v>4</v>
      </c>
      <c r="C7" s="9">
        <v>2995.12</v>
      </c>
      <c r="D7" s="3"/>
      <c r="E7" s="7" t="s">
        <v>4</v>
      </c>
      <c r="F7" s="9">
        <v>3154.51</v>
      </c>
    </row>
    <row r="8" spans="2:7" x14ac:dyDescent="0.25">
      <c r="B8" s="7" t="s">
        <v>5</v>
      </c>
      <c r="C8" s="9">
        <v>3124.21</v>
      </c>
      <c r="D8" s="3"/>
      <c r="E8" s="7" t="s">
        <v>5</v>
      </c>
      <c r="F8" s="9">
        <v>3251.4</v>
      </c>
    </row>
    <row r="9" spans="2:7" x14ac:dyDescent="0.25">
      <c r="B9" s="7" t="s">
        <v>6</v>
      </c>
      <c r="C9" s="9">
        <v>2944.19</v>
      </c>
      <c r="D9" s="3"/>
      <c r="E9" s="7" t="s">
        <v>6</v>
      </c>
      <c r="F9" s="9">
        <v>2715.94</v>
      </c>
    </row>
    <row r="10" spans="2:7" x14ac:dyDescent="0.25">
      <c r="B10" s="7" t="s">
        <v>7</v>
      </c>
      <c r="C10" s="9">
        <v>3259.89</v>
      </c>
      <c r="D10" s="3"/>
      <c r="E10" s="7" t="s">
        <v>7</v>
      </c>
      <c r="F10" s="9">
        <v>2945.1</v>
      </c>
    </row>
    <row r="11" spans="2:7" x14ac:dyDescent="0.25">
      <c r="B11" s="7" t="s">
        <v>8</v>
      </c>
      <c r="C11" s="9">
        <v>4212.12</v>
      </c>
      <c r="D11" s="3"/>
      <c r="E11" s="7" t="s">
        <v>8</v>
      </c>
      <c r="F11" s="9">
        <v>3154.8</v>
      </c>
    </row>
    <row r="12" spans="2:7" x14ac:dyDescent="0.25">
      <c r="B12" s="7" t="s">
        <v>9</v>
      </c>
      <c r="C12" s="9">
        <v>3751.51</v>
      </c>
      <c r="D12" s="3"/>
      <c r="E12" s="7" t="s">
        <v>9</v>
      </c>
      <c r="F12" s="9">
        <v>3265.71</v>
      </c>
    </row>
    <row r="13" spans="2:7" x14ac:dyDescent="0.25">
      <c r="B13" s="7" t="s">
        <v>10</v>
      </c>
      <c r="C13" s="9">
        <v>2915.41</v>
      </c>
      <c r="D13" s="3"/>
      <c r="E13" s="7" t="s">
        <v>10</v>
      </c>
      <c r="F13" s="9">
        <v>2945.2</v>
      </c>
    </row>
    <row r="14" spans="2:7" x14ac:dyDescent="0.25">
      <c r="B14" s="7" t="s">
        <v>11</v>
      </c>
      <c r="C14" s="9">
        <v>3105.45</v>
      </c>
      <c r="D14" s="3"/>
      <c r="E14" s="7" t="s">
        <v>11</v>
      </c>
      <c r="F14" s="9">
        <v>3154.65</v>
      </c>
    </row>
    <row r="15" spans="2:7" x14ac:dyDescent="0.25">
      <c r="B15" s="7" t="s">
        <v>12</v>
      </c>
      <c r="C15" s="9">
        <v>3914.1</v>
      </c>
      <c r="D15" s="3"/>
      <c r="E15" s="7" t="s">
        <v>12</v>
      </c>
      <c r="F15" s="9">
        <v>4154.58</v>
      </c>
    </row>
    <row r="16" spans="2:7" x14ac:dyDescent="0.25">
      <c r="B16" s="7" t="s">
        <v>13</v>
      </c>
      <c r="C16" s="9">
        <v>4106</v>
      </c>
      <c r="D16" s="3"/>
      <c r="E16" s="7" t="s">
        <v>13</v>
      </c>
      <c r="F16" s="9">
        <v>3694.49</v>
      </c>
    </row>
    <row r="17" spans="1:7" ht="15.75" thickBot="1" x14ac:dyDescent="0.3">
      <c r="B17" s="10" t="s">
        <v>14</v>
      </c>
      <c r="C17" s="11">
        <v>5145.1000000000004</v>
      </c>
      <c r="D17" s="3"/>
      <c r="E17" s="10" t="s">
        <v>14</v>
      </c>
      <c r="F17" s="11">
        <v>5848.41</v>
      </c>
    </row>
    <row r="18" spans="1:7" ht="15.75" thickBot="1" x14ac:dyDescent="0.3">
      <c r="B18" s="3"/>
      <c r="C18" s="3"/>
      <c r="D18" s="3"/>
      <c r="E18" s="3"/>
      <c r="F18" s="3"/>
    </row>
    <row r="19" spans="1:7" ht="15" customHeight="1" thickBot="1" x14ac:dyDescent="0.3">
      <c r="B19" s="12" t="s">
        <v>209</v>
      </c>
      <c r="C19" s="13">
        <f>MAX(C6:C17)</f>
        <v>5145.1000000000004</v>
      </c>
      <c r="D19" s="3"/>
      <c r="E19" s="12" t="s">
        <v>214</v>
      </c>
      <c r="F19" s="13">
        <f>MAX(F6:F17)</f>
        <v>5848.41</v>
      </c>
    </row>
    <row r="20" spans="1:7" ht="15" customHeight="1" x14ac:dyDescent="0.25">
      <c r="B20" s="3"/>
      <c r="C20" s="43">
        <v>5145.1000000000004</v>
      </c>
      <c r="D20" s="3"/>
      <c r="E20" s="3"/>
      <c r="F20" s="43">
        <v>5848.41</v>
      </c>
    </row>
    <row r="21" spans="1:7" ht="15.75" customHeight="1" thickBot="1" x14ac:dyDescent="0.3">
      <c r="A21" s="3"/>
      <c r="B21" s="3"/>
      <c r="C21" s="3"/>
      <c r="D21" s="3"/>
      <c r="E21" s="3"/>
      <c r="F21" s="3"/>
      <c r="G21" s="3"/>
    </row>
    <row r="22" spans="1:7" ht="15.75" thickBot="1" x14ac:dyDescent="0.3">
      <c r="A22" s="3"/>
      <c r="B22" s="12" t="s">
        <v>210</v>
      </c>
      <c r="C22" s="13">
        <f>MIN(C6:C17)</f>
        <v>2915.41</v>
      </c>
      <c r="D22" s="3"/>
      <c r="E22" s="12" t="s">
        <v>215</v>
      </c>
      <c r="F22" s="13">
        <f>MIN(F6:F17)</f>
        <v>2715.94</v>
      </c>
      <c r="G22" s="3"/>
    </row>
    <row r="23" spans="1:7" x14ac:dyDescent="0.25">
      <c r="A23" s="3"/>
      <c r="B23" s="3"/>
      <c r="C23" s="43">
        <v>2915.41</v>
      </c>
      <c r="D23" s="3"/>
      <c r="E23" s="3"/>
      <c r="F23" s="43">
        <v>2715.94</v>
      </c>
      <c r="G23" s="3"/>
    </row>
    <row r="24" spans="1:7" hidden="1" x14ac:dyDescent="0.25">
      <c r="A24" s="3"/>
      <c r="B24" s="3"/>
      <c r="C24" s="3"/>
      <c r="D24" s="3"/>
      <c r="E24" s="3"/>
      <c r="F24" s="3"/>
      <c r="G24" s="3"/>
    </row>
    <row r="25" spans="1:7" ht="15.75" hidden="1" customHeight="1" x14ac:dyDescent="0.25">
      <c r="A25" s="3"/>
      <c r="B25" s="3"/>
      <c r="C25" s="3"/>
      <c r="D25" s="3"/>
      <c r="E25" s="3"/>
      <c r="F25" s="3"/>
      <c r="G25" s="3"/>
    </row>
    <row r="26" spans="1:7" hidden="1" x14ac:dyDescent="0.25">
      <c r="A26" s="3"/>
      <c r="B26" s="3"/>
      <c r="C26" s="3"/>
      <c r="D26" s="3"/>
      <c r="E26" s="3"/>
      <c r="F26" s="3"/>
      <c r="G26" s="3"/>
    </row>
    <row r="27" spans="1:7" hidden="1" x14ac:dyDescent="0.25">
      <c r="A27" s="3"/>
      <c r="B27" s="3"/>
      <c r="C27" s="3"/>
      <c r="D27" s="3"/>
      <c r="E27" s="3"/>
      <c r="F27" s="3"/>
      <c r="G27" s="3"/>
    </row>
    <row r="28" spans="1:7" hidden="1" x14ac:dyDescent="0.25">
      <c r="A28" s="3"/>
      <c r="B28" s="3"/>
      <c r="C28" s="3"/>
      <c r="D28" s="3"/>
      <c r="E28" s="3"/>
      <c r="F28" s="3"/>
      <c r="G28" s="3"/>
    </row>
    <row r="29" spans="1:7" ht="15" hidden="1" customHeight="1" x14ac:dyDescent="0.25">
      <c r="A29" s="3"/>
      <c r="B29" s="3"/>
      <c r="C29" s="3"/>
      <c r="D29" s="3"/>
      <c r="E29" s="3"/>
      <c r="F29" s="3"/>
      <c r="G29" s="3"/>
    </row>
    <row r="30" spans="1:7" ht="15.75" hidden="1" customHeight="1" x14ac:dyDescent="0.25">
      <c r="A30" s="3"/>
      <c r="B30" s="3"/>
      <c r="C30" s="3"/>
      <c r="D30" s="3"/>
      <c r="E30" s="3"/>
      <c r="F30" s="3"/>
      <c r="G30" s="3"/>
    </row>
    <row r="31" spans="1:7" hidden="1" x14ac:dyDescent="0.25">
      <c r="A31" s="3"/>
      <c r="G31" s="3"/>
    </row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topLeftCell="A4" workbookViewId="0">
      <selection activeCell="F15" sqref="F15"/>
    </sheetView>
  </sheetViews>
  <sheetFormatPr defaultColWidth="0" defaultRowHeight="15" zeroHeight="1" x14ac:dyDescent="0.25"/>
  <cols>
    <col min="1" max="1" width="8.140625" style="15" customWidth="1"/>
    <col min="2" max="2" width="9.85546875" style="15" customWidth="1"/>
    <col min="3" max="3" width="17" style="15" customWidth="1"/>
    <col min="4" max="4" width="14.7109375" style="15" customWidth="1"/>
    <col min="5" max="8" width="8.140625" style="15" customWidth="1"/>
    <col min="9" max="16384" width="8.140625" style="15" hidden="1"/>
  </cols>
  <sheetData>
    <row r="1" spans="2:5" ht="15.75" x14ac:dyDescent="0.25">
      <c r="B1" s="1" t="s">
        <v>34</v>
      </c>
    </row>
    <row r="2" spans="2:5" ht="15.75" thickBot="1" x14ac:dyDescent="0.3">
      <c r="B2" s="17"/>
      <c r="C2" s="17"/>
      <c r="D2" s="17"/>
      <c r="E2" s="16"/>
    </row>
    <row r="3" spans="2:5" ht="18" customHeight="1" thickBot="1" x14ac:dyDescent="0.3">
      <c r="B3" s="123" t="s">
        <v>20</v>
      </c>
      <c r="C3" s="124"/>
      <c r="D3" s="125"/>
      <c r="E3" s="16"/>
    </row>
    <row r="4" spans="2:5" ht="21.75" customHeight="1" thickBot="1" x14ac:dyDescent="0.3">
      <c r="B4" s="26" t="s">
        <v>24</v>
      </c>
      <c r="C4" s="27" t="s">
        <v>0</v>
      </c>
      <c r="D4" s="28" t="s">
        <v>16</v>
      </c>
    </row>
    <row r="5" spans="2:5" x14ac:dyDescent="0.25">
      <c r="B5" s="22">
        <v>1</v>
      </c>
      <c r="C5" s="20" t="s">
        <v>21</v>
      </c>
      <c r="D5" s="23">
        <v>10</v>
      </c>
    </row>
    <row r="6" spans="2:5" x14ac:dyDescent="0.25">
      <c r="B6" s="22">
        <v>2</v>
      </c>
      <c r="C6" s="21" t="s">
        <v>22</v>
      </c>
      <c r="D6" s="24">
        <v>2</v>
      </c>
    </row>
    <row r="7" spans="2:5" x14ac:dyDescent="0.25">
      <c r="B7" s="22">
        <v>3</v>
      </c>
      <c r="C7" s="21" t="s">
        <v>23</v>
      </c>
      <c r="D7" s="24">
        <v>3</v>
      </c>
    </row>
    <row r="8" spans="2:5" x14ac:dyDescent="0.25">
      <c r="B8" s="22">
        <v>4</v>
      </c>
      <c r="C8" s="21" t="s">
        <v>25</v>
      </c>
      <c r="D8" s="24">
        <v>1</v>
      </c>
    </row>
    <row r="9" spans="2:5" x14ac:dyDescent="0.25">
      <c r="B9" s="22">
        <v>5</v>
      </c>
      <c r="C9" s="21" t="s">
        <v>26</v>
      </c>
      <c r="D9" s="24">
        <v>5</v>
      </c>
    </row>
    <row r="10" spans="2:5" x14ac:dyDescent="0.25">
      <c r="B10" s="22">
        <v>6</v>
      </c>
      <c r="C10" s="21" t="s">
        <v>27</v>
      </c>
      <c r="D10" s="24">
        <v>4</v>
      </c>
    </row>
    <row r="11" spans="2:5" x14ac:dyDescent="0.25">
      <c r="B11" s="22">
        <v>7</v>
      </c>
      <c r="C11" s="21" t="s">
        <v>28</v>
      </c>
      <c r="D11" s="24">
        <v>3</v>
      </c>
    </row>
    <row r="12" spans="2:5" x14ac:dyDescent="0.25">
      <c r="B12" s="22">
        <v>8</v>
      </c>
      <c r="C12" s="21" t="s">
        <v>29</v>
      </c>
      <c r="D12" s="24">
        <v>1</v>
      </c>
    </row>
    <row r="13" spans="2:5" x14ac:dyDescent="0.25">
      <c r="B13" s="22">
        <v>9</v>
      </c>
      <c r="C13" s="21" t="s">
        <v>30</v>
      </c>
      <c r="D13" s="24">
        <v>10</v>
      </c>
    </row>
    <row r="14" spans="2:5" x14ac:dyDescent="0.25">
      <c r="B14" s="22">
        <v>10</v>
      </c>
      <c r="C14" s="21" t="s">
        <v>31</v>
      </c>
      <c r="D14" s="24">
        <v>2</v>
      </c>
    </row>
    <row r="15" spans="2:5" x14ac:dyDescent="0.25">
      <c r="B15" s="22">
        <v>11</v>
      </c>
      <c r="C15" s="21" t="s">
        <v>32</v>
      </c>
      <c r="D15" s="24">
        <v>4</v>
      </c>
    </row>
    <row r="16" spans="2:5" x14ac:dyDescent="0.25">
      <c r="B16" s="22">
        <v>12</v>
      </c>
      <c r="C16" s="21"/>
      <c r="D16" s="24"/>
    </row>
    <row r="17" spans="2:6" x14ac:dyDescent="0.25">
      <c r="B17" s="22">
        <v>13</v>
      </c>
      <c r="C17" s="21"/>
      <c r="D17" s="25"/>
    </row>
    <row r="18" spans="2:6" x14ac:dyDescent="0.25">
      <c r="B18" s="22">
        <v>14</v>
      </c>
      <c r="C18" s="21"/>
      <c r="D18" s="25"/>
    </row>
    <row r="19" spans="2:6" x14ac:dyDescent="0.25">
      <c r="B19" s="22">
        <v>15</v>
      </c>
      <c r="C19" s="21"/>
      <c r="D19" s="25"/>
    </row>
    <row r="20" spans="2:6" ht="15.75" thickBot="1" x14ac:dyDescent="0.3">
      <c r="B20" s="22">
        <v>16</v>
      </c>
      <c r="C20" s="21"/>
      <c r="D20" s="25"/>
    </row>
    <row r="21" spans="2:6" ht="15.75" thickBot="1" x14ac:dyDescent="0.3">
      <c r="B21" s="126" t="s">
        <v>35</v>
      </c>
      <c r="C21" s="127"/>
      <c r="D21" s="18"/>
      <c r="E21" s="29">
        <v>16</v>
      </c>
      <c r="F21" s="122" t="s">
        <v>38</v>
      </c>
    </row>
    <row r="22" spans="2:6" ht="15.75" thickBot="1" x14ac:dyDescent="0.3">
      <c r="B22" s="128" t="s">
        <v>36</v>
      </c>
      <c r="C22" s="129"/>
      <c r="D22" s="18"/>
      <c r="E22" s="29">
        <v>11</v>
      </c>
      <c r="F22" s="122"/>
    </row>
    <row r="23" spans="2:6" ht="15.75" thickBot="1" x14ac:dyDescent="0.3">
      <c r="B23" s="130" t="s">
        <v>37</v>
      </c>
      <c r="C23" s="131"/>
      <c r="D23" s="18"/>
      <c r="E23" s="29">
        <v>11</v>
      </c>
      <c r="F23" s="122"/>
    </row>
    <row r="24" spans="2:6" x14ac:dyDescent="0.25"/>
    <row r="25" spans="2:6" x14ac:dyDescent="0.25">
      <c r="B25" s="19" t="s">
        <v>19</v>
      </c>
    </row>
    <row r="26" spans="2:6" x14ac:dyDescent="0.25"/>
  </sheetData>
  <mergeCells count="5">
    <mergeCell ref="F21:F23"/>
    <mergeCell ref="B3:D3"/>
    <mergeCell ref="B21:C21"/>
    <mergeCell ref="B22:C22"/>
    <mergeCell ref="B23:C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showGridLines="0" workbookViewId="0">
      <selection activeCell="D17" sqref="D17"/>
    </sheetView>
  </sheetViews>
  <sheetFormatPr defaultColWidth="0" defaultRowHeight="15" customHeight="1" zeroHeight="1" x14ac:dyDescent="0.25"/>
  <cols>
    <col min="1" max="1" width="8.140625" style="15" customWidth="1"/>
    <col min="2" max="2" width="9.85546875" style="15" customWidth="1"/>
    <col min="3" max="3" width="17" style="15" customWidth="1"/>
    <col min="4" max="4" width="14.7109375" style="15" customWidth="1"/>
    <col min="5" max="8" width="8.140625" style="15" customWidth="1"/>
    <col min="9" max="16384" width="8.140625" style="15" hidden="1"/>
  </cols>
  <sheetData>
    <row r="1" spans="2:5" ht="15.75" x14ac:dyDescent="0.25">
      <c r="B1" s="1" t="s">
        <v>33</v>
      </c>
    </row>
    <row r="2" spans="2:5" ht="15.75" thickBot="1" x14ac:dyDescent="0.3">
      <c r="B2" s="17"/>
      <c r="C2" s="17"/>
      <c r="D2" s="17"/>
      <c r="E2" s="16"/>
    </row>
    <row r="3" spans="2:5" ht="18" customHeight="1" thickBot="1" x14ac:dyDescent="0.3">
      <c r="B3" s="123" t="s">
        <v>20</v>
      </c>
      <c r="C3" s="124"/>
      <c r="D3" s="125"/>
      <c r="E3" s="16"/>
    </row>
    <row r="4" spans="2:5" ht="21.75" customHeight="1" thickBot="1" x14ac:dyDescent="0.3">
      <c r="B4" s="26" t="s">
        <v>24</v>
      </c>
      <c r="C4" s="27" t="s">
        <v>0</v>
      </c>
      <c r="D4" s="28" t="s">
        <v>16</v>
      </c>
    </row>
    <row r="5" spans="2:5" x14ac:dyDescent="0.25">
      <c r="B5" s="22">
        <v>1</v>
      </c>
      <c r="C5" s="20" t="s">
        <v>21</v>
      </c>
      <c r="D5" s="23">
        <v>10</v>
      </c>
    </row>
    <row r="6" spans="2:5" x14ac:dyDescent="0.25">
      <c r="B6" s="22">
        <v>2</v>
      </c>
      <c r="C6" s="21" t="s">
        <v>22</v>
      </c>
      <c r="D6" s="24">
        <v>2</v>
      </c>
    </row>
    <row r="7" spans="2:5" x14ac:dyDescent="0.25">
      <c r="B7" s="22">
        <v>3</v>
      </c>
      <c r="C7" s="21" t="s">
        <v>23</v>
      </c>
      <c r="D7" s="24">
        <v>3</v>
      </c>
    </row>
    <row r="8" spans="2:5" x14ac:dyDescent="0.25">
      <c r="B8" s="22">
        <v>4</v>
      </c>
      <c r="C8" s="21" t="s">
        <v>25</v>
      </c>
      <c r="D8" s="24">
        <v>1</v>
      </c>
    </row>
    <row r="9" spans="2:5" x14ac:dyDescent="0.25">
      <c r="B9" s="22">
        <v>5</v>
      </c>
      <c r="C9" s="21" t="s">
        <v>26</v>
      </c>
      <c r="D9" s="24">
        <v>5</v>
      </c>
    </row>
    <row r="10" spans="2:5" x14ac:dyDescent="0.25">
      <c r="B10" s="22">
        <v>6</v>
      </c>
      <c r="C10" s="21" t="s">
        <v>27</v>
      </c>
      <c r="D10" s="24">
        <v>4</v>
      </c>
    </row>
    <row r="11" spans="2:5" x14ac:dyDescent="0.25">
      <c r="B11" s="22">
        <v>7</v>
      </c>
      <c r="C11" s="21" t="s">
        <v>28</v>
      </c>
      <c r="D11" s="24">
        <v>3</v>
      </c>
    </row>
    <row r="12" spans="2:5" x14ac:dyDescent="0.25">
      <c r="B12" s="22">
        <v>8</v>
      </c>
      <c r="C12" s="21" t="s">
        <v>29</v>
      </c>
      <c r="D12" s="24">
        <v>1</v>
      </c>
    </row>
    <row r="13" spans="2:5" x14ac:dyDescent="0.25">
      <c r="B13" s="22">
        <v>9</v>
      </c>
      <c r="C13" s="21" t="s">
        <v>30</v>
      </c>
      <c r="D13" s="24">
        <v>10</v>
      </c>
    </row>
    <row r="14" spans="2:5" x14ac:dyDescent="0.25">
      <c r="B14" s="22">
        <v>10</v>
      </c>
      <c r="C14" s="21" t="s">
        <v>31</v>
      </c>
      <c r="D14" s="24">
        <v>2</v>
      </c>
    </row>
    <row r="15" spans="2:5" x14ac:dyDescent="0.25">
      <c r="B15" s="22">
        <v>11</v>
      </c>
      <c r="C15" s="21" t="s">
        <v>32</v>
      </c>
      <c r="D15" s="24">
        <v>4</v>
      </c>
    </row>
    <row r="16" spans="2:5" x14ac:dyDescent="0.25">
      <c r="B16" s="22">
        <v>12</v>
      </c>
      <c r="C16" s="21"/>
      <c r="D16" s="24"/>
    </row>
    <row r="17" spans="2:8" x14ac:dyDescent="0.25">
      <c r="B17" s="22">
        <v>13</v>
      </c>
      <c r="C17" s="21"/>
      <c r="D17" s="25"/>
    </row>
    <row r="18" spans="2:8" x14ac:dyDescent="0.25">
      <c r="B18" s="22">
        <v>14</v>
      </c>
      <c r="C18" s="21"/>
      <c r="D18" s="25"/>
    </row>
    <row r="19" spans="2:8" x14ac:dyDescent="0.25">
      <c r="B19" s="22">
        <v>15</v>
      </c>
      <c r="C19" s="21"/>
      <c r="D19" s="25"/>
    </row>
    <row r="20" spans="2:8" ht="15.75" thickBot="1" x14ac:dyDescent="0.3">
      <c r="B20" s="22">
        <v>16</v>
      </c>
      <c r="C20" s="21"/>
      <c r="D20" s="25"/>
    </row>
    <row r="21" spans="2:8" ht="15.75" thickBot="1" x14ac:dyDescent="0.3">
      <c r="B21" s="132" t="s">
        <v>40</v>
      </c>
      <c r="C21" s="133"/>
      <c r="D21" s="18"/>
      <c r="E21" s="29">
        <v>16</v>
      </c>
      <c r="F21" s="122" t="s">
        <v>38</v>
      </c>
    </row>
    <row r="22" spans="2:8" ht="15.75" thickBot="1" x14ac:dyDescent="0.3">
      <c r="B22" s="134" t="s">
        <v>41</v>
      </c>
      <c r="C22" s="135"/>
      <c r="D22" s="18"/>
      <c r="E22" s="29">
        <v>0</v>
      </c>
      <c r="F22" s="122"/>
    </row>
    <row r="23" spans="2:8" ht="15.75" thickBot="1" x14ac:dyDescent="0.3">
      <c r="B23" s="136" t="s">
        <v>42</v>
      </c>
      <c r="C23" s="137"/>
      <c r="D23" s="18"/>
      <c r="E23" s="29">
        <v>11</v>
      </c>
      <c r="F23" s="122"/>
    </row>
    <row r="24" spans="2:8" x14ac:dyDescent="0.25"/>
    <row r="25" spans="2:8" x14ac:dyDescent="0.25">
      <c r="B25" s="138" t="s">
        <v>39</v>
      </c>
      <c r="C25" s="138"/>
      <c r="D25" s="138"/>
      <c r="E25" s="138"/>
      <c r="F25" s="138"/>
      <c r="G25" s="138"/>
      <c r="H25" s="138"/>
    </row>
    <row r="26" spans="2:8" x14ac:dyDescent="0.25">
      <c r="B26" s="138"/>
      <c r="C26" s="138"/>
      <c r="D26" s="138"/>
      <c r="E26" s="138"/>
      <c r="F26" s="138"/>
      <c r="G26" s="138"/>
      <c r="H26" s="138"/>
    </row>
  </sheetData>
  <mergeCells count="6">
    <mergeCell ref="B3:D3"/>
    <mergeCell ref="B21:C21"/>
    <mergeCell ref="B22:C22"/>
    <mergeCell ref="B23:C23"/>
    <mergeCell ref="B25:H26"/>
    <mergeCell ref="F21:F2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showGridLines="0" workbookViewId="0">
      <selection activeCell="F15" sqref="F15"/>
    </sheetView>
  </sheetViews>
  <sheetFormatPr defaultColWidth="0" defaultRowHeight="15" customHeight="1" zeroHeight="1" x14ac:dyDescent="0.25"/>
  <cols>
    <col min="1" max="1" width="8.140625" style="15" customWidth="1"/>
    <col min="2" max="2" width="9.85546875" style="15" customWidth="1"/>
    <col min="3" max="3" width="17" style="15" customWidth="1"/>
    <col min="4" max="4" width="14.7109375" style="15" customWidth="1"/>
    <col min="5" max="8" width="8.140625" style="15" customWidth="1"/>
    <col min="9" max="16384" width="8.140625" style="15" hidden="1"/>
  </cols>
  <sheetData>
    <row r="1" spans="2:5" ht="15.75" x14ac:dyDescent="0.25">
      <c r="B1" s="1" t="s">
        <v>47</v>
      </c>
    </row>
    <row r="2" spans="2:5" ht="15.75" thickBot="1" x14ac:dyDescent="0.3">
      <c r="B2" s="17"/>
      <c r="C2" s="17"/>
      <c r="D2" s="17"/>
      <c r="E2" s="16"/>
    </row>
    <row r="3" spans="2:5" ht="18" customHeight="1" thickBot="1" x14ac:dyDescent="0.3">
      <c r="B3" s="123" t="s">
        <v>20</v>
      </c>
      <c r="C3" s="124"/>
      <c r="D3" s="125"/>
      <c r="E3" s="16"/>
    </row>
    <row r="4" spans="2:5" ht="21.75" customHeight="1" thickBot="1" x14ac:dyDescent="0.3">
      <c r="B4" s="26" t="s">
        <v>24</v>
      </c>
      <c r="C4" s="27" t="s">
        <v>0</v>
      </c>
      <c r="D4" s="28" t="s">
        <v>16</v>
      </c>
    </row>
    <row r="5" spans="2:5" x14ac:dyDescent="0.25">
      <c r="B5" s="22">
        <v>1</v>
      </c>
      <c r="C5" s="20" t="s">
        <v>21</v>
      </c>
      <c r="D5" s="23">
        <v>10</v>
      </c>
    </row>
    <row r="6" spans="2:5" x14ac:dyDescent="0.25">
      <c r="B6" s="22">
        <v>2</v>
      </c>
      <c r="C6" s="21" t="s">
        <v>22</v>
      </c>
      <c r="D6" s="24">
        <v>2</v>
      </c>
    </row>
    <row r="7" spans="2:5" x14ac:dyDescent="0.25">
      <c r="B7" s="22">
        <v>3</v>
      </c>
      <c r="C7" s="21" t="s">
        <v>23</v>
      </c>
      <c r="D7" s="24">
        <v>3</v>
      </c>
    </row>
    <row r="8" spans="2:5" x14ac:dyDescent="0.25">
      <c r="B8" s="22">
        <v>4</v>
      </c>
      <c r="C8" s="21" t="s">
        <v>25</v>
      </c>
      <c r="D8" s="24">
        <v>1</v>
      </c>
    </row>
    <row r="9" spans="2:5" x14ac:dyDescent="0.25">
      <c r="B9" s="22">
        <v>5</v>
      </c>
      <c r="C9" s="21" t="s">
        <v>26</v>
      </c>
      <c r="D9" s="24">
        <v>5</v>
      </c>
    </row>
    <row r="10" spans="2:5" x14ac:dyDescent="0.25">
      <c r="B10" s="22">
        <v>6</v>
      </c>
      <c r="C10" s="21" t="s">
        <v>27</v>
      </c>
      <c r="D10" s="24">
        <v>4</v>
      </c>
    </row>
    <row r="11" spans="2:5" x14ac:dyDescent="0.25">
      <c r="B11" s="22">
        <v>7</v>
      </c>
      <c r="C11" s="21" t="s">
        <v>28</v>
      </c>
      <c r="D11" s="24">
        <v>3</v>
      </c>
    </row>
    <row r="12" spans="2:5" x14ac:dyDescent="0.25">
      <c r="B12" s="22">
        <v>8</v>
      </c>
      <c r="C12" s="21" t="s">
        <v>29</v>
      </c>
      <c r="D12" s="24">
        <v>1</v>
      </c>
    </row>
    <row r="13" spans="2:5" x14ac:dyDescent="0.25">
      <c r="B13" s="22">
        <v>9</v>
      </c>
      <c r="C13" s="21" t="s">
        <v>30</v>
      </c>
      <c r="D13" s="24">
        <v>10</v>
      </c>
    </row>
    <row r="14" spans="2:5" x14ac:dyDescent="0.25">
      <c r="B14" s="22">
        <v>10</v>
      </c>
      <c r="C14" s="21" t="s">
        <v>31</v>
      </c>
      <c r="D14" s="24">
        <v>2</v>
      </c>
    </row>
    <row r="15" spans="2:5" x14ac:dyDescent="0.25">
      <c r="B15" s="22">
        <v>11</v>
      </c>
      <c r="C15" s="21" t="s">
        <v>32</v>
      </c>
      <c r="D15" s="24">
        <v>4</v>
      </c>
    </row>
    <row r="16" spans="2:5" x14ac:dyDescent="0.25">
      <c r="B16" s="22">
        <v>12</v>
      </c>
      <c r="C16" s="21"/>
      <c r="D16" s="24"/>
    </row>
    <row r="17" spans="2:8" x14ac:dyDescent="0.25">
      <c r="B17" s="22">
        <v>13</v>
      </c>
      <c r="C17" s="21"/>
      <c r="D17" s="24"/>
    </row>
    <row r="18" spans="2:8" x14ac:dyDescent="0.25">
      <c r="B18" s="22">
        <v>14</v>
      </c>
      <c r="C18" s="21"/>
      <c r="D18" s="25"/>
    </row>
    <row r="19" spans="2:8" x14ac:dyDescent="0.25">
      <c r="B19" s="22">
        <v>15</v>
      </c>
      <c r="C19" s="21"/>
      <c r="D19" s="25"/>
    </row>
    <row r="20" spans="2:8" ht="15.75" thickBot="1" x14ac:dyDescent="0.3">
      <c r="B20" s="22">
        <v>16</v>
      </c>
      <c r="C20" s="21"/>
      <c r="D20" s="25"/>
    </row>
    <row r="21" spans="2:8" ht="15.75" thickBot="1" x14ac:dyDescent="0.3">
      <c r="B21" s="132" t="s">
        <v>43</v>
      </c>
      <c r="C21" s="133"/>
      <c r="D21" s="18"/>
      <c r="E21" s="29">
        <v>0</v>
      </c>
      <c r="F21" s="122" t="s">
        <v>38</v>
      </c>
    </row>
    <row r="22" spans="2:8" ht="15.75" thickBot="1" x14ac:dyDescent="0.3">
      <c r="B22" s="134" t="s">
        <v>44</v>
      </c>
      <c r="C22" s="135"/>
      <c r="D22" s="18"/>
      <c r="E22" s="29">
        <v>5</v>
      </c>
      <c r="F22" s="122"/>
    </row>
    <row r="23" spans="2:8" ht="15.75" thickBot="1" x14ac:dyDescent="0.3">
      <c r="B23" s="136" t="s">
        <v>45</v>
      </c>
      <c r="C23" s="137"/>
      <c r="D23" s="18"/>
      <c r="E23" s="29">
        <v>5</v>
      </c>
      <c r="F23" s="122"/>
    </row>
    <row r="24" spans="2:8" x14ac:dyDescent="0.25"/>
    <row r="25" spans="2:8" ht="15" customHeight="1" x14ac:dyDescent="0.25">
      <c r="B25" s="30" t="s">
        <v>46</v>
      </c>
      <c r="C25" s="30"/>
      <c r="D25" s="30"/>
      <c r="E25" s="30"/>
      <c r="F25" s="30"/>
      <c r="G25" s="30"/>
      <c r="H25" s="30"/>
    </row>
    <row r="26" spans="2:8" x14ac:dyDescent="0.25">
      <c r="B26" s="30"/>
      <c r="C26" s="30"/>
      <c r="D26" s="30"/>
      <c r="E26" s="30"/>
      <c r="F26" s="30"/>
      <c r="G26" s="30"/>
      <c r="H26" s="30"/>
    </row>
  </sheetData>
  <mergeCells count="5">
    <mergeCell ref="B3:D3"/>
    <mergeCell ref="B21:C21"/>
    <mergeCell ref="F21:F23"/>
    <mergeCell ref="B22:C22"/>
    <mergeCell ref="B23:C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249977111117893"/>
  </sheetPr>
  <dimension ref="A1:E16"/>
  <sheetViews>
    <sheetView zoomScale="130" zoomScaleNormal="130" workbookViewId="0">
      <selection activeCell="B15" sqref="B15"/>
    </sheetView>
  </sheetViews>
  <sheetFormatPr defaultRowHeight="12.75" x14ac:dyDescent="0.2"/>
  <cols>
    <col min="1" max="1" width="23" customWidth="1"/>
    <col min="2" max="2" width="15.140625" customWidth="1"/>
    <col min="3" max="3" width="15.5703125" customWidth="1"/>
    <col min="4" max="4" width="19.7109375" customWidth="1"/>
    <col min="5" max="5" width="23.7109375" customWidth="1"/>
  </cols>
  <sheetData>
    <row r="1" spans="1:5" x14ac:dyDescent="0.2">
      <c r="C1" t="s">
        <v>73</v>
      </c>
    </row>
    <row r="3" spans="1:5" x14ac:dyDescent="0.2">
      <c r="A3" s="46" t="s">
        <v>74</v>
      </c>
      <c r="B3" s="46" t="s">
        <v>75</v>
      </c>
      <c r="C3" s="46" t="s">
        <v>76</v>
      </c>
      <c r="D3" s="46" t="s">
        <v>77</v>
      </c>
      <c r="E3" s="47" t="s">
        <v>78</v>
      </c>
    </row>
    <row r="4" spans="1:5" x14ac:dyDescent="0.2">
      <c r="A4" s="48"/>
      <c r="B4" s="48"/>
      <c r="C4" s="48"/>
      <c r="D4" s="48"/>
      <c r="E4" s="48"/>
    </row>
    <row r="5" spans="1:5" x14ac:dyDescent="0.2">
      <c r="A5" s="49" t="s">
        <v>79</v>
      </c>
      <c r="B5" s="49" t="s">
        <v>80</v>
      </c>
      <c r="C5" s="49" t="s">
        <v>81</v>
      </c>
      <c r="D5" s="50">
        <v>12500</v>
      </c>
      <c r="E5" s="51">
        <f>SUM(D5*4%)</f>
        <v>500</v>
      </c>
    </row>
    <row r="6" spans="1:5" x14ac:dyDescent="0.2">
      <c r="A6" s="48" t="s">
        <v>82</v>
      </c>
      <c r="B6" s="48" t="s">
        <v>90</v>
      </c>
      <c r="C6" s="48" t="s">
        <v>83</v>
      </c>
      <c r="D6" s="52">
        <v>31900</v>
      </c>
      <c r="E6" s="53">
        <f>SUM(D6*3%)</f>
        <v>957</v>
      </c>
    </row>
    <row r="7" spans="1:5" x14ac:dyDescent="0.2">
      <c r="A7" s="49" t="s">
        <v>79</v>
      </c>
      <c r="B7" s="49" t="s">
        <v>84</v>
      </c>
      <c r="C7" s="49" t="s">
        <v>81</v>
      </c>
      <c r="D7" s="50">
        <v>20900</v>
      </c>
      <c r="E7" s="51">
        <f>SUM(D7*4%)</f>
        <v>836</v>
      </c>
    </row>
    <row r="8" spans="1:5" ht="15" x14ac:dyDescent="0.25">
      <c r="A8" s="49" t="s">
        <v>85</v>
      </c>
      <c r="B8" s="49" t="s">
        <v>86</v>
      </c>
      <c r="C8" s="49" t="s">
        <v>81</v>
      </c>
      <c r="D8" s="54">
        <v>35000</v>
      </c>
      <c r="E8" s="51">
        <f>SUM(D8*4%)</f>
        <v>1400</v>
      </c>
    </row>
    <row r="9" spans="1:5" x14ac:dyDescent="0.2">
      <c r="A9" s="48" t="s">
        <v>87</v>
      </c>
      <c r="B9" s="48" t="s">
        <v>88</v>
      </c>
      <c r="C9" s="48" t="s">
        <v>83</v>
      </c>
      <c r="D9" s="52">
        <v>22600</v>
      </c>
      <c r="E9" s="53">
        <f>SUM(D9*3%)</f>
        <v>678</v>
      </c>
    </row>
    <row r="10" spans="1:5" ht="15" x14ac:dyDescent="0.25">
      <c r="A10" s="49" t="s">
        <v>82</v>
      </c>
      <c r="B10" s="49" t="s">
        <v>91</v>
      </c>
      <c r="C10" s="49" t="s">
        <v>81</v>
      </c>
      <c r="D10" s="54">
        <v>28700</v>
      </c>
      <c r="E10" s="51">
        <f>SUM(D10*4%)</f>
        <v>1148</v>
      </c>
    </row>
    <row r="11" spans="1:5" x14ac:dyDescent="0.2">
      <c r="A11" s="48" t="s">
        <v>85</v>
      </c>
      <c r="B11" s="48" t="s">
        <v>92</v>
      </c>
      <c r="C11" s="48" t="s">
        <v>83</v>
      </c>
      <c r="D11" s="52">
        <v>32890</v>
      </c>
      <c r="E11" s="53">
        <f>SUM(D11*3%)</f>
        <v>986.69999999999993</v>
      </c>
    </row>
    <row r="13" spans="1:5" x14ac:dyDescent="0.2">
      <c r="A13" s="55" t="s">
        <v>93</v>
      </c>
      <c r="B13" s="56">
        <f>SUM(E5,E7,E8,E10)</f>
        <v>3884</v>
      </c>
    </row>
    <row r="14" spans="1:5" x14ac:dyDescent="0.2">
      <c r="A14" s="57" t="s">
        <v>94</v>
      </c>
      <c r="B14" s="58">
        <f>SUM(E6,E9,E11)</f>
        <v>2621.7</v>
      </c>
    </row>
    <row r="16" spans="1:5" ht="15" x14ac:dyDescent="0.25">
      <c r="A16" s="139" t="s">
        <v>89</v>
      </c>
      <c r="B16" s="140"/>
      <c r="C16" s="140"/>
      <c r="D16" s="140"/>
      <c r="E16" s="141"/>
    </row>
  </sheetData>
  <mergeCells count="1">
    <mergeCell ref="A16:E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09E3-F457-4F75-B7F2-E19E77E0D1B0}">
  <sheetPr>
    <tabColor theme="9" tint="0.39997558519241921"/>
  </sheetPr>
  <dimension ref="A1:E25"/>
  <sheetViews>
    <sheetView topLeftCell="A9" workbookViewId="0">
      <selection activeCell="G25" sqref="G25"/>
    </sheetView>
  </sheetViews>
  <sheetFormatPr defaultRowHeight="12.75" x14ac:dyDescent="0.2"/>
  <cols>
    <col min="1" max="1" width="27.85546875" customWidth="1"/>
    <col min="2" max="2" width="14.28515625" bestFit="1" customWidth="1"/>
    <col min="3" max="3" width="13.28515625" bestFit="1" customWidth="1"/>
    <col min="4" max="5" width="14.28515625" bestFit="1" customWidth="1"/>
    <col min="257" max="257" width="27.85546875" customWidth="1"/>
    <col min="258" max="258" width="14.28515625" bestFit="1" customWidth="1"/>
    <col min="259" max="259" width="13.28515625" bestFit="1" customWidth="1"/>
    <col min="260" max="261" width="14.28515625" bestFit="1" customWidth="1"/>
    <col min="513" max="513" width="27.85546875" customWidth="1"/>
    <col min="514" max="514" width="14.28515625" bestFit="1" customWidth="1"/>
    <col min="515" max="515" width="13.28515625" bestFit="1" customWidth="1"/>
    <col min="516" max="517" width="14.28515625" bestFit="1" customWidth="1"/>
    <col min="769" max="769" width="27.85546875" customWidth="1"/>
    <col min="770" max="770" width="14.28515625" bestFit="1" customWidth="1"/>
    <col min="771" max="771" width="13.28515625" bestFit="1" customWidth="1"/>
    <col min="772" max="773" width="14.28515625" bestFit="1" customWidth="1"/>
    <col min="1025" max="1025" width="27.85546875" customWidth="1"/>
    <col min="1026" max="1026" width="14.28515625" bestFit="1" customWidth="1"/>
    <col min="1027" max="1027" width="13.28515625" bestFit="1" customWidth="1"/>
    <col min="1028" max="1029" width="14.28515625" bestFit="1" customWidth="1"/>
    <col min="1281" max="1281" width="27.85546875" customWidth="1"/>
    <col min="1282" max="1282" width="14.28515625" bestFit="1" customWidth="1"/>
    <col min="1283" max="1283" width="13.28515625" bestFit="1" customWidth="1"/>
    <col min="1284" max="1285" width="14.28515625" bestFit="1" customWidth="1"/>
    <col min="1537" max="1537" width="27.85546875" customWidth="1"/>
    <col min="1538" max="1538" width="14.28515625" bestFit="1" customWidth="1"/>
    <col min="1539" max="1539" width="13.28515625" bestFit="1" customWidth="1"/>
    <col min="1540" max="1541" width="14.28515625" bestFit="1" customWidth="1"/>
    <col min="1793" max="1793" width="27.85546875" customWidth="1"/>
    <col min="1794" max="1794" width="14.28515625" bestFit="1" customWidth="1"/>
    <col min="1795" max="1795" width="13.28515625" bestFit="1" customWidth="1"/>
    <col min="1796" max="1797" width="14.28515625" bestFit="1" customWidth="1"/>
    <col min="2049" max="2049" width="27.85546875" customWidth="1"/>
    <col min="2050" max="2050" width="14.28515625" bestFit="1" customWidth="1"/>
    <col min="2051" max="2051" width="13.28515625" bestFit="1" customWidth="1"/>
    <col min="2052" max="2053" width="14.28515625" bestFit="1" customWidth="1"/>
    <col min="2305" max="2305" width="27.85546875" customWidth="1"/>
    <col min="2306" max="2306" width="14.28515625" bestFit="1" customWidth="1"/>
    <col min="2307" max="2307" width="13.28515625" bestFit="1" customWidth="1"/>
    <col min="2308" max="2309" width="14.28515625" bestFit="1" customWidth="1"/>
    <col min="2561" max="2561" width="27.85546875" customWidth="1"/>
    <col min="2562" max="2562" width="14.28515625" bestFit="1" customWidth="1"/>
    <col min="2563" max="2563" width="13.28515625" bestFit="1" customWidth="1"/>
    <col min="2564" max="2565" width="14.28515625" bestFit="1" customWidth="1"/>
    <col min="2817" max="2817" width="27.85546875" customWidth="1"/>
    <col min="2818" max="2818" width="14.28515625" bestFit="1" customWidth="1"/>
    <col min="2819" max="2819" width="13.28515625" bestFit="1" customWidth="1"/>
    <col min="2820" max="2821" width="14.28515625" bestFit="1" customWidth="1"/>
    <col min="3073" max="3073" width="27.85546875" customWidth="1"/>
    <col min="3074" max="3074" width="14.28515625" bestFit="1" customWidth="1"/>
    <col min="3075" max="3075" width="13.28515625" bestFit="1" customWidth="1"/>
    <col min="3076" max="3077" width="14.28515625" bestFit="1" customWidth="1"/>
    <col min="3329" max="3329" width="27.85546875" customWidth="1"/>
    <col min="3330" max="3330" width="14.28515625" bestFit="1" customWidth="1"/>
    <col min="3331" max="3331" width="13.28515625" bestFit="1" customWidth="1"/>
    <col min="3332" max="3333" width="14.28515625" bestFit="1" customWidth="1"/>
    <col min="3585" max="3585" width="27.85546875" customWidth="1"/>
    <col min="3586" max="3586" width="14.28515625" bestFit="1" customWidth="1"/>
    <col min="3587" max="3587" width="13.28515625" bestFit="1" customWidth="1"/>
    <col min="3588" max="3589" width="14.28515625" bestFit="1" customWidth="1"/>
    <col min="3841" max="3841" width="27.85546875" customWidth="1"/>
    <col min="3842" max="3842" width="14.28515625" bestFit="1" customWidth="1"/>
    <col min="3843" max="3843" width="13.28515625" bestFit="1" customWidth="1"/>
    <col min="3844" max="3845" width="14.28515625" bestFit="1" customWidth="1"/>
    <col min="4097" max="4097" width="27.85546875" customWidth="1"/>
    <col min="4098" max="4098" width="14.28515625" bestFit="1" customWidth="1"/>
    <col min="4099" max="4099" width="13.28515625" bestFit="1" customWidth="1"/>
    <col min="4100" max="4101" width="14.28515625" bestFit="1" customWidth="1"/>
    <col min="4353" max="4353" width="27.85546875" customWidth="1"/>
    <col min="4354" max="4354" width="14.28515625" bestFit="1" customWidth="1"/>
    <col min="4355" max="4355" width="13.28515625" bestFit="1" customWidth="1"/>
    <col min="4356" max="4357" width="14.28515625" bestFit="1" customWidth="1"/>
    <col min="4609" max="4609" width="27.85546875" customWidth="1"/>
    <col min="4610" max="4610" width="14.28515625" bestFit="1" customWidth="1"/>
    <col min="4611" max="4611" width="13.28515625" bestFit="1" customWidth="1"/>
    <col min="4612" max="4613" width="14.28515625" bestFit="1" customWidth="1"/>
    <col min="4865" max="4865" width="27.85546875" customWidth="1"/>
    <col min="4866" max="4866" width="14.28515625" bestFit="1" customWidth="1"/>
    <col min="4867" max="4867" width="13.28515625" bestFit="1" customWidth="1"/>
    <col min="4868" max="4869" width="14.28515625" bestFit="1" customWidth="1"/>
    <col min="5121" max="5121" width="27.85546875" customWidth="1"/>
    <col min="5122" max="5122" width="14.28515625" bestFit="1" customWidth="1"/>
    <col min="5123" max="5123" width="13.28515625" bestFit="1" customWidth="1"/>
    <col min="5124" max="5125" width="14.28515625" bestFit="1" customWidth="1"/>
    <col min="5377" max="5377" width="27.85546875" customWidth="1"/>
    <col min="5378" max="5378" width="14.28515625" bestFit="1" customWidth="1"/>
    <col min="5379" max="5379" width="13.28515625" bestFit="1" customWidth="1"/>
    <col min="5380" max="5381" width="14.28515625" bestFit="1" customWidth="1"/>
    <col min="5633" max="5633" width="27.85546875" customWidth="1"/>
    <col min="5634" max="5634" width="14.28515625" bestFit="1" customWidth="1"/>
    <col min="5635" max="5635" width="13.28515625" bestFit="1" customWidth="1"/>
    <col min="5636" max="5637" width="14.28515625" bestFit="1" customWidth="1"/>
    <col min="5889" max="5889" width="27.85546875" customWidth="1"/>
    <col min="5890" max="5890" width="14.28515625" bestFit="1" customWidth="1"/>
    <col min="5891" max="5891" width="13.28515625" bestFit="1" customWidth="1"/>
    <col min="5892" max="5893" width="14.28515625" bestFit="1" customWidth="1"/>
    <col min="6145" max="6145" width="27.85546875" customWidth="1"/>
    <col min="6146" max="6146" width="14.28515625" bestFit="1" customWidth="1"/>
    <col min="6147" max="6147" width="13.28515625" bestFit="1" customWidth="1"/>
    <col min="6148" max="6149" width="14.28515625" bestFit="1" customWidth="1"/>
    <col min="6401" max="6401" width="27.85546875" customWidth="1"/>
    <col min="6402" max="6402" width="14.28515625" bestFit="1" customWidth="1"/>
    <col min="6403" max="6403" width="13.28515625" bestFit="1" customWidth="1"/>
    <col min="6404" max="6405" width="14.28515625" bestFit="1" customWidth="1"/>
    <col min="6657" max="6657" width="27.85546875" customWidth="1"/>
    <col min="6658" max="6658" width="14.28515625" bestFit="1" customWidth="1"/>
    <col min="6659" max="6659" width="13.28515625" bestFit="1" customWidth="1"/>
    <col min="6660" max="6661" width="14.28515625" bestFit="1" customWidth="1"/>
    <col min="6913" max="6913" width="27.85546875" customWidth="1"/>
    <col min="6914" max="6914" width="14.28515625" bestFit="1" customWidth="1"/>
    <col min="6915" max="6915" width="13.28515625" bestFit="1" customWidth="1"/>
    <col min="6916" max="6917" width="14.28515625" bestFit="1" customWidth="1"/>
    <col min="7169" max="7169" width="27.85546875" customWidth="1"/>
    <col min="7170" max="7170" width="14.28515625" bestFit="1" customWidth="1"/>
    <col min="7171" max="7171" width="13.28515625" bestFit="1" customWidth="1"/>
    <col min="7172" max="7173" width="14.28515625" bestFit="1" customWidth="1"/>
    <col min="7425" max="7425" width="27.85546875" customWidth="1"/>
    <col min="7426" max="7426" width="14.28515625" bestFit="1" customWidth="1"/>
    <col min="7427" max="7427" width="13.28515625" bestFit="1" customWidth="1"/>
    <col min="7428" max="7429" width="14.28515625" bestFit="1" customWidth="1"/>
    <col min="7681" max="7681" width="27.85546875" customWidth="1"/>
    <col min="7682" max="7682" width="14.28515625" bestFit="1" customWidth="1"/>
    <col min="7683" max="7683" width="13.28515625" bestFit="1" customWidth="1"/>
    <col min="7684" max="7685" width="14.28515625" bestFit="1" customWidth="1"/>
    <col min="7937" max="7937" width="27.85546875" customWidth="1"/>
    <col min="7938" max="7938" width="14.28515625" bestFit="1" customWidth="1"/>
    <col min="7939" max="7939" width="13.28515625" bestFit="1" customWidth="1"/>
    <col min="7940" max="7941" width="14.28515625" bestFit="1" customWidth="1"/>
    <col min="8193" max="8193" width="27.85546875" customWidth="1"/>
    <col min="8194" max="8194" width="14.28515625" bestFit="1" customWidth="1"/>
    <col min="8195" max="8195" width="13.28515625" bestFit="1" customWidth="1"/>
    <col min="8196" max="8197" width="14.28515625" bestFit="1" customWidth="1"/>
    <col min="8449" max="8449" width="27.85546875" customWidth="1"/>
    <col min="8450" max="8450" width="14.28515625" bestFit="1" customWidth="1"/>
    <col min="8451" max="8451" width="13.28515625" bestFit="1" customWidth="1"/>
    <col min="8452" max="8453" width="14.28515625" bestFit="1" customWidth="1"/>
    <col min="8705" max="8705" width="27.85546875" customWidth="1"/>
    <col min="8706" max="8706" width="14.28515625" bestFit="1" customWidth="1"/>
    <col min="8707" max="8707" width="13.28515625" bestFit="1" customWidth="1"/>
    <col min="8708" max="8709" width="14.28515625" bestFit="1" customWidth="1"/>
    <col min="8961" max="8961" width="27.85546875" customWidth="1"/>
    <col min="8962" max="8962" width="14.28515625" bestFit="1" customWidth="1"/>
    <col min="8963" max="8963" width="13.28515625" bestFit="1" customWidth="1"/>
    <col min="8964" max="8965" width="14.28515625" bestFit="1" customWidth="1"/>
    <col min="9217" max="9217" width="27.85546875" customWidth="1"/>
    <col min="9218" max="9218" width="14.28515625" bestFit="1" customWidth="1"/>
    <col min="9219" max="9219" width="13.28515625" bestFit="1" customWidth="1"/>
    <col min="9220" max="9221" width="14.28515625" bestFit="1" customWidth="1"/>
    <col min="9473" max="9473" width="27.85546875" customWidth="1"/>
    <col min="9474" max="9474" width="14.28515625" bestFit="1" customWidth="1"/>
    <col min="9475" max="9475" width="13.28515625" bestFit="1" customWidth="1"/>
    <col min="9476" max="9477" width="14.28515625" bestFit="1" customWidth="1"/>
    <col min="9729" max="9729" width="27.85546875" customWidth="1"/>
    <col min="9730" max="9730" width="14.28515625" bestFit="1" customWidth="1"/>
    <col min="9731" max="9731" width="13.28515625" bestFit="1" customWidth="1"/>
    <col min="9732" max="9733" width="14.28515625" bestFit="1" customWidth="1"/>
    <col min="9985" max="9985" width="27.85546875" customWidth="1"/>
    <col min="9986" max="9986" width="14.28515625" bestFit="1" customWidth="1"/>
    <col min="9987" max="9987" width="13.28515625" bestFit="1" customWidth="1"/>
    <col min="9988" max="9989" width="14.28515625" bestFit="1" customWidth="1"/>
    <col min="10241" max="10241" width="27.85546875" customWidth="1"/>
    <col min="10242" max="10242" width="14.28515625" bestFit="1" customWidth="1"/>
    <col min="10243" max="10243" width="13.28515625" bestFit="1" customWidth="1"/>
    <col min="10244" max="10245" width="14.28515625" bestFit="1" customWidth="1"/>
    <col min="10497" max="10497" width="27.85546875" customWidth="1"/>
    <col min="10498" max="10498" width="14.28515625" bestFit="1" customWidth="1"/>
    <col min="10499" max="10499" width="13.28515625" bestFit="1" customWidth="1"/>
    <col min="10500" max="10501" width="14.28515625" bestFit="1" customWidth="1"/>
    <col min="10753" max="10753" width="27.85546875" customWidth="1"/>
    <col min="10754" max="10754" width="14.28515625" bestFit="1" customWidth="1"/>
    <col min="10755" max="10755" width="13.28515625" bestFit="1" customWidth="1"/>
    <col min="10756" max="10757" width="14.28515625" bestFit="1" customWidth="1"/>
    <col min="11009" max="11009" width="27.85546875" customWidth="1"/>
    <col min="11010" max="11010" width="14.28515625" bestFit="1" customWidth="1"/>
    <col min="11011" max="11011" width="13.28515625" bestFit="1" customWidth="1"/>
    <col min="11012" max="11013" width="14.28515625" bestFit="1" customWidth="1"/>
    <col min="11265" max="11265" width="27.85546875" customWidth="1"/>
    <col min="11266" max="11266" width="14.28515625" bestFit="1" customWidth="1"/>
    <col min="11267" max="11267" width="13.28515625" bestFit="1" customWidth="1"/>
    <col min="11268" max="11269" width="14.28515625" bestFit="1" customWidth="1"/>
    <col min="11521" max="11521" width="27.85546875" customWidth="1"/>
    <col min="11522" max="11522" width="14.28515625" bestFit="1" customWidth="1"/>
    <col min="11523" max="11523" width="13.28515625" bestFit="1" customWidth="1"/>
    <col min="11524" max="11525" width="14.28515625" bestFit="1" customWidth="1"/>
    <col min="11777" max="11777" width="27.85546875" customWidth="1"/>
    <col min="11778" max="11778" width="14.28515625" bestFit="1" customWidth="1"/>
    <col min="11779" max="11779" width="13.28515625" bestFit="1" customWidth="1"/>
    <col min="11780" max="11781" width="14.28515625" bestFit="1" customWidth="1"/>
    <col min="12033" max="12033" width="27.85546875" customWidth="1"/>
    <col min="12034" max="12034" width="14.28515625" bestFit="1" customWidth="1"/>
    <col min="12035" max="12035" width="13.28515625" bestFit="1" customWidth="1"/>
    <col min="12036" max="12037" width="14.28515625" bestFit="1" customWidth="1"/>
    <col min="12289" max="12289" width="27.85546875" customWidth="1"/>
    <col min="12290" max="12290" width="14.28515625" bestFit="1" customWidth="1"/>
    <col min="12291" max="12291" width="13.28515625" bestFit="1" customWidth="1"/>
    <col min="12292" max="12293" width="14.28515625" bestFit="1" customWidth="1"/>
    <col min="12545" max="12545" width="27.85546875" customWidth="1"/>
    <col min="12546" max="12546" width="14.28515625" bestFit="1" customWidth="1"/>
    <col min="12547" max="12547" width="13.28515625" bestFit="1" customWidth="1"/>
    <col min="12548" max="12549" width="14.28515625" bestFit="1" customWidth="1"/>
    <col min="12801" max="12801" width="27.85546875" customWidth="1"/>
    <col min="12802" max="12802" width="14.28515625" bestFit="1" customWidth="1"/>
    <col min="12803" max="12803" width="13.28515625" bestFit="1" customWidth="1"/>
    <col min="12804" max="12805" width="14.28515625" bestFit="1" customWidth="1"/>
    <col min="13057" max="13057" width="27.85546875" customWidth="1"/>
    <col min="13058" max="13058" width="14.28515625" bestFit="1" customWidth="1"/>
    <col min="13059" max="13059" width="13.28515625" bestFit="1" customWidth="1"/>
    <col min="13060" max="13061" width="14.28515625" bestFit="1" customWidth="1"/>
    <col min="13313" max="13313" width="27.85546875" customWidth="1"/>
    <col min="13314" max="13314" width="14.28515625" bestFit="1" customWidth="1"/>
    <col min="13315" max="13315" width="13.28515625" bestFit="1" customWidth="1"/>
    <col min="13316" max="13317" width="14.28515625" bestFit="1" customWidth="1"/>
    <col min="13569" max="13569" width="27.85546875" customWidth="1"/>
    <col min="13570" max="13570" width="14.28515625" bestFit="1" customWidth="1"/>
    <col min="13571" max="13571" width="13.28515625" bestFit="1" customWidth="1"/>
    <col min="13572" max="13573" width="14.28515625" bestFit="1" customWidth="1"/>
    <col min="13825" max="13825" width="27.85546875" customWidth="1"/>
    <col min="13826" max="13826" width="14.28515625" bestFit="1" customWidth="1"/>
    <col min="13827" max="13827" width="13.28515625" bestFit="1" customWidth="1"/>
    <col min="13828" max="13829" width="14.28515625" bestFit="1" customWidth="1"/>
    <col min="14081" max="14081" width="27.85546875" customWidth="1"/>
    <col min="14082" max="14082" width="14.28515625" bestFit="1" customWidth="1"/>
    <col min="14083" max="14083" width="13.28515625" bestFit="1" customWidth="1"/>
    <col min="14084" max="14085" width="14.28515625" bestFit="1" customWidth="1"/>
    <col min="14337" max="14337" width="27.85546875" customWidth="1"/>
    <col min="14338" max="14338" width="14.28515625" bestFit="1" customWidth="1"/>
    <col min="14339" max="14339" width="13.28515625" bestFit="1" customWidth="1"/>
    <col min="14340" max="14341" width="14.28515625" bestFit="1" customWidth="1"/>
    <col min="14593" max="14593" width="27.85546875" customWidth="1"/>
    <col min="14594" max="14594" width="14.28515625" bestFit="1" customWidth="1"/>
    <col min="14595" max="14595" width="13.28515625" bestFit="1" customWidth="1"/>
    <col min="14596" max="14597" width="14.28515625" bestFit="1" customWidth="1"/>
    <col min="14849" max="14849" width="27.85546875" customWidth="1"/>
    <col min="14850" max="14850" width="14.28515625" bestFit="1" customWidth="1"/>
    <col min="14851" max="14851" width="13.28515625" bestFit="1" customWidth="1"/>
    <col min="14852" max="14853" width="14.28515625" bestFit="1" customWidth="1"/>
    <col min="15105" max="15105" width="27.85546875" customWidth="1"/>
    <col min="15106" max="15106" width="14.28515625" bestFit="1" customWidth="1"/>
    <col min="15107" max="15107" width="13.28515625" bestFit="1" customWidth="1"/>
    <col min="15108" max="15109" width="14.28515625" bestFit="1" customWidth="1"/>
    <col min="15361" max="15361" width="27.85546875" customWidth="1"/>
    <col min="15362" max="15362" width="14.28515625" bestFit="1" customWidth="1"/>
    <col min="15363" max="15363" width="13.28515625" bestFit="1" customWidth="1"/>
    <col min="15364" max="15365" width="14.28515625" bestFit="1" customWidth="1"/>
    <col min="15617" max="15617" width="27.85546875" customWidth="1"/>
    <col min="15618" max="15618" width="14.28515625" bestFit="1" customWidth="1"/>
    <col min="15619" max="15619" width="13.28515625" bestFit="1" customWidth="1"/>
    <col min="15620" max="15621" width="14.28515625" bestFit="1" customWidth="1"/>
    <col min="15873" max="15873" width="27.85546875" customWidth="1"/>
    <col min="15874" max="15874" width="14.28515625" bestFit="1" customWidth="1"/>
    <col min="15875" max="15875" width="13.28515625" bestFit="1" customWidth="1"/>
    <col min="15876" max="15877" width="14.28515625" bestFit="1" customWidth="1"/>
    <col min="16129" max="16129" width="27.85546875" customWidth="1"/>
    <col min="16130" max="16130" width="14.28515625" bestFit="1" customWidth="1"/>
    <col min="16131" max="16131" width="13.28515625" bestFit="1" customWidth="1"/>
    <col min="16132" max="16133" width="14.28515625" bestFit="1" customWidth="1"/>
  </cols>
  <sheetData>
    <row r="1" spans="1:5" ht="19.5" x14ac:dyDescent="0.35">
      <c r="A1" s="142" t="s">
        <v>159</v>
      </c>
      <c r="B1" s="142"/>
      <c r="C1" s="142"/>
      <c r="D1" s="142"/>
      <c r="E1" s="142"/>
    </row>
    <row r="2" spans="1:5" ht="19.5" x14ac:dyDescent="0.35">
      <c r="A2" s="143" t="s">
        <v>176</v>
      </c>
      <c r="B2" s="144"/>
      <c r="C2" s="144"/>
      <c r="D2" s="144"/>
      <c r="E2" s="145"/>
    </row>
    <row r="3" spans="1:5" x14ac:dyDescent="0.2">
      <c r="A3" s="57"/>
      <c r="B3" s="57"/>
      <c r="C3" s="57"/>
      <c r="D3" s="57"/>
      <c r="E3" s="57"/>
    </row>
    <row r="4" spans="1:5" x14ac:dyDescent="0.2">
      <c r="A4" s="104"/>
      <c r="B4" s="105" t="s">
        <v>3</v>
      </c>
      <c r="C4" s="105" t="s">
        <v>4</v>
      </c>
      <c r="D4" s="105" t="s">
        <v>5</v>
      </c>
      <c r="E4" s="105" t="s">
        <v>160</v>
      </c>
    </row>
    <row r="5" spans="1:5" x14ac:dyDescent="0.2">
      <c r="A5" s="106" t="s">
        <v>161</v>
      </c>
      <c r="B5" s="107"/>
      <c r="C5" s="107"/>
      <c r="D5" s="107"/>
      <c r="E5" s="107"/>
    </row>
    <row r="6" spans="1:5" x14ac:dyDescent="0.2">
      <c r="A6" s="106"/>
      <c r="B6" s="107"/>
      <c r="C6" s="107"/>
      <c r="D6" s="107"/>
      <c r="E6" s="107"/>
    </row>
    <row r="7" spans="1:5" x14ac:dyDescent="0.2">
      <c r="A7" s="106" t="s">
        <v>162</v>
      </c>
      <c r="B7" s="108">
        <v>17000</v>
      </c>
      <c r="C7" s="108">
        <v>6500</v>
      </c>
      <c r="D7" s="108">
        <v>10000</v>
      </c>
      <c r="E7" s="109">
        <f>SUM(B7:D7)</f>
        <v>33500</v>
      </c>
    </row>
    <row r="8" spans="1:5" x14ac:dyDescent="0.2">
      <c r="A8" s="106" t="s">
        <v>163</v>
      </c>
      <c r="B8" s="108">
        <v>52000</v>
      </c>
      <c r="C8" s="108">
        <v>19000</v>
      </c>
      <c r="D8" s="108">
        <v>25000</v>
      </c>
      <c r="E8" s="109">
        <f t="shared" ref="E8:E10" si="0">SUM(B8:D8)</f>
        <v>96000</v>
      </c>
    </row>
    <row r="9" spans="1:5" x14ac:dyDescent="0.2">
      <c r="A9" s="106" t="s">
        <v>164</v>
      </c>
      <c r="B9" s="108">
        <v>12000</v>
      </c>
      <c r="C9" s="108">
        <v>40000</v>
      </c>
      <c r="D9" s="108">
        <v>135000</v>
      </c>
      <c r="E9" s="109">
        <f t="shared" si="0"/>
        <v>187000</v>
      </c>
    </row>
    <row r="10" spans="1:5" x14ac:dyDescent="0.2">
      <c r="A10" s="106" t="s">
        <v>165</v>
      </c>
      <c r="B10" s="108">
        <v>45000</v>
      </c>
      <c r="C10" s="108">
        <v>5000</v>
      </c>
      <c r="D10" s="108">
        <v>20000</v>
      </c>
      <c r="E10" s="109">
        <f t="shared" si="0"/>
        <v>70000</v>
      </c>
    </row>
    <row r="11" spans="1:5" x14ac:dyDescent="0.2">
      <c r="A11" s="106"/>
      <c r="B11" s="108"/>
      <c r="C11" s="108"/>
      <c r="D11" s="108"/>
      <c r="E11" s="108"/>
    </row>
    <row r="12" spans="1:5" x14ac:dyDescent="0.2">
      <c r="A12" s="106" t="s">
        <v>166</v>
      </c>
      <c r="B12" s="109">
        <f>SUM(B7:B10)</f>
        <v>126000</v>
      </c>
      <c r="C12" s="109">
        <f t="shared" ref="C12:E12" si="1">SUM(C7:C10)</f>
        <v>70500</v>
      </c>
      <c r="D12" s="109">
        <f t="shared" si="1"/>
        <v>190000</v>
      </c>
      <c r="E12" s="109">
        <f t="shared" si="1"/>
        <v>386500</v>
      </c>
    </row>
    <row r="13" spans="1:5" x14ac:dyDescent="0.2">
      <c r="A13" s="106"/>
      <c r="B13" s="108"/>
      <c r="C13" s="108"/>
      <c r="D13" s="108"/>
      <c r="E13" s="108"/>
    </row>
    <row r="14" spans="1:5" x14ac:dyDescent="0.2">
      <c r="A14" s="106" t="s">
        <v>167</v>
      </c>
      <c r="B14" s="108"/>
      <c r="C14" s="108"/>
      <c r="D14" s="108"/>
      <c r="E14" s="108"/>
    </row>
    <row r="15" spans="1:5" x14ac:dyDescent="0.2">
      <c r="A15" s="106"/>
      <c r="B15" s="108"/>
      <c r="C15" s="108"/>
      <c r="D15" s="108"/>
      <c r="E15" s="108"/>
    </row>
    <row r="16" spans="1:5" x14ac:dyDescent="0.2">
      <c r="A16" s="106" t="s">
        <v>168</v>
      </c>
      <c r="B16" s="108">
        <v>1500</v>
      </c>
      <c r="C16" s="108"/>
      <c r="D16" s="108"/>
      <c r="E16" s="109">
        <f>SUM(B16:D16)</f>
        <v>1500</v>
      </c>
    </row>
    <row r="17" spans="1:5" x14ac:dyDescent="0.2">
      <c r="A17" s="106" t="s">
        <v>169</v>
      </c>
      <c r="B17" s="108">
        <v>25000</v>
      </c>
      <c r="C17" s="108"/>
      <c r="D17" s="108"/>
      <c r="E17" s="109">
        <f t="shared" ref="E17:E21" si="2">SUM(B17:D17)</f>
        <v>25000</v>
      </c>
    </row>
    <row r="18" spans="1:5" x14ac:dyDescent="0.2">
      <c r="A18" s="106" t="s">
        <v>170</v>
      </c>
      <c r="B18" s="108">
        <v>350</v>
      </c>
      <c r="C18" s="108"/>
      <c r="D18" s="108"/>
      <c r="E18" s="109">
        <f t="shared" si="2"/>
        <v>350</v>
      </c>
    </row>
    <row r="19" spans="1:5" x14ac:dyDescent="0.2">
      <c r="A19" s="106" t="s">
        <v>171</v>
      </c>
      <c r="B19" s="108">
        <v>450</v>
      </c>
      <c r="C19" s="108">
        <v>350</v>
      </c>
      <c r="D19" s="108">
        <v>500</v>
      </c>
      <c r="E19" s="109">
        <f t="shared" si="2"/>
        <v>1300</v>
      </c>
    </row>
    <row r="20" spans="1:5" x14ac:dyDescent="0.2">
      <c r="A20" s="106" t="s">
        <v>172</v>
      </c>
      <c r="B20" s="108">
        <v>90</v>
      </c>
      <c r="C20" s="108">
        <v>65</v>
      </c>
      <c r="D20" s="108">
        <v>120</v>
      </c>
      <c r="E20" s="109">
        <f t="shared" si="2"/>
        <v>275</v>
      </c>
    </row>
    <row r="21" spans="1:5" x14ac:dyDescent="0.2">
      <c r="A21" s="106" t="s">
        <v>173</v>
      </c>
      <c r="B21" s="108">
        <v>130</v>
      </c>
      <c r="C21" s="108">
        <v>50</v>
      </c>
      <c r="D21" s="108">
        <v>210</v>
      </c>
      <c r="E21" s="109">
        <f t="shared" si="2"/>
        <v>390</v>
      </c>
    </row>
    <row r="22" spans="1:5" x14ac:dyDescent="0.2">
      <c r="A22" s="106"/>
      <c r="B22" s="108"/>
      <c r="C22" s="108"/>
      <c r="D22" s="108"/>
      <c r="E22" s="109"/>
    </row>
    <row r="23" spans="1:5" x14ac:dyDescent="0.2">
      <c r="A23" s="106" t="s">
        <v>174</v>
      </c>
      <c r="B23" s="109">
        <f>SUM(B16:B21)</f>
        <v>27520</v>
      </c>
      <c r="C23" s="109">
        <f t="shared" ref="C23:E23" si="3">SUM(C16:C21)</f>
        <v>465</v>
      </c>
      <c r="D23" s="109">
        <f t="shared" si="3"/>
        <v>830</v>
      </c>
      <c r="E23" s="109">
        <f t="shared" si="3"/>
        <v>28815</v>
      </c>
    </row>
    <row r="24" spans="1:5" x14ac:dyDescent="0.2">
      <c r="A24" s="106"/>
      <c r="B24" s="106"/>
      <c r="C24" s="106"/>
      <c r="D24" s="106"/>
      <c r="E24" s="106"/>
    </row>
    <row r="25" spans="1:5" x14ac:dyDescent="0.2">
      <c r="A25" s="106" t="s">
        <v>175</v>
      </c>
      <c r="B25" s="109">
        <f>SUM(B12-B23)</f>
        <v>98480</v>
      </c>
      <c r="C25" s="109">
        <f t="shared" ref="C25:E25" si="4">SUM(C12-C23)</f>
        <v>70035</v>
      </c>
      <c r="D25" s="109">
        <f t="shared" si="4"/>
        <v>189170</v>
      </c>
      <c r="E25" s="109">
        <f t="shared" si="4"/>
        <v>357685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3D09-B92E-430C-AE17-6413BD4658AD}">
  <sheetPr>
    <tabColor theme="6" tint="-0.499984740745262"/>
  </sheetPr>
  <dimension ref="A1:J7"/>
  <sheetViews>
    <sheetView workbookViewId="0">
      <selection activeCell="I21" sqref="I21"/>
    </sheetView>
  </sheetViews>
  <sheetFormatPr defaultRowHeight="12.75" x14ac:dyDescent="0.2"/>
  <cols>
    <col min="2" max="2" width="10.5703125" bestFit="1" customWidth="1"/>
    <col min="3" max="5" width="13.5703125" bestFit="1" customWidth="1"/>
    <col min="6" max="6" width="14.7109375" bestFit="1" customWidth="1"/>
    <col min="7" max="9" width="13.5703125" bestFit="1" customWidth="1"/>
    <col min="258" max="258" width="10.5703125" bestFit="1" customWidth="1"/>
    <col min="259" max="261" width="13.5703125" bestFit="1" customWidth="1"/>
    <col min="262" max="262" width="14.7109375" bestFit="1" customWidth="1"/>
    <col min="263" max="265" width="13.5703125" bestFit="1" customWidth="1"/>
    <col min="514" max="514" width="10.5703125" bestFit="1" customWidth="1"/>
    <col min="515" max="517" width="13.5703125" bestFit="1" customWidth="1"/>
    <col min="518" max="518" width="14.7109375" bestFit="1" customWidth="1"/>
    <col min="519" max="521" width="13.5703125" bestFit="1" customWidth="1"/>
    <col min="770" max="770" width="10.5703125" bestFit="1" customWidth="1"/>
    <col min="771" max="773" width="13.5703125" bestFit="1" customWidth="1"/>
    <col min="774" max="774" width="14.7109375" bestFit="1" customWidth="1"/>
    <col min="775" max="777" width="13.5703125" bestFit="1" customWidth="1"/>
    <col min="1026" max="1026" width="10.5703125" bestFit="1" customWidth="1"/>
    <col min="1027" max="1029" width="13.5703125" bestFit="1" customWidth="1"/>
    <col min="1030" max="1030" width="14.7109375" bestFit="1" customWidth="1"/>
    <col min="1031" max="1033" width="13.5703125" bestFit="1" customWidth="1"/>
    <col min="1282" max="1282" width="10.5703125" bestFit="1" customWidth="1"/>
    <col min="1283" max="1285" width="13.5703125" bestFit="1" customWidth="1"/>
    <col min="1286" max="1286" width="14.7109375" bestFit="1" customWidth="1"/>
    <col min="1287" max="1289" width="13.5703125" bestFit="1" customWidth="1"/>
    <col min="1538" max="1538" width="10.5703125" bestFit="1" customWidth="1"/>
    <col min="1539" max="1541" width="13.5703125" bestFit="1" customWidth="1"/>
    <col min="1542" max="1542" width="14.7109375" bestFit="1" customWidth="1"/>
    <col min="1543" max="1545" width="13.5703125" bestFit="1" customWidth="1"/>
    <col min="1794" max="1794" width="10.5703125" bestFit="1" customWidth="1"/>
    <col min="1795" max="1797" width="13.5703125" bestFit="1" customWidth="1"/>
    <col min="1798" max="1798" width="14.7109375" bestFit="1" customWidth="1"/>
    <col min="1799" max="1801" width="13.5703125" bestFit="1" customWidth="1"/>
    <col min="2050" max="2050" width="10.5703125" bestFit="1" customWidth="1"/>
    <col min="2051" max="2053" width="13.5703125" bestFit="1" customWidth="1"/>
    <col min="2054" max="2054" width="14.7109375" bestFit="1" customWidth="1"/>
    <col min="2055" max="2057" width="13.5703125" bestFit="1" customWidth="1"/>
    <col min="2306" max="2306" width="10.5703125" bestFit="1" customWidth="1"/>
    <col min="2307" max="2309" width="13.5703125" bestFit="1" customWidth="1"/>
    <col min="2310" max="2310" width="14.7109375" bestFit="1" customWidth="1"/>
    <col min="2311" max="2313" width="13.5703125" bestFit="1" customWidth="1"/>
    <col min="2562" max="2562" width="10.5703125" bestFit="1" customWidth="1"/>
    <col min="2563" max="2565" width="13.5703125" bestFit="1" customWidth="1"/>
    <col min="2566" max="2566" width="14.7109375" bestFit="1" customWidth="1"/>
    <col min="2567" max="2569" width="13.5703125" bestFit="1" customWidth="1"/>
    <col min="2818" max="2818" width="10.5703125" bestFit="1" customWidth="1"/>
    <col min="2819" max="2821" width="13.5703125" bestFit="1" customWidth="1"/>
    <col min="2822" max="2822" width="14.7109375" bestFit="1" customWidth="1"/>
    <col min="2823" max="2825" width="13.5703125" bestFit="1" customWidth="1"/>
    <col min="3074" max="3074" width="10.5703125" bestFit="1" customWidth="1"/>
    <col min="3075" max="3077" width="13.5703125" bestFit="1" customWidth="1"/>
    <col min="3078" max="3078" width="14.7109375" bestFit="1" customWidth="1"/>
    <col min="3079" max="3081" width="13.5703125" bestFit="1" customWidth="1"/>
    <col min="3330" max="3330" width="10.5703125" bestFit="1" customWidth="1"/>
    <col min="3331" max="3333" width="13.5703125" bestFit="1" customWidth="1"/>
    <col min="3334" max="3334" width="14.7109375" bestFit="1" customWidth="1"/>
    <col min="3335" max="3337" width="13.5703125" bestFit="1" customWidth="1"/>
    <col min="3586" max="3586" width="10.5703125" bestFit="1" customWidth="1"/>
    <col min="3587" max="3589" width="13.5703125" bestFit="1" customWidth="1"/>
    <col min="3590" max="3590" width="14.7109375" bestFit="1" customWidth="1"/>
    <col min="3591" max="3593" width="13.5703125" bestFit="1" customWidth="1"/>
    <col min="3842" max="3842" width="10.5703125" bestFit="1" customWidth="1"/>
    <col min="3843" max="3845" width="13.5703125" bestFit="1" customWidth="1"/>
    <col min="3846" max="3846" width="14.7109375" bestFit="1" customWidth="1"/>
    <col min="3847" max="3849" width="13.5703125" bestFit="1" customWidth="1"/>
    <col min="4098" max="4098" width="10.5703125" bestFit="1" customWidth="1"/>
    <col min="4099" max="4101" width="13.5703125" bestFit="1" customWidth="1"/>
    <col min="4102" max="4102" width="14.7109375" bestFit="1" customWidth="1"/>
    <col min="4103" max="4105" width="13.5703125" bestFit="1" customWidth="1"/>
    <col min="4354" max="4354" width="10.5703125" bestFit="1" customWidth="1"/>
    <col min="4355" max="4357" width="13.5703125" bestFit="1" customWidth="1"/>
    <col min="4358" max="4358" width="14.7109375" bestFit="1" customWidth="1"/>
    <col min="4359" max="4361" width="13.5703125" bestFit="1" customWidth="1"/>
    <col min="4610" max="4610" width="10.5703125" bestFit="1" customWidth="1"/>
    <col min="4611" max="4613" width="13.5703125" bestFit="1" customWidth="1"/>
    <col min="4614" max="4614" width="14.7109375" bestFit="1" customWidth="1"/>
    <col min="4615" max="4617" width="13.5703125" bestFit="1" customWidth="1"/>
    <col min="4866" max="4866" width="10.5703125" bestFit="1" customWidth="1"/>
    <col min="4867" max="4869" width="13.5703125" bestFit="1" customWidth="1"/>
    <col min="4870" max="4870" width="14.7109375" bestFit="1" customWidth="1"/>
    <col min="4871" max="4873" width="13.5703125" bestFit="1" customWidth="1"/>
    <col min="5122" max="5122" width="10.5703125" bestFit="1" customWidth="1"/>
    <col min="5123" max="5125" width="13.5703125" bestFit="1" customWidth="1"/>
    <col min="5126" max="5126" width="14.7109375" bestFit="1" customWidth="1"/>
    <col min="5127" max="5129" width="13.5703125" bestFit="1" customWidth="1"/>
    <col min="5378" max="5378" width="10.5703125" bestFit="1" customWidth="1"/>
    <col min="5379" max="5381" width="13.5703125" bestFit="1" customWidth="1"/>
    <col min="5382" max="5382" width="14.7109375" bestFit="1" customWidth="1"/>
    <col min="5383" max="5385" width="13.5703125" bestFit="1" customWidth="1"/>
    <col min="5634" max="5634" width="10.5703125" bestFit="1" customWidth="1"/>
    <col min="5635" max="5637" width="13.5703125" bestFit="1" customWidth="1"/>
    <col min="5638" max="5638" width="14.7109375" bestFit="1" customWidth="1"/>
    <col min="5639" max="5641" width="13.5703125" bestFit="1" customWidth="1"/>
    <col min="5890" max="5890" width="10.5703125" bestFit="1" customWidth="1"/>
    <col min="5891" max="5893" width="13.5703125" bestFit="1" customWidth="1"/>
    <col min="5894" max="5894" width="14.7109375" bestFit="1" customWidth="1"/>
    <col min="5895" max="5897" width="13.5703125" bestFit="1" customWidth="1"/>
    <col min="6146" max="6146" width="10.5703125" bestFit="1" customWidth="1"/>
    <col min="6147" max="6149" width="13.5703125" bestFit="1" customWidth="1"/>
    <col min="6150" max="6150" width="14.7109375" bestFit="1" customWidth="1"/>
    <col min="6151" max="6153" width="13.5703125" bestFit="1" customWidth="1"/>
    <col min="6402" max="6402" width="10.5703125" bestFit="1" customWidth="1"/>
    <col min="6403" max="6405" width="13.5703125" bestFit="1" customWidth="1"/>
    <col min="6406" max="6406" width="14.7109375" bestFit="1" customWidth="1"/>
    <col min="6407" max="6409" width="13.5703125" bestFit="1" customWidth="1"/>
    <col min="6658" max="6658" width="10.5703125" bestFit="1" customWidth="1"/>
    <col min="6659" max="6661" width="13.5703125" bestFit="1" customWidth="1"/>
    <col min="6662" max="6662" width="14.7109375" bestFit="1" customWidth="1"/>
    <col min="6663" max="6665" width="13.5703125" bestFit="1" customWidth="1"/>
    <col min="6914" max="6914" width="10.5703125" bestFit="1" customWidth="1"/>
    <col min="6915" max="6917" width="13.5703125" bestFit="1" customWidth="1"/>
    <col min="6918" max="6918" width="14.7109375" bestFit="1" customWidth="1"/>
    <col min="6919" max="6921" width="13.5703125" bestFit="1" customWidth="1"/>
    <col min="7170" max="7170" width="10.5703125" bestFit="1" customWidth="1"/>
    <col min="7171" max="7173" width="13.5703125" bestFit="1" customWidth="1"/>
    <col min="7174" max="7174" width="14.7109375" bestFit="1" customWidth="1"/>
    <col min="7175" max="7177" width="13.5703125" bestFit="1" customWidth="1"/>
    <col min="7426" max="7426" width="10.5703125" bestFit="1" customWidth="1"/>
    <col min="7427" max="7429" width="13.5703125" bestFit="1" customWidth="1"/>
    <col min="7430" max="7430" width="14.7109375" bestFit="1" customWidth="1"/>
    <col min="7431" max="7433" width="13.5703125" bestFit="1" customWidth="1"/>
    <col min="7682" max="7682" width="10.5703125" bestFit="1" customWidth="1"/>
    <col min="7683" max="7685" width="13.5703125" bestFit="1" customWidth="1"/>
    <col min="7686" max="7686" width="14.7109375" bestFit="1" customWidth="1"/>
    <col min="7687" max="7689" width="13.5703125" bestFit="1" customWidth="1"/>
    <col min="7938" max="7938" width="10.5703125" bestFit="1" customWidth="1"/>
    <col min="7939" max="7941" width="13.5703125" bestFit="1" customWidth="1"/>
    <col min="7942" max="7942" width="14.7109375" bestFit="1" customWidth="1"/>
    <col min="7943" max="7945" width="13.5703125" bestFit="1" customWidth="1"/>
    <col min="8194" max="8194" width="10.5703125" bestFit="1" customWidth="1"/>
    <col min="8195" max="8197" width="13.5703125" bestFit="1" customWidth="1"/>
    <col min="8198" max="8198" width="14.7109375" bestFit="1" customWidth="1"/>
    <col min="8199" max="8201" width="13.5703125" bestFit="1" customWidth="1"/>
    <col min="8450" max="8450" width="10.5703125" bestFit="1" customWidth="1"/>
    <col min="8451" max="8453" width="13.5703125" bestFit="1" customWidth="1"/>
    <col min="8454" max="8454" width="14.7109375" bestFit="1" customWidth="1"/>
    <col min="8455" max="8457" width="13.5703125" bestFit="1" customWidth="1"/>
    <col min="8706" max="8706" width="10.5703125" bestFit="1" customWidth="1"/>
    <col min="8707" max="8709" width="13.5703125" bestFit="1" customWidth="1"/>
    <col min="8710" max="8710" width="14.7109375" bestFit="1" customWidth="1"/>
    <col min="8711" max="8713" width="13.5703125" bestFit="1" customWidth="1"/>
    <col min="8962" max="8962" width="10.5703125" bestFit="1" customWidth="1"/>
    <col min="8963" max="8965" width="13.5703125" bestFit="1" customWidth="1"/>
    <col min="8966" max="8966" width="14.7109375" bestFit="1" customWidth="1"/>
    <col min="8967" max="8969" width="13.5703125" bestFit="1" customWidth="1"/>
    <col min="9218" max="9218" width="10.5703125" bestFit="1" customWidth="1"/>
    <col min="9219" max="9221" width="13.5703125" bestFit="1" customWidth="1"/>
    <col min="9222" max="9222" width="14.7109375" bestFit="1" customWidth="1"/>
    <col min="9223" max="9225" width="13.5703125" bestFit="1" customWidth="1"/>
    <col min="9474" max="9474" width="10.5703125" bestFit="1" customWidth="1"/>
    <col min="9475" max="9477" width="13.5703125" bestFit="1" customWidth="1"/>
    <col min="9478" max="9478" width="14.7109375" bestFit="1" customWidth="1"/>
    <col min="9479" max="9481" width="13.5703125" bestFit="1" customWidth="1"/>
    <col min="9730" max="9730" width="10.5703125" bestFit="1" customWidth="1"/>
    <col min="9731" max="9733" width="13.5703125" bestFit="1" customWidth="1"/>
    <col min="9734" max="9734" width="14.7109375" bestFit="1" customWidth="1"/>
    <col min="9735" max="9737" width="13.5703125" bestFit="1" customWidth="1"/>
    <col min="9986" max="9986" width="10.5703125" bestFit="1" customWidth="1"/>
    <col min="9987" max="9989" width="13.5703125" bestFit="1" customWidth="1"/>
    <col min="9990" max="9990" width="14.7109375" bestFit="1" customWidth="1"/>
    <col min="9991" max="9993" width="13.5703125" bestFit="1" customWidth="1"/>
    <col min="10242" max="10242" width="10.5703125" bestFit="1" customWidth="1"/>
    <col min="10243" max="10245" width="13.5703125" bestFit="1" customWidth="1"/>
    <col min="10246" max="10246" width="14.7109375" bestFit="1" customWidth="1"/>
    <col min="10247" max="10249" width="13.5703125" bestFit="1" customWidth="1"/>
    <col min="10498" max="10498" width="10.5703125" bestFit="1" customWidth="1"/>
    <col min="10499" max="10501" width="13.5703125" bestFit="1" customWidth="1"/>
    <col min="10502" max="10502" width="14.7109375" bestFit="1" customWidth="1"/>
    <col min="10503" max="10505" width="13.5703125" bestFit="1" customWidth="1"/>
    <col min="10754" max="10754" width="10.5703125" bestFit="1" customWidth="1"/>
    <col min="10755" max="10757" width="13.5703125" bestFit="1" customWidth="1"/>
    <col min="10758" max="10758" width="14.7109375" bestFit="1" customWidth="1"/>
    <col min="10759" max="10761" width="13.5703125" bestFit="1" customWidth="1"/>
    <col min="11010" max="11010" width="10.5703125" bestFit="1" customWidth="1"/>
    <col min="11011" max="11013" width="13.5703125" bestFit="1" customWidth="1"/>
    <col min="11014" max="11014" width="14.7109375" bestFit="1" customWidth="1"/>
    <col min="11015" max="11017" width="13.5703125" bestFit="1" customWidth="1"/>
    <col min="11266" max="11266" width="10.5703125" bestFit="1" customWidth="1"/>
    <col min="11267" max="11269" width="13.5703125" bestFit="1" customWidth="1"/>
    <col min="11270" max="11270" width="14.7109375" bestFit="1" customWidth="1"/>
    <col min="11271" max="11273" width="13.5703125" bestFit="1" customWidth="1"/>
    <col min="11522" max="11522" width="10.5703125" bestFit="1" customWidth="1"/>
    <col min="11523" max="11525" width="13.5703125" bestFit="1" customWidth="1"/>
    <col min="11526" max="11526" width="14.7109375" bestFit="1" customWidth="1"/>
    <col min="11527" max="11529" width="13.5703125" bestFit="1" customWidth="1"/>
    <col min="11778" max="11778" width="10.5703125" bestFit="1" customWidth="1"/>
    <col min="11779" max="11781" width="13.5703125" bestFit="1" customWidth="1"/>
    <col min="11782" max="11782" width="14.7109375" bestFit="1" customWidth="1"/>
    <col min="11783" max="11785" width="13.5703125" bestFit="1" customWidth="1"/>
    <col min="12034" max="12034" width="10.5703125" bestFit="1" customWidth="1"/>
    <col min="12035" max="12037" width="13.5703125" bestFit="1" customWidth="1"/>
    <col min="12038" max="12038" width="14.7109375" bestFit="1" customWidth="1"/>
    <col min="12039" max="12041" width="13.5703125" bestFit="1" customWidth="1"/>
    <col min="12290" max="12290" width="10.5703125" bestFit="1" customWidth="1"/>
    <col min="12291" max="12293" width="13.5703125" bestFit="1" customWidth="1"/>
    <col min="12294" max="12294" width="14.7109375" bestFit="1" customWidth="1"/>
    <col min="12295" max="12297" width="13.5703125" bestFit="1" customWidth="1"/>
    <col min="12546" max="12546" width="10.5703125" bestFit="1" customWidth="1"/>
    <col min="12547" max="12549" width="13.5703125" bestFit="1" customWidth="1"/>
    <col min="12550" max="12550" width="14.7109375" bestFit="1" customWidth="1"/>
    <col min="12551" max="12553" width="13.5703125" bestFit="1" customWidth="1"/>
    <col min="12802" max="12802" width="10.5703125" bestFit="1" customWidth="1"/>
    <col min="12803" max="12805" width="13.5703125" bestFit="1" customWidth="1"/>
    <col min="12806" max="12806" width="14.7109375" bestFit="1" customWidth="1"/>
    <col min="12807" max="12809" width="13.5703125" bestFit="1" customWidth="1"/>
    <col min="13058" max="13058" width="10.5703125" bestFit="1" customWidth="1"/>
    <col min="13059" max="13061" width="13.5703125" bestFit="1" customWidth="1"/>
    <col min="13062" max="13062" width="14.7109375" bestFit="1" customWidth="1"/>
    <col min="13063" max="13065" width="13.5703125" bestFit="1" customWidth="1"/>
    <col min="13314" max="13314" width="10.5703125" bestFit="1" customWidth="1"/>
    <col min="13315" max="13317" width="13.5703125" bestFit="1" customWidth="1"/>
    <col min="13318" max="13318" width="14.7109375" bestFit="1" customWidth="1"/>
    <col min="13319" max="13321" width="13.5703125" bestFit="1" customWidth="1"/>
    <col min="13570" max="13570" width="10.5703125" bestFit="1" customWidth="1"/>
    <col min="13571" max="13573" width="13.5703125" bestFit="1" customWidth="1"/>
    <col min="13574" max="13574" width="14.7109375" bestFit="1" customWidth="1"/>
    <col min="13575" max="13577" width="13.5703125" bestFit="1" customWidth="1"/>
    <col min="13826" max="13826" width="10.5703125" bestFit="1" customWidth="1"/>
    <col min="13827" max="13829" width="13.5703125" bestFit="1" customWidth="1"/>
    <col min="13830" max="13830" width="14.7109375" bestFit="1" customWidth="1"/>
    <col min="13831" max="13833" width="13.5703125" bestFit="1" customWidth="1"/>
    <col min="14082" max="14082" width="10.5703125" bestFit="1" customWidth="1"/>
    <col min="14083" max="14085" width="13.5703125" bestFit="1" customWidth="1"/>
    <col min="14086" max="14086" width="14.7109375" bestFit="1" customWidth="1"/>
    <col min="14087" max="14089" width="13.5703125" bestFit="1" customWidth="1"/>
    <col min="14338" max="14338" width="10.5703125" bestFit="1" customWidth="1"/>
    <col min="14339" max="14341" width="13.5703125" bestFit="1" customWidth="1"/>
    <col min="14342" max="14342" width="14.7109375" bestFit="1" customWidth="1"/>
    <col min="14343" max="14345" width="13.5703125" bestFit="1" customWidth="1"/>
    <col min="14594" max="14594" width="10.5703125" bestFit="1" customWidth="1"/>
    <col min="14595" max="14597" width="13.5703125" bestFit="1" customWidth="1"/>
    <col min="14598" max="14598" width="14.7109375" bestFit="1" customWidth="1"/>
    <col min="14599" max="14601" width="13.5703125" bestFit="1" customWidth="1"/>
    <col min="14850" max="14850" width="10.5703125" bestFit="1" customWidth="1"/>
    <col min="14851" max="14853" width="13.5703125" bestFit="1" customWidth="1"/>
    <col min="14854" max="14854" width="14.7109375" bestFit="1" customWidth="1"/>
    <col min="14855" max="14857" width="13.5703125" bestFit="1" customWidth="1"/>
    <col min="15106" max="15106" width="10.5703125" bestFit="1" customWidth="1"/>
    <col min="15107" max="15109" width="13.5703125" bestFit="1" customWidth="1"/>
    <col min="15110" max="15110" width="14.7109375" bestFit="1" customWidth="1"/>
    <col min="15111" max="15113" width="13.5703125" bestFit="1" customWidth="1"/>
    <col min="15362" max="15362" width="10.5703125" bestFit="1" customWidth="1"/>
    <col min="15363" max="15365" width="13.5703125" bestFit="1" customWidth="1"/>
    <col min="15366" max="15366" width="14.7109375" bestFit="1" customWidth="1"/>
    <col min="15367" max="15369" width="13.5703125" bestFit="1" customWidth="1"/>
    <col min="15618" max="15618" width="10.5703125" bestFit="1" customWidth="1"/>
    <col min="15619" max="15621" width="13.5703125" bestFit="1" customWidth="1"/>
    <col min="15622" max="15622" width="14.7109375" bestFit="1" customWidth="1"/>
    <col min="15623" max="15625" width="13.5703125" bestFit="1" customWidth="1"/>
    <col min="15874" max="15874" width="10.5703125" bestFit="1" customWidth="1"/>
    <col min="15875" max="15877" width="13.5703125" bestFit="1" customWidth="1"/>
    <col min="15878" max="15878" width="14.7109375" bestFit="1" customWidth="1"/>
    <col min="15879" max="15881" width="13.5703125" bestFit="1" customWidth="1"/>
    <col min="16130" max="16130" width="10.5703125" bestFit="1" customWidth="1"/>
    <col min="16131" max="16133" width="13.5703125" bestFit="1" customWidth="1"/>
    <col min="16134" max="16134" width="14.7109375" bestFit="1" customWidth="1"/>
    <col min="16135" max="16137" width="13.5703125" bestFit="1" customWidth="1"/>
  </cols>
  <sheetData>
    <row r="1" spans="1:10" ht="21" x14ac:dyDescent="0.25">
      <c r="A1" s="75"/>
      <c r="B1" s="146" t="s">
        <v>106</v>
      </c>
      <c r="C1" s="147"/>
      <c r="D1" s="147"/>
      <c r="E1" s="147"/>
      <c r="F1" s="147"/>
      <c r="G1" s="147"/>
      <c r="H1" s="147"/>
      <c r="I1" s="148"/>
      <c r="J1" s="75"/>
    </row>
    <row r="2" spans="1:10" ht="15.75" x14ac:dyDescent="0.25">
      <c r="A2" s="75"/>
      <c r="B2" s="76" t="s">
        <v>107</v>
      </c>
      <c r="C2" s="77" t="s">
        <v>108</v>
      </c>
      <c r="D2" s="77" t="s">
        <v>109</v>
      </c>
      <c r="E2" s="77" t="s">
        <v>110</v>
      </c>
      <c r="F2" s="77" t="s">
        <v>111</v>
      </c>
      <c r="G2" s="77" t="s">
        <v>112</v>
      </c>
      <c r="H2" s="77" t="s">
        <v>113</v>
      </c>
      <c r="I2" s="78" t="s">
        <v>114</v>
      </c>
      <c r="J2" s="75"/>
    </row>
    <row r="3" spans="1:10" ht="15.75" x14ac:dyDescent="0.25">
      <c r="A3" s="75"/>
      <c r="B3" s="79" t="s">
        <v>115</v>
      </c>
      <c r="C3" s="80">
        <v>2000</v>
      </c>
      <c r="D3" s="80">
        <v>3000</v>
      </c>
      <c r="E3" s="80">
        <v>2500</v>
      </c>
      <c r="F3" s="81">
        <f>SUM(C3:E3)</f>
        <v>7500</v>
      </c>
      <c r="G3" s="82">
        <f>AVERAGE(C3:E3)</f>
        <v>2500</v>
      </c>
      <c r="H3" s="82">
        <f>MAX(C3:E3)</f>
        <v>3000</v>
      </c>
      <c r="I3" s="83">
        <f>MIN(C3:E3)</f>
        <v>2000</v>
      </c>
      <c r="J3" s="75"/>
    </row>
    <row r="4" spans="1:10" ht="15.75" x14ac:dyDescent="0.25">
      <c r="A4" s="75"/>
      <c r="B4" s="79" t="s">
        <v>116</v>
      </c>
      <c r="C4" s="80">
        <v>2500</v>
      </c>
      <c r="D4" s="80">
        <v>4500</v>
      </c>
      <c r="E4" s="80">
        <v>3000</v>
      </c>
      <c r="F4" s="81">
        <f t="shared" ref="F4:F7" si="0">SUM(C4:E4)</f>
        <v>10000</v>
      </c>
      <c r="G4" s="82">
        <f t="shared" ref="G4:G7" si="1">AVERAGE(C4:E4)</f>
        <v>3333.3333333333335</v>
      </c>
      <c r="H4" s="82">
        <f t="shared" ref="H4:H7" si="2">MAX(C4:E4)</f>
        <v>4500</v>
      </c>
      <c r="I4" s="83">
        <f t="shared" ref="I4:I7" si="3">MIN(C4:E4)</f>
        <v>2500</v>
      </c>
      <c r="J4" s="75"/>
    </row>
    <row r="5" spans="1:10" ht="15.75" x14ac:dyDescent="0.25">
      <c r="A5" s="75"/>
      <c r="B5" s="79" t="s">
        <v>117</v>
      </c>
      <c r="C5" s="80">
        <v>4000</v>
      </c>
      <c r="D5" s="80">
        <v>3400</v>
      </c>
      <c r="E5" s="80">
        <v>2500</v>
      </c>
      <c r="F5" s="81">
        <f t="shared" si="0"/>
        <v>9900</v>
      </c>
      <c r="G5" s="82">
        <f t="shared" si="1"/>
        <v>3300</v>
      </c>
      <c r="H5" s="82">
        <f t="shared" si="2"/>
        <v>4000</v>
      </c>
      <c r="I5" s="83">
        <f t="shared" si="3"/>
        <v>2500</v>
      </c>
      <c r="J5" s="75"/>
    </row>
    <row r="6" spans="1:10" ht="15.75" x14ac:dyDescent="0.25">
      <c r="A6" s="75"/>
      <c r="B6" s="79" t="s">
        <v>118</v>
      </c>
      <c r="C6" s="80">
        <v>2300</v>
      </c>
      <c r="D6" s="80">
        <v>3100</v>
      </c>
      <c r="E6" s="80">
        <v>1000</v>
      </c>
      <c r="F6" s="81">
        <f t="shared" si="0"/>
        <v>6400</v>
      </c>
      <c r="G6" s="82">
        <f t="shared" si="1"/>
        <v>2133.3333333333335</v>
      </c>
      <c r="H6" s="82">
        <f t="shared" si="2"/>
        <v>3100</v>
      </c>
      <c r="I6" s="83">
        <f t="shared" si="3"/>
        <v>1000</v>
      </c>
      <c r="J6" s="75"/>
    </row>
    <row r="7" spans="1:10" ht="16.5" thickBot="1" x14ac:dyDescent="0.3">
      <c r="A7" s="75"/>
      <c r="B7" s="84" t="s">
        <v>119</v>
      </c>
      <c r="C7" s="85">
        <v>5000</v>
      </c>
      <c r="D7" s="85">
        <v>3800</v>
      </c>
      <c r="E7" s="85">
        <v>5600</v>
      </c>
      <c r="F7" s="81">
        <f t="shared" si="0"/>
        <v>14400</v>
      </c>
      <c r="G7" s="82">
        <f t="shared" si="1"/>
        <v>4800</v>
      </c>
      <c r="H7" s="82">
        <f t="shared" si="2"/>
        <v>5600</v>
      </c>
      <c r="I7" s="83">
        <f t="shared" si="3"/>
        <v>3800</v>
      </c>
      <c r="J7" s="75"/>
    </row>
  </sheetData>
  <mergeCells count="1">
    <mergeCell ref="B1:I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AD58-E977-43DF-A592-08F362F703F8}">
  <sheetPr>
    <tabColor theme="6" tint="-0.499984740745262"/>
  </sheetPr>
  <dimension ref="A1:G17"/>
  <sheetViews>
    <sheetView workbookViewId="0">
      <selection activeCell="H17" sqref="H17"/>
    </sheetView>
  </sheetViews>
  <sheetFormatPr defaultRowHeight="12.75" x14ac:dyDescent="0.2"/>
  <cols>
    <col min="1" max="1" width="13.28515625" bestFit="1" customWidth="1"/>
    <col min="2" max="5" width="11.5703125" bestFit="1" customWidth="1"/>
    <col min="257" max="257" width="13.28515625" bestFit="1" customWidth="1"/>
    <col min="258" max="261" width="11.5703125" bestFit="1" customWidth="1"/>
    <col min="513" max="513" width="13.28515625" bestFit="1" customWidth="1"/>
    <col min="514" max="517" width="11.5703125" bestFit="1" customWidth="1"/>
    <col min="769" max="769" width="13.28515625" bestFit="1" customWidth="1"/>
    <col min="770" max="773" width="11.5703125" bestFit="1" customWidth="1"/>
    <col min="1025" max="1025" width="13.28515625" bestFit="1" customWidth="1"/>
    <col min="1026" max="1029" width="11.5703125" bestFit="1" customWidth="1"/>
    <col min="1281" max="1281" width="13.28515625" bestFit="1" customWidth="1"/>
    <col min="1282" max="1285" width="11.5703125" bestFit="1" customWidth="1"/>
    <col min="1537" max="1537" width="13.28515625" bestFit="1" customWidth="1"/>
    <col min="1538" max="1541" width="11.5703125" bestFit="1" customWidth="1"/>
    <col min="1793" max="1793" width="13.28515625" bestFit="1" customWidth="1"/>
    <col min="1794" max="1797" width="11.5703125" bestFit="1" customWidth="1"/>
    <col min="2049" max="2049" width="13.28515625" bestFit="1" customWidth="1"/>
    <col min="2050" max="2053" width="11.5703125" bestFit="1" customWidth="1"/>
    <col min="2305" max="2305" width="13.28515625" bestFit="1" customWidth="1"/>
    <col min="2306" max="2309" width="11.5703125" bestFit="1" customWidth="1"/>
    <col min="2561" max="2561" width="13.28515625" bestFit="1" customWidth="1"/>
    <col min="2562" max="2565" width="11.5703125" bestFit="1" customWidth="1"/>
    <col min="2817" max="2817" width="13.28515625" bestFit="1" customWidth="1"/>
    <col min="2818" max="2821" width="11.5703125" bestFit="1" customWidth="1"/>
    <col min="3073" max="3073" width="13.28515625" bestFit="1" customWidth="1"/>
    <col min="3074" max="3077" width="11.5703125" bestFit="1" customWidth="1"/>
    <col min="3329" max="3329" width="13.28515625" bestFit="1" customWidth="1"/>
    <col min="3330" max="3333" width="11.5703125" bestFit="1" customWidth="1"/>
    <col min="3585" max="3585" width="13.28515625" bestFit="1" customWidth="1"/>
    <col min="3586" max="3589" width="11.5703125" bestFit="1" customWidth="1"/>
    <col min="3841" max="3841" width="13.28515625" bestFit="1" customWidth="1"/>
    <col min="3842" max="3845" width="11.5703125" bestFit="1" customWidth="1"/>
    <col min="4097" max="4097" width="13.28515625" bestFit="1" customWidth="1"/>
    <col min="4098" max="4101" width="11.5703125" bestFit="1" customWidth="1"/>
    <col min="4353" max="4353" width="13.28515625" bestFit="1" customWidth="1"/>
    <col min="4354" max="4357" width="11.5703125" bestFit="1" customWidth="1"/>
    <col min="4609" max="4609" width="13.28515625" bestFit="1" customWidth="1"/>
    <col min="4610" max="4613" width="11.5703125" bestFit="1" customWidth="1"/>
    <col min="4865" max="4865" width="13.28515625" bestFit="1" customWidth="1"/>
    <col min="4866" max="4869" width="11.5703125" bestFit="1" customWidth="1"/>
    <col min="5121" max="5121" width="13.28515625" bestFit="1" customWidth="1"/>
    <col min="5122" max="5125" width="11.5703125" bestFit="1" customWidth="1"/>
    <col min="5377" max="5377" width="13.28515625" bestFit="1" customWidth="1"/>
    <col min="5378" max="5381" width="11.5703125" bestFit="1" customWidth="1"/>
    <col min="5633" max="5633" width="13.28515625" bestFit="1" customWidth="1"/>
    <col min="5634" max="5637" width="11.5703125" bestFit="1" customWidth="1"/>
    <col min="5889" max="5889" width="13.28515625" bestFit="1" customWidth="1"/>
    <col min="5890" max="5893" width="11.5703125" bestFit="1" customWidth="1"/>
    <col min="6145" max="6145" width="13.28515625" bestFit="1" customWidth="1"/>
    <col min="6146" max="6149" width="11.5703125" bestFit="1" customWidth="1"/>
    <col min="6401" max="6401" width="13.28515625" bestFit="1" customWidth="1"/>
    <col min="6402" max="6405" width="11.5703125" bestFit="1" customWidth="1"/>
    <col min="6657" max="6657" width="13.28515625" bestFit="1" customWidth="1"/>
    <col min="6658" max="6661" width="11.5703125" bestFit="1" customWidth="1"/>
    <col min="6913" max="6913" width="13.28515625" bestFit="1" customWidth="1"/>
    <col min="6914" max="6917" width="11.5703125" bestFit="1" customWidth="1"/>
    <col min="7169" max="7169" width="13.28515625" bestFit="1" customWidth="1"/>
    <col min="7170" max="7173" width="11.5703125" bestFit="1" customWidth="1"/>
    <col min="7425" max="7425" width="13.28515625" bestFit="1" customWidth="1"/>
    <col min="7426" max="7429" width="11.5703125" bestFit="1" customWidth="1"/>
    <col min="7681" max="7681" width="13.28515625" bestFit="1" customWidth="1"/>
    <col min="7682" max="7685" width="11.5703125" bestFit="1" customWidth="1"/>
    <col min="7937" max="7937" width="13.28515625" bestFit="1" customWidth="1"/>
    <col min="7938" max="7941" width="11.5703125" bestFit="1" customWidth="1"/>
    <col min="8193" max="8193" width="13.28515625" bestFit="1" customWidth="1"/>
    <col min="8194" max="8197" width="11.5703125" bestFit="1" customWidth="1"/>
    <col min="8449" max="8449" width="13.28515625" bestFit="1" customWidth="1"/>
    <col min="8450" max="8453" width="11.5703125" bestFit="1" customWidth="1"/>
    <col min="8705" max="8705" width="13.28515625" bestFit="1" customWidth="1"/>
    <col min="8706" max="8709" width="11.5703125" bestFit="1" customWidth="1"/>
    <col min="8961" max="8961" width="13.28515625" bestFit="1" customWidth="1"/>
    <col min="8962" max="8965" width="11.5703125" bestFit="1" customWidth="1"/>
    <col min="9217" max="9217" width="13.28515625" bestFit="1" customWidth="1"/>
    <col min="9218" max="9221" width="11.5703125" bestFit="1" customWidth="1"/>
    <col min="9473" max="9473" width="13.28515625" bestFit="1" customWidth="1"/>
    <col min="9474" max="9477" width="11.5703125" bestFit="1" customWidth="1"/>
    <col min="9729" max="9729" width="13.28515625" bestFit="1" customWidth="1"/>
    <col min="9730" max="9733" width="11.5703125" bestFit="1" customWidth="1"/>
    <col min="9985" max="9985" width="13.28515625" bestFit="1" customWidth="1"/>
    <col min="9986" max="9989" width="11.5703125" bestFit="1" customWidth="1"/>
    <col min="10241" max="10241" width="13.28515625" bestFit="1" customWidth="1"/>
    <col min="10242" max="10245" width="11.5703125" bestFit="1" customWidth="1"/>
    <col min="10497" max="10497" width="13.28515625" bestFit="1" customWidth="1"/>
    <col min="10498" max="10501" width="11.5703125" bestFit="1" customWidth="1"/>
    <col min="10753" max="10753" width="13.28515625" bestFit="1" customWidth="1"/>
    <col min="10754" max="10757" width="11.5703125" bestFit="1" customWidth="1"/>
    <col min="11009" max="11009" width="13.28515625" bestFit="1" customWidth="1"/>
    <col min="11010" max="11013" width="11.5703125" bestFit="1" customWidth="1"/>
    <col min="11265" max="11265" width="13.28515625" bestFit="1" customWidth="1"/>
    <col min="11266" max="11269" width="11.5703125" bestFit="1" customWidth="1"/>
    <col min="11521" max="11521" width="13.28515625" bestFit="1" customWidth="1"/>
    <col min="11522" max="11525" width="11.5703125" bestFit="1" customWidth="1"/>
    <col min="11777" max="11777" width="13.28515625" bestFit="1" customWidth="1"/>
    <col min="11778" max="11781" width="11.5703125" bestFit="1" customWidth="1"/>
    <col min="12033" max="12033" width="13.28515625" bestFit="1" customWidth="1"/>
    <col min="12034" max="12037" width="11.5703125" bestFit="1" customWidth="1"/>
    <col min="12289" max="12289" width="13.28515625" bestFit="1" customWidth="1"/>
    <col min="12290" max="12293" width="11.5703125" bestFit="1" customWidth="1"/>
    <col min="12545" max="12545" width="13.28515625" bestFit="1" customWidth="1"/>
    <col min="12546" max="12549" width="11.5703125" bestFit="1" customWidth="1"/>
    <col min="12801" max="12801" width="13.28515625" bestFit="1" customWidth="1"/>
    <col min="12802" max="12805" width="11.5703125" bestFit="1" customWidth="1"/>
    <col min="13057" max="13057" width="13.28515625" bestFit="1" customWidth="1"/>
    <col min="13058" max="13061" width="11.5703125" bestFit="1" customWidth="1"/>
    <col min="13313" max="13313" width="13.28515625" bestFit="1" customWidth="1"/>
    <col min="13314" max="13317" width="11.5703125" bestFit="1" customWidth="1"/>
    <col min="13569" max="13569" width="13.28515625" bestFit="1" customWidth="1"/>
    <col min="13570" max="13573" width="11.5703125" bestFit="1" customWidth="1"/>
    <col min="13825" max="13825" width="13.28515625" bestFit="1" customWidth="1"/>
    <col min="13826" max="13829" width="11.5703125" bestFit="1" customWidth="1"/>
    <col min="14081" max="14081" width="13.28515625" bestFit="1" customWidth="1"/>
    <col min="14082" max="14085" width="11.5703125" bestFit="1" customWidth="1"/>
    <col min="14337" max="14337" width="13.28515625" bestFit="1" customWidth="1"/>
    <col min="14338" max="14341" width="11.5703125" bestFit="1" customWidth="1"/>
    <col min="14593" max="14593" width="13.28515625" bestFit="1" customWidth="1"/>
    <col min="14594" max="14597" width="11.5703125" bestFit="1" customWidth="1"/>
    <col min="14849" max="14849" width="13.28515625" bestFit="1" customWidth="1"/>
    <col min="14850" max="14853" width="11.5703125" bestFit="1" customWidth="1"/>
    <col min="15105" max="15105" width="13.28515625" bestFit="1" customWidth="1"/>
    <col min="15106" max="15109" width="11.5703125" bestFit="1" customWidth="1"/>
    <col min="15361" max="15361" width="13.28515625" bestFit="1" customWidth="1"/>
    <col min="15362" max="15365" width="11.5703125" bestFit="1" customWidth="1"/>
    <col min="15617" max="15617" width="13.28515625" bestFit="1" customWidth="1"/>
    <col min="15618" max="15621" width="11.5703125" bestFit="1" customWidth="1"/>
    <col min="15873" max="15873" width="13.28515625" bestFit="1" customWidth="1"/>
    <col min="15874" max="15877" width="11.5703125" bestFit="1" customWidth="1"/>
    <col min="16129" max="16129" width="13.28515625" bestFit="1" customWidth="1"/>
    <col min="16130" max="16133" width="11.5703125" bestFit="1" customWidth="1"/>
  </cols>
  <sheetData>
    <row r="1" spans="1:7" ht="15" x14ac:dyDescent="0.25">
      <c r="A1" s="86" t="s">
        <v>107</v>
      </c>
      <c r="B1" s="87" t="s">
        <v>120</v>
      </c>
      <c r="C1" s="87" t="s">
        <v>121</v>
      </c>
      <c r="D1" s="87" t="s">
        <v>122</v>
      </c>
      <c r="E1" s="87" t="s">
        <v>123</v>
      </c>
      <c r="F1" s="87" t="s">
        <v>111</v>
      </c>
      <c r="G1" s="88"/>
    </row>
    <row r="2" spans="1:7" ht="15" x14ac:dyDescent="0.25">
      <c r="A2" s="89" t="s">
        <v>124</v>
      </c>
      <c r="B2" s="90">
        <v>254</v>
      </c>
      <c r="C2" s="90">
        <v>136</v>
      </c>
      <c r="D2" s="90">
        <v>284</v>
      </c>
      <c r="E2" s="90">
        <v>286</v>
      </c>
      <c r="F2" s="91"/>
      <c r="G2" s="88"/>
    </row>
    <row r="3" spans="1:7" ht="15" x14ac:dyDescent="0.25">
      <c r="A3" s="89" t="s">
        <v>125</v>
      </c>
      <c r="B3" s="90">
        <v>126</v>
      </c>
      <c r="C3" s="90">
        <v>485</v>
      </c>
      <c r="D3" s="90">
        <v>106</v>
      </c>
      <c r="E3" s="90">
        <v>310</v>
      </c>
      <c r="F3" s="91"/>
      <c r="G3" s="88"/>
    </row>
    <row r="4" spans="1:7" ht="15" x14ac:dyDescent="0.25">
      <c r="A4" s="89" t="s">
        <v>126</v>
      </c>
      <c r="B4" s="90">
        <v>101</v>
      </c>
      <c r="C4" s="90">
        <v>318</v>
      </c>
      <c r="D4" s="90">
        <v>401</v>
      </c>
      <c r="E4" s="90">
        <v>428</v>
      </c>
      <c r="F4" s="91"/>
      <c r="G4" s="88"/>
    </row>
    <row r="5" spans="1:7" ht="15" x14ac:dyDescent="0.25">
      <c r="A5" s="89" t="s">
        <v>127</v>
      </c>
      <c r="B5" s="90">
        <v>144</v>
      </c>
      <c r="C5" s="90">
        <v>490</v>
      </c>
      <c r="D5" s="90">
        <v>359</v>
      </c>
      <c r="E5" s="90">
        <v>112</v>
      </c>
      <c r="F5" s="91"/>
      <c r="G5" s="88"/>
    </row>
    <row r="6" spans="1:7" ht="15" x14ac:dyDescent="0.25">
      <c r="A6" s="89" t="s">
        <v>128</v>
      </c>
      <c r="B6" s="90">
        <v>236</v>
      </c>
      <c r="C6" s="90">
        <v>457</v>
      </c>
      <c r="D6" s="90">
        <v>164</v>
      </c>
      <c r="E6" s="90">
        <v>467</v>
      </c>
      <c r="F6" s="91"/>
      <c r="G6" s="88"/>
    </row>
    <row r="7" spans="1:7" ht="15" x14ac:dyDescent="0.25">
      <c r="A7" s="89" t="s">
        <v>129</v>
      </c>
      <c r="B7" s="90">
        <v>279</v>
      </c>
      <c r="C7" s="90">
        <v>199</v>
      </c>
      <c r="D7" s="90">
        <v>460</v>
      </c>
      <c r="E7" s="90">
        <v>439</v>
      </c>
      <c r="F7" s="91"/>
      <c r="G7" s="88"/>
    </row>
    <row r="8" spans="1:7" ht="15" x14ac:dyDescent="0.25">
      <c r="A8" s="89" t="s">
        <v>130</v>
      </c>
      <c r="B8" s="90">
        <v>261</v>
      </c>
      <c r="C8" s="90">
        <v>468</v>
      </c>
      <c r="D8" s="90">
        <v>480</v>
      </c>
      <c r="E8" s="90">
        <v>183</v>
      </c>
      <c r="F8" s="91"/>
      <c r="G8" s="88"/>
    </row>
    <row r="9" spans="1:7" ht="15" x14ac:dyDescent="0.25">
      <c r="A9" s="89" t="s">
        <v>131</v>
      </c>
      <c r="B9" s="90">
        <v>387</v>
      </c>
      <c r="C9" s="90">
        <v>220</v>
      </c>
      <c r="D9" s="90">
        <v>448</v>
      </c>
      <c r="E9" s="90">
        <v>346</v>
      </c>
      <c r="F9" s="91"/>
      <c r="G9" s="88"/>
    </row>
    <row r="10" spans="1:7" ht="15" x14ac:dyDescent="0.25">
      <c r="A10" s="89" t="s">
        <v>132</v>
      </c>
      <c r="B10" s="90">
        <v>255</v>
      </c>
      <c r="C10" s="90">
        <v>418</v>
      </c>
      <c r="D10" s="90">
        <v>401</v>
      </c>
      <c r="E10" s="90">
        <v>247</v>
      </c>
      <c r="F10" s="91"/>
      <c r="G10" s="88"/>
    </row>
    <row r="11" spans="1:7" ht="15" x14ac:dyDescent="0.25">
      <c r="A11" s="89" t="s">
        <v>133</v>
      </c>
      <c r="B11" s="90">
        <v>192</v>
      </c>
      <c r="C11" s="90">
        <v>317</v>
      </c>
      <c r="D11" s="90">
        <v>355</v>
      </c>
      <c r="E11" s="90">
        <v>183</v>
      </c>
      <c r="F11" s="91"/>
      <c r="G11" s="88"/>
    </row>
    <row r="12" spans="1:7" ht="15" x14ac:dyDescent="0.25">
      <c r="A12" s="89" t="s">
        <v>134</v>
      </c>
      <c r="B12" s="90">
        <v>139</v>
      </c>
      <c r="C12" s="90">
        <v>124</v>
      </c>
      <c r="D12" s="90">
        <v>227</v>
      </c>
      <c r="E12" s="90">
        <v>112</v>
      </c>
      <c r="F12" s="91"/>
      <c r="G12" s="88"/>
    </row>
    <row r="13" spans="1:7" ht="15" x14ac:dyDescent="0.25">
      <c r="A13" s="89" t="s">
        <v>135</v>
      </c>
      <c r="B13" s="90">
        <v>265</v>
      </c>
      <c r="C13" s="90">
        <v>160</v>
      </c>
      <c r="D13" s="90">
        <v>235</v>
      </c>
      <c r="E13" s="90">
        <v>270</v>
      </c>
      <c r="F13" s="91"/>
      <c r="G13" s="88"/>
    </row>
    <row r="14" spans="1:7" ht="15" x14ac:dyDescent="0.25">
      <c r="A14" s="92" t="s">
        <v>136</v>
      </c>
      <c r="B14" s="91"/>
      <c r="C14" s="91"/>
      <c r="D14" s="91"/>
      <c r="E14" s="91"/>
      <c r="F14" s="91"/>
      <c r="G14" s="88"/>
    </row>
    <row r="15" spans="1:7" ht="15" x14ac:dyDescent="0.25">
      <c r="A15" s="88"/>
      <c r="B15" s="93"/>
      <c r="C15" s="93"/>
      <c r="D15" s="93"/>
      <c r="E15" s="93"/>
      <c r="F15" s="93"/>
      <c r="G15" s="88"/>
    </row>
    <row r="16" spans="1:7" ht="15.75" x14ac:dyDescent="0.25">
      <c r="A16" s="94" t="s">
        <v>137</v>
      </c>
      <c r="B16" s="95"/>
      <c r="C16" s="95"/>
      <c r="D16" s="95"/>
      <c r="E16" s="95"/>
      <c r="F16" s="88"/>
      <c r="G16" s="88"/>
    </row>
    <row r="17" spans="1:7" ht="15.75" x14ac:dyDescent="0.25">
      <c r="A17" s="94" t="s">
        <v>138</v>
      </c>
      <c r="B17" s="95"/>
      <c r="C17" s="95"/>
      <c r="D17" s="95"/>
      <c r="E17" s="95"/>
      <c r="F17" s="88"/>
      <c r="G17" s="88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234C-84FD-4943-BDC8-ABCDC0514FA7}">
  <sheetPr>
    <tabColor theme="6" tint="-0.499984740745262"/>
  </sheetPr>
  <dimension ref="A1:G20"/>
  <sheetViews>
    <sheetView topLeftCell="A7" workbookViewId="0">
      <selection activeCell="C20" sqref="C20"/>
    </sheetView>
  </sheetViews>
  <sheetFormatPr defaultRowHeight="12.75" x14ac:dyDescent="0.2"/>
  <cols>
    <col min="2" max="2" width="38" bestFit="1" customWidth="1"/>
    <col min="3" max="3" width="14.42578125" customWidth="1"/>
    <col min="4" max="4" width="15.28515625" customWidth="1"/>
    <col min="5" max="5" width="21.42578125" customWidth="1"/>
    <col min="6" max="6" width="19.7109375" customWidth="1"/>
    <col min="258" max="258" width="38" bestFit="1" customWidth="1"/>
    <col min="259" max="259" width="14.42578125" customWidth="1"/>
    <col min="260" max="260" width="15.28515625" customWidth="1"/>
    <col min="261" max="261" width="21.42578125" customWidth="1"/>
    <col min="262" max="262" width="19.7109375" customWidth="1"/>
    <col min="514" max="514" width="38" bestFit="1" customWidth="1"/>
    <col min="515" max="515" width="14.42578125" customWidth="1"/>
    <col min="516" max="516" width="15.28515625" customWidth="1"/>
    <col min="517" max="517" width="21.42578125" customWidth="1"/>
    <col min="518" max="518" width="19.7109375" customWidth="1"/>
    <col min="770" max="770" width="38" bestFit="1" customWidth="1"/>
    <col min="771" max="771" width="14.42578125" customWidth="1"/>
    <col min="772" max="772" width="15.28515625" customWidth="1"/>
    <col min="773" max="773" width="21.42578125" customWidth="1"/>
    <col min="774" max="774" width="19.7109375" customWidth="1"/>
    <col min="1026" max="1026" width="38" bestFit="1" customWidth="1"/>
    <col min="1027" max="1027" width="14.42578125" customWidth="1"/>
    <col min="1028" max="1028" width="15.28515625" customWidth="1"/>
    <col min="1029" max="1029" width="21.42578125" customWidth="1"/>
    <col min="1030" max="1030" width="19.7109375" customWidth="1"/>
    <col min="1282" max="1282" width="38" bestFit="1" customWidth="1"/>
    <col min="1283" max="1283" width="14.42578125" customWidth="1"/>
    <col min="1284" max="1284" width="15.28515625" customWidth="1"/>
    <col min="1285" max="1285" width="21.42578125" customWidth="1"/>
    <col min="1286" max="1286" width="19.7109375" customWidth="1"/>
    <col min="1538" max="1538" width="38" bestFit="1" customWidth="1"/>
    <col min="1539" max="1539" width="14.42578125" customWidth="1"/>
    <col min="1540" max="1540" width="15.28515625" customWidth="1"/>
    <col min="1541" max="1541" width="21.42578125" customWidth="1"/>
    <col min="1542" max="1542" width="19.7109375" customWidth="1"/>
    <col min="1794" max="1794" width="38" bestFit="1" customWidth="1"/>
    <col min="1795" max="1795" width="14.42578125" customWidth="1"/>
    <col min="1796" max="1796" width="15.28515625" customWidth="1"/>
    <col min="1797" max="1797" width="21.42578125" customWidth="1"/>
    <col min="1798" max="1798" width="19.7109375" customWidth="1"/>
    <col min="2050" max="2050" width="38" bestFit="1" customWidth="1"/>
    <col min="2051" max="2051" width="14.42578125" customWidth="1"/>
    <col min="2052" max="2052" width="15.28515625" customWidth="1"/>
    <col min="2053" max="2053" width="21.42578125" customWidth="1"/>
    <col min="2054" max="2054" width="19.7109375" customWidth="1"/>
    <col min="2306" max="2306" width="38" bestFit="1" customWidth="1"/>
    <col min="2307" max="2307" width="14.42578125" customWidth="1"/>
    <col min="2308" max="2308" width="15.28515625" customWidth="1"/>
    <col min="2309" max="2309" width="21.42578125" customWidth="1"/>
    <col min="2310" max="2310" width="19.7109375" customWidth="1"/>
    <col min="2562" max="2562" width="38" bestFit="1" customWidth="1"/>
    <col min="2563" max="2563" width="14.42578125" customWidth="1"/>
    <col min="2564" max="2564" width="15.28515625" customWidth="1"/>
    <col min="2565" max="2565" width="21.42578125" customWidth="1"/>
    <col min="2566" max="2566" width="19.7109375" customWidth="1"/>
    <col min="2818" max="2818" width="38" bestFit="1" customWidth="1"/>
    <col min="2819" max="2819" width="14.42578125" customWidth="1"/>
    <col min="2820" max="2820" width="15.28515625" customWidth="1"/>
    <col min="2821" max="2821" width="21.42578125" customWidth="1"/>
    <col min="2822" max="2822" width="19.7109375" customWidth="1"/>
    <col min="3074" max="3074" width="38" bestFit="1" customWidth="1"/>
    <col min="3075" max="3075" width="14.42578125" customWidth="1"/>
    <col min="3076" max="3076" width="15.28515625" customWidth="1"/>
    <col min="3077" max="3077" width="21.42578125" customWidth="1"/>
    <col min="3078" max="3078" width="19.7109375" customWidth="1"/>
    <col min="3330" max="3330" width="38" bestFit="1" customWidth="1"/>
    <col min="3331" max="3331" width="14.42578125" customWidth="1"/>
    <col min="3332" max="3332" width="15.28515625" customWidth="1"/>
    <col min="3333" max="3333" width="21.42578125" customWidth="1"/>
    <col min="3334" max="3334" width="19.7109375" customWidth="1"/>
    <col min="3586" max="3586" width="38" bestFit="1" customWidth="1"/>
    <col min="3587" max="3587" width="14.42578125" customWidth="1"/>
    <col min="3588" max="3588" width="15.28515625" customWidth="1"/>
    <col min="3589" max="3589" width="21.42578125" customWidth="1"/>
    <col min="3590" max="3590" width="19.7109375" customWidth="1"/>
    <col min="3842" max="3842" width="38" bestFit="1" customWidth="1"/>
    <col min="3843" max="3843" width="14.42578125" customWidth="1"/>
    <col min="3844" max="3844" width="15.28515625" customWidth="1"/>
    <col min="3845" max="3845" width="21.42578125" customWidth="1"/>
    <col min="3846" max="3846" width="19.7109375" customWidth="1"/>
    <col min="4098" max="4098" width="38" bestFit="1" customWidth="1"/>
    <col min="4099" max="4099" width="14.42578125" customWidth="1"/>
    <col min="4100" max="4100" width="15.28515625" customWidth="1"/>
    <col min="4101" max="4101" width="21.42578125" customWidth="1"/>
    <col min="4102" max="4102" width="19.7109375" customWidth="1"/>
    <col min="4354" max="4354" width="38" bestFit="1" customWidth="1"/>
    <col min="4355" max="4355" width="14.42578125" customWidth="1"/>
    <col min="4356" max="4356" width="15.28515625" customWidth="1"/>
    <col min="4357" max="4357" width="21.42578125" customWidth="1"/>
    <col min="4358" max="4358" width="19.7109375" customWidth="1"/>
    <col min="4610" max="4610" width="38" bestFit="1" customWidth="1"/>
    <col min="4611" max="4611" width="14.42578125" customWidth="1"/>
    <col min="4612" max="4612" width="15.28515625" customWidth="1"/>
    <col min="4613" max="4613" width="21.42578125" customWidth="1"/>
    <col min="4614" max="4614" width="19.7109375" customWidth="1"/>
    <col min="4866" max="4866" width="38" bestFit="1" customWidth="1"/>
    <col min="4867" max="4867" width="14.42578125" customWidth="1"/>
    <col min="4868" max="4868" width="15.28515625" customWidth="1"/>
    <col min="4869" max="4869" width="21.42578125" customWidth="1"/>
    <col min="4870" max="4870" width="19.7109375" customWidth="1"/>
    <col min="5122" max="5122" width="38" bestFit="1" customWidth="1"/>
    <col min="5123" max="5123" width="14.42578125" customWidth="1"/>
    <col min="5124" max="5124" width="15.28515625" customWidth="1"/>
    <col min="5125" max="5125" width="21.42578125" customWidth="1"/>
    <col min="5126" max="5126" width="19.7109375" customWidth="1"/>
    <col min="5378" max="5378" width="38" bestFit="1" customWidth="1"/>
    <col min="5379" max="5379" width="14.42578125" customWidth="1"/>
    <col min="5380" max="5380" width="15.28515625" customWidth="1"/>
    <col min="5381" max="5381" width="21.42578125" customWidth="1"/>
    <col min="5382" max="5382" width="19.7109375" customWidth="1"/>
    <col min="5634" max="5634" width="38" bestFit="1" customWidth="1"/>
    <col min="5635" max="5635" width="14.42578125" customWidth="1"/>
    <col min="5636" max="5636" width="15.28515625" customWidth="1"/>
    <col min="5637" max="5637" width="21.42578125" customWidth="1"/>
    <col min="5638" max="5638" width="19.7109375" customWidth="1"/>
    <col min="5890" max="5890" width="38" bestFit="1" customWidth="1"/>
    <col min="5891" max="5891" width="14.42578125" customWidth="1"/>
    <col min="5892" max="5892" width="15.28515625" customWidth="1"/>
    <col min="5893" max="5893" width="21.42578125" customWidth="1"/>
    <col min="5894" max="5894" width="19.7109375" customWidth="1"/>
    <col min="6146" max="6146" width="38" bestFit="1" customWidth="1"/>
    <col min="6147" max="6147" width="14.42578125" customWidth="1"/>
    <col min="6148" max="6148" width="15.28515625" customWidth="1"/>
    <col min="6149" max="6149" width="21.42578125" customWidth="1"/>
    <col min="6150" max="6150" width="19.7109375" customWidth="1"/>
    <col min="6402" max="6402" width="38" bestFit="1" customWidth="1"/>
    <col min="6403" max="6403" width="14.42578125" customWidth="1"/>
    <col min="6404" max="6404" width="15.28515625" customWidth="1"/>
    <col min="6405" max="6405" width="21.42578125" customWidth="1"/>
    <col min="6406" max="6406" width="19.7109375" customWidth="1"/>
    <col min="6658" max="6658" width="38" bestFit="1" customWidth="1"/>
    <col min="6659" max="6659" width="14.42578125" customWidth="1"/>
    <col min="6660" max="6660" width="15.28515625" customWidth="1"/>
    <col min="6661" max="6661" width="21.42578125" customWidth="1"/>
    <col min="6662" max="6662" width="19.7109375" customWidth="1"/>
    <col min="6914" max="6914" width="38" bestFit="1" customWidth="1"/>
    <col min="6915" max="6915" width="14.42578125" customWidth="1"/>
    <col min="6916" max="6916" width="15.28515625" customWidth="1"/>
    <col min="6917" max="6917" width="21.42578125" customWidth="1"/>
    <col min="6918" max="6918" width="19.7109375" customWidth="1"/>
    <col min="7170" max="7170" width="38" bestFit="1" customWidth="1"/>
    <col min="7171" max="7171" width="14.42578125" customWidth="1"/>
    <col min="7172" max="7172" width="15.28515625" customWidth="1"/>
    <col min="7173" max="7173" width="21.42578125" customWidth="1"/>
    <col min="7174" max="7174" width="19.7109375" customWidth="1"/>
    <col min="7426" max="7426" width="38" bestFit="1" customWidth="1"/>
    <col min="7427" max="7427" width="14.42578125" customWidth="1"/>
    <col min="7428" max="7428" width="15.28515625" customWidth="1"/>
    <col min="7429" max="7429" width="21.42578125" customWidth="1"/>
    <col min="7430" max="7430" width="19.7109375" customWidth="1"/>
    <col min="7682" max="7682" width="38" bestFit="1" customWidth="1"/>
    <col min="7683" max="7683" width="14.42578125" customWidth="1"/>
    <col min="7684" max="7684" width="15.28515625" customWidth="1"/>
    <col min="7685" max="7685" width="21.42578125" customWidth="1"/>
    <col min="7686" max="7686" width="19.7109375" customWidth="1"/>
    <col min="7938" max="7938" width="38" bestFit="1" customWidth="1"/>
    <col min="7939" max="7939" width="14.42578125" customWidth="1"/>
    <col min="7940" max="7940" width="15.28515625" customWidth="1"/>
    <col min="7941" max="7941" width="21.42578125" customWidth="1"/>
    <col min="7942" max="7942" width="19.7109375" customWidth="1"/>
    <col min="8194" max="8194" width="38" bestFit="1" customWidth="1"/>
    <col min="8195" max="8195" width="14.42578125" customWidth="1"/>
    <col min="8196" max="8196" width="15.28515625" customWidth="1"/>
    <col min="8197" max="8197" width="21.42578125" customWidth="1"/>
    <col min="8198" max="8198" width="19.7109375" customWidth="1"/>
    <col min="8450" max="8450" width="38" bestFit="1" customWidth="1"/>
    <col min="8451" max="8451" width="14.42578125" customWidth="1"/>
    <col min="8452" max="8452" width="15.28515625" customWidth="1"/>
    <col min="8453" max="8453" width="21.42578125" customWidth="1"/>
    <col min="8454" max="8454" width="19.7109375" customWidth="1"/>
    <col min="8706" max="8706" width="38" bestFit="1" customWidth="1"/>
    <col min="8707" max="8707" width="14.42578125" customWidth="1"/>
    <col min="8708" max="8708" width="15.28515625" customWidth="1"/>
    <col min="8709" max="8709" width="21.42578125" customWidth="1"/>
    <col min="8710" max="8710" width="19.7109375" customWidth="1"/>
    <col min="8962" max="8962" width="38" bestFit="1" customWidth="1"/>
    <col min="8963" max="8963" width="14.42578125" customWidth="1"/>
    <col min="8964" max="8964" width="15.28515625" customWidth="1"/>
    <col min="8965" max="8965" width="21.42578125" customWidth="1"/>
    <col min="8966" max="8966" width="19.7109375" customWidth="1"/>
    <col min="9218" max="9218" width="38" bestFit="1" customWidth="1"/>
    <col min="9219" max="9219" width="14.42578125" customWidth="1"/>
    <col min="9220" max="9220" width="15.28515625" customWidth="1"/>
    <col min="9221" max="9221" width="21.42578125" customWidth="1"/>
    <col min="9222" max="9222" width="19.7109375" customWidth="1"/>
    <col min="9474" max="9474" width="38" bestFit="1" customWidth="1"/>
    <col min="9475" max="9475" width="14.42578125" customWidth="1"/>
    <col min="9476" max="9476" width="15.28515625" customWidth="1"/>
    <col min="9477" max="9477" width="21.42578125" customWidth="1"/>
    <col min="9478" max="9478" width="19.7109375" customWidth="1"/>
    <col min="9730" max="9730" width="38" bestFit="1" customWidth="1"/>
    <col min="9731" max="9731" width="14.42578125" customWidth="1"/>
    <col min="9732" max="9732" width="15.28515625" customWidth="1"/>
    <col min="9733" max="9733" width="21.42578125" customWidth="1"/>
    <col min="9734" max="9734" width="19.7109375" customWidth="1"/>
    <col min="9986" max="9986" width="38" bestFit="1" customWidth="1"/>
    <col min="9987" max="9987" width="14.42578125" customWidth="1"/>
    <col min="9988" max="9988" width="15.28515625" customWidth="1"/>
    <col min="9989" max="9989" width="21.42578125" customWidth="1"/>
    <col min="9990" max="9990" width="19.7109375" customWidth="1"/>
    <col min="10242" max="10242" width="38" bestFit="1" customWidth="1"/>
    <col min="10243" max="10243" width="14.42578125" customWidth="1"/>
    <col min="10244" max="10244" width="15.28515625" customWidth="1"/>
    <col min="10245" max="10245" width="21.42578125" customWidth="1"/>
    <col min="10246" max="10246" width="19.7109375" customWidth="1"/>
    <col min="10498" max="10498" width="38" bestFit="1" customWidth="1"/>
    <col min="10499" max="10499" width="14.42578125" customWidth="1"/>
    <col min="10500" max="10500" width="15.28515625" customWidth="1"/>
    <col min="10501" max="10501" width="21.42578125" customWidth="1"/>
    <col min="10502" max="10502" width="19.7109375" customWidth="1"/>
    <col min="10754" max="10754" width="38" bestFit="1" customWidth="1"/>
    <col min="10755" max="10755" width="14.42578125" customWidth="1"/>
    <col min="10756" max="10756" width="15.28515625" customWidth="1"/>
    <col min="10757" max="10757" width="21.42578125" customWidth="1"/>
    <col min="10758" max="10758" width="19.7109375" customWidth="1"/>
    <col min="11010" max="11010" width="38" bestFit="1" customWidth="1"/>
    <col min="11011" max="11011" width="14.42578125" customWidth="1"/>
    <col min="11012" max="11012" width="15.28515625" customWidth="1"/>
    <col min="11013" max="11013" width="21.42578125" customWidth="1"/>
    <col min="11014" max="11014" width="19.7109375" customWidth="1"/>
    <col min="11266" max="11266" width="38" bestFit="1" customWidth="1"/>
    <col min="11267" max="11267" width="14.42578125" customWidth="1"/>
    <col min="11268" max="11268" width="15.28515625" customWidth="1"/>
    <col min="11269" max="11269" width="21.42578125" customWidth="1"/>
    <col min="11270" max="11270" width="19.7109375" customWidth="1"/>
    <col min="11522" max="11522" width="38" bestFit="1" customWidth="1"/>
    <col min="11523" max="11523" width="14.42578125" customWidth="1"/>
    <col min="11524" max="11524" width="15.28515625" customWidth="1"/>
    <col min="11525" max="11525" width="21.42578125" customWidth="1"/>
    <col min="11526" max="11526" width="19.7109375" customWidth="1"/>
    <col min="11778" max="11778" width="38" bestFit="1" customWidth="1"/>
    <col min="11779" max="11779" width="14.42578125" customWidth="1"/>
    <col min="11780" max="11780" width="15.28515625" customWidth="1"/>
    <col min="11781" max="11781" width="21.42578125" customWidth="1"/>
    <col min="11782" max="11782" width="19.7109375" customWidth="1"/>
    <col min="12034" max="12034" width="38" bestFit="1" customWidth="1"/>
    <col min="12035" max="12035" width="14.42578125" customWidth="1"/>
    <col min="12036" max="12036" width="15.28515625" customWidth="1"/>
    <col min="12037" max="12037" width="21.42578125" customWidth="1"/>
    <col min="12038" max="12038" width="19.7109375" customWidth="1"/>
    <col min="12290" max="12290" width="38" bestFit="1" customWidth="1"/>
    <col min="12291" max="12291" width="14.42578125" customWidth="1"/>
    <col min="12292" max="12292" width="15.28515625" customWidth="1"/>
    <col min="12293" max="12293" width="21.42578125" customWidth="1"/>
    <col min="12294" max="12294" width="19.7109375" customWidth="1"/>
    <col min="12546" max="12546" width="38" bestFit="1" customWidth="1"/>
    <col min="12547" max="12547" width="14.42578125" customWidth="1"/>
    <col min="12548" max="12548" width="15.28515625" customWidth="1"/>
    <col min="12549" max="12549" width="21.42578125" customWidth="1"/>
    <col min="12550" max="12550" width="19.7109375" customWidth="1"/>
    <col min="12802" max="12802" width="38" bestFit="1" customWidth="1"/>
    <col min="12803" max="12803" width="14.42578125" customWidth="1"/>
    <col min="12804" max="12804" width="15.28515625" customWidth="1"/>
    <col min="12805" max="12805" width="21.42578125" customWidth="1"/>
    <col min="12806" max="12806" width="19.7109375" customWidth="1"/>
    <col min="13058" max="13058" width="38" bestFit="1" customWidth="1"/>
    <col min="13059" max="13059" width="14.42578125" customWidth="1"/>
    <col min="13060" max="13060" width="15.28515625" customWidth="1"/>
    <col min="13061" max="13061" width="21.42578125" customWidth="1"/>
    <col min="13062" max="13062" width="19.7109375" customWidth="1"/>
    <col min="13314" max="13314" width="38" bestFit="1" customWidth="1"/>
    <col min="13315" max="13315" width="14.42578125" customWidth="1"/>
    <col min="13316" max="13316" width="15.28515625" customWidth="1"/>
    <col min="13317" max="13317" width="21.42578125" customWidth="1"/>
    <col min="13318" max="13318" width="19.7109375" customWidth="1"/>
    <col min="13570" max="13570" width="38" bestFit="1" customWidth="1"/>
    <col min="13571" max="13571" width="14.42578125" customWidth="1"/>
    <col min="13572" max="13572" width="15.28515625" customWidth="1"/>
    <col min="13573" max="13573" width="21.42578125" customWidth="1"/>
    <col min="13574" max="13574" width="19.7109375" customWidth="1"/>
    <col min="13826" max="13826" width="38" bestFit="1" customWidth="1"/>
    <col min="13827" max="13827" width="14.42578125" customWidth="1"/>
    <col min="13828" max="13828" width="15.28515625" customWidth="1"/>
    <col min="13829" max="13829" width="21.42578125" customWidth="1"/>
    <col min="13830" max="13830" width="19.7109375" customWidth="1"/>
    <col min="14082" max="14082" width="38" bestFit="1" customWidth="1"/>
    <col min="14083" max="14083" width="14.42578125" customWidth="1"/>
    <col min="14084" max="14084" width="15.28515625" customWidth="1"/>
    <col min="14085" max="14085" width="21.42578125" customWidth="1"/>
    <col min="14086" max="14086" width="19.7109375" customWidth="1"/>
    <col min="14338" max="14338" width="38" bestFit="1" customWidth="1"/>
    <col min="14339" max="14339" width="14.42578125" customWidth="1"/>
    <col min="14340" max="14340" width="15.28515625" customWidth="1"/>
    <col min="14341" max="14341" width="21.42578125" customWidth="1"/>
    <col min="14342" max="14342" width="19.7109375" customWidth="1"/>
    <col min="14594" max="14594" width="38" bestFit="1" customWidth="1"/>
    <col min="14595" max="14595" width="14.42578125" customWidth="1"/>
    <col min="14596" max="14596" width="15.28515625" customWidth="1"/>
    <col min="14597" max="14597" width="21.42578125" customWidth="1"/>
    <col min="14598" max="14598" width="19.7109375" customWidth="1"/>
    <col min="14850" max="14850" width="38" bestFit="1" customWidth="1"/>
    <col min="14851" max="14851" width="14.42578125" customWidth="1"/>
    <col min="14852" max="14852" width="15.28515625" customWidth="1"/>
    <col min="14853" max="14853" width="21.42578125" customWidth="1"/>
    <col min="14854" max="14854" width="19.7109375" customWidth="1"/>
    <col min="15106" max="15106" width="38" bestFit="1" customWidth="1"/>
    <col min="15107" max="15107" width="14.42578125" customWidth="1"/>
    <col min="15108" max="15108" width="15.28515625" customWidth="1"/>
    <col min="15109" max="15109" width="21.42578125" customWidth="1"/>
    <col min="15110" max="15110" width="19.7109375" customWidth="1"/>
    <col min="15362" max="15362" width="38" bestFit="1" customWidth="1"/>
    <col min="15363" max="15363" width="14.42578125" customWidth="1"/>
    <col min="15364" max="15364" width="15.28515625" customWidth="1"/>
    <col min="15365" max="15365" width="21.42578125" customWidth="1"/>
    <col min="15366" max="15366" width="19.7109375" customWidth="1"/>
    <col min="15618" max="15618" width="38" bestFit="1" customWidth="1"/>
    <col min="15619" max="15619" width="14.42578125" customWidth="1"/>
    <col min="15620" max="15620" width="15.28515625" customWidth="1"/>
    <col min="15621" max="15621" width="21.42578125" customWidth="1"/>
    <col min="15622" max="15622" width="19.7109375" customWidth="1"/>
    <col min="15874" max="15874" width="38" bestFit="1" customWidth="1"/>
    <col min="15875" max="15875" width="14.42578125" customWidth="1"/>
    <col min="15876" max="15876" width="15.28515625" customWidth="1"/>
    <col min="15877" max="15877" width="21.42578125" customWidth="1"/>
    <col min="15878" max="15878" width="19.7109375" customWidth="1"/>
    <col min="16130" max="16130" width="38" bestFit="1" customWidth="1"/>
    <col min="16131" max="16131" width="14.42578125" customWidth="1"/>
    <col min="16132" max="16132" width="15.28515625" customWidth="1"/>
    <col min="16133" max="16133" width="21.42578125" customWidth="1"/>
    <col min="16134" max="16134" width="19.7109375" customWidth="1"/>
  </cols>
  <sheetData>
    <row r="1" spans="1:7" ht="17.25" thickTop="1" thickBot="1" x14ac:dyDescent="0.3">
      <c r="A1" s="149" t="s">
        <v>139</v>
      </c>
      <c r="B1" s="96" t="s">
        <v>140</v>
      </c>
      <c r="C1" s="96" t="s">
        <v>141</v>
      </c>
      <c r="D1" s="96" t="s">
        <v>142</v>
      </c>
      <c r="E1" s="96" t="s">
        <v>143</v>
      </c>
      <c r="F1" s="96" t="s">
        <v>144</v>
      </c>
    </row>
    <row r="2" spans="1:7" ht="17.25" thickTop="1" thickBot="1" x14ac:dyDescent="0.3">
      <c r="A2" s="149"/>
      <c r="B2" s="97" t="s">
        <v>216</v>
      </c>
      <c r="C2" s="98">
        <v>55.6</v>
      </c>
      <c r="D2" s="99">
        <v>0.05</v>
      </c>
      <c r="E2" s="98">
        <f>SUM(C2*D2)</f>
        <v>2.7800000000000002</v>
      </c>
      <c r="F2" s="100">
        <f>SUM(C2,E2)</f>
        <v>58.38</v>
      </c>
    </row>
    <row r="3" spans="1:7" ht="17.25" thickTop="1" thickBot="1" x14ac:dyDescent="0.3">
      <c r="A3" s="149"/>
      <c r="B3" s="97" t="s">
        <v>145</v>
      </c>
      <c r="C3" s="98">
        <v>123.8</v>
      </c>
      <c r="D3" s="99">
        <v>0.08</v>
      </c>
      <c r="E3" s="98">
        <f t="shared" ref="E3:E12" si="0">SUM(C3*D3)</f>
        <v>9.9039999999999999</v>
      </c>
      <c r="F3" s="100">
        <f t="shared" ref="F3:F12" si="1">SUM(C3,E3)</f>
        <v>133.70400000000001</v>
      </c>
      <c r="G3" s="101"/>
    </row>
    <row r="4" spans="1:7" ht="17.25" thickTop="1" thickBot="1" x14ac:dyDescent="0.3">
      <c r="A4" s="149"/>
      <c r="B4" s="97" t="s">
        <v>146</v>
      </c>
      <c r="C4" s="98">
        <v>159.58000000000001</v>
      </c>
      <c r="D4" s="99">
        <v>0.06</v>
      </c>
      <c r="E4" s="98">
        <f t="shared" si="0"/>
        <v>9.5747999999999998</v>
      </c>
      <c r="F4" s="100">
        <f t="shared" si="1"/>
        <v>169.15480000000002</v>
      </c>
    </row>
    <row r="5" spans="1:7" ht="17.25" thickTop="1" thickBot="1" x14ac:dyDescent="0.3">
      <c r="A5" s="149"/>
      <c r="B5" s="97" t="s">
        <v>147</v>
      </c>
      <c r="C5" s="98">
        <v>299.89999999999998</v>
      </c>
      <c r="D5" s="99">
        <v>7.0000000000000007E-2</v>
      </c>
      <c r="E5" s="98">
        <f t="shared" si="0"/>
        <v>20.993000000000002</v>
      </c>
      <c r="F5" s="100">
        <f t="shared" si="1"/>
        <v>320.89299999999997</v>
      </c>
    </row>
    <row r="6" spans="1:7" ht="17.25" thickTop="1" thickBot="1" x14ac:dyDescent="0.3">
      <c r="A6" s="149"/>
      <c r="B6" s="97" t="s">
        <v>148</v>
      </c>
      <c r="C6" s="98">
        <v>189.9</v>
      </c>
      <c r="D6" s="99">
        <v>0.03</v>
      </c>
      <c r="E6" s="98">
        <f t="shared" si="0"/>
        <v>5.6970000000000001</v>
      </c>
      <c r="F6" s="100">
        <f t="shared" si="1"/>
        <v>195.59700000000001</v>
      </c>
    </row>
    <row r="7" spans="1:7" ht="17.25" thickTop="1" thickBot="1" x14ac:dyDescent="0.3">
      <c r="A7" s="149"/>
      <c r="B7" s="97" t="s">
        <v>149</v>
      </c>
      <c r="C7" s="98">
        <v>318.33</v>
      </c>
      <c r="D7" s="99">
        <v>0.1</v>
      </c>
      <c r="E7" s="98">
        <f t="shared" si="0"/>
        <v>31.832999999999998</v>
      </c>
      <c r="F7" s="100">
        <f t="shared" si="1"/>
        <v>350.16300000000001</v>
      </c>
    </row>
    <row r="8" spans="1:7" ht="17.25" thickTop="1" thickBot="1" x14ac:dyDescent="0.3">
      <c r="A8" s="149"/>
      <c r="B8" s="97" t="s">
        <v>217</v>
      </c>
      <c r="C8" s="98">
        <v>458.7</v>
      </c>
      <c r="D8" s="99">
        <v>7.0000000000000007E-2</v>
      </c>
      <c r="E8" s="98">
        <f t="shared" si="0"/>
        <v>32.109000000000002</v>
      </c>
      <c r="F8" s="100">
        <f t="shared" si="1"/>
        <v>490.80899999999997</v>
      </c>
    </row>
    <row r="9" spans="1:7" ht="17.25" thickTop="1" thickBot="1" x14ac:dyDescent="0.3">
      <c r="A9" s="149"/>
      <c r="B9" s="97" t="s">
        <v>218</v>
      </c>
      <c r="C9" s="98">
        <v>584.26</v>
      </c>
      <c r="D9" s="99">
        <v>7.0000000000000007E-2</v>
      </c>
      <c r="E9" s="98">
        <f t="shared" si="0"/>
        <v>40.898200000000003</v>
      </c>
      <c r="F9" s="100">
        <f t="shared" si="1"/>
        <v>625.15819999999997</v>
      </c>
    </row>
    <row r="10" spans="1:7" ht="17.25" thickTop="1" thickBot="1" x14ac:dyDescent="0.3">
      <c r="A10" s="149"/>
      <c r="B10" s="97" t="s">
        <v>219</v>
      </c>
      <c r="C10" s="98">
        <v>75</v>
      </c>
      <c r="D10" s="99">
        <v>0.09</v>
      </c>
      <c r="E10" s="98">
        <f t="shared" si="0"/>
        <v>6.75</v>
      </c>
      <c r="F10" s="100">
        <f t="shared" si="1"/>
        <v>81.75</v>
      </c>
    </row>
    <row r="11" spans="1:7" ht="17.25" thickTop="1" thickBot="1" x14ac:dyDescent="0.3">
      <c r="A11" s="149"/>
      <c r="B11" s="97" t="s">
        <v>150</v>
      </c>
      <c r="C11" s="98">
        <v>45.23</v>
      </c>
      <c r="D11" s="99">
        <v>0.06</v>
      </c>
      <c r="E11" s="98">
        <f t="shared" si="0"/>
        <v>2.7137999999999995</v>
      </c>
      <c r="F11" s="100">
        <f t="shared" si="1"/>
        <v>47.943799999999996</v>
      </c>
    </row>
    <row r="12" spans="1:7" ht="17.25" thickTop="1" thickBot="1" x14ac:dyDescent="0.3">
      <c r="A12" s="149"/>
      <c r="B12" s="97" t="s">
        <v>151</v>
      </c>
      <c r="C12" s="98">
        <v>56.56</v>
      </c>
      <c r="D12" s="99">
        <v>0.05</v>
      </c>
      <c r="E12" s="98">
        <f t="shared" si="0"/>
        <v>2.8280000000000003</v>
      </c>
      <c r="F12" s="100">
        <f t="shared" si="1"/>
        <v>59.388000000000005</v>
      </c>
    </row>
    <row r="13" spans="1:7" ht="14.25" thickTop="1" thickBot="1" x14ac:dyDescent="0.25"/>
    <row r="14" spans="1:7" ht="16.5" thickTop="1" thickBot="1" x14ac:dyDescent="0.3">
      <c r="A14" s="150" t="s">
        <v>152</v>
      </c>
      <c r="B14" s="102" t="s">
        <v>153</v>
      </c>
      <c r="C14" s="100">
        <f>AVERAGE(C2:C12)</f>
        <v>215.16909090909087</v>
      </c>
    </row>
    <row r="15" spans="1:7" ht="16.5" thickTop="1" thickBot="1" x14ac:dyDescent="0.3">
      <c r="A15" s="150"/>
      <c r="B15" s="102" t="s">
        <v>154</v>
      </c>
      <c r="C15" s="100">
        <f>AVERAGE(E2:E12)</f>
        <v>15.098254545454546</v>
      </c>
    </row>
    <row r="16" spans="1:7" ht="16.5" thickTop="1" thickBot="1" x14ac:dyDescent="0.3">
      <c r="A16" s="150"/>
      <c r="B16" s="102" t="s">
        <v>155</v>
      </c>
      <c r="C16" s="100">
        <f>MAX(C2:C12)</f>
        <v>584.26</v>
      </c>
    </row>
    <row r="17" spans="1:3" ht="16.5" thickTop="1" thickBot="1" x14ac:dyDescent="0.3">
      <c r="A17" s="150"/>
      <c r="B17" s="102" t="s">
        <v>156</v>
      </c>
      <c r="C17" s="100">
        <f>MIN(C2:C12)</f>
        <v>45.23</v>
      </c>
    </row>
    <row r="18" spans="1:3" ht="16.5" thickTop="1" thickBot="1" x14ac:dyDescent="0.3">
      <c r="A18" s="150"/>
      <c r="B18" s="102" t="s">
        <v>157</v>
      </c>
      <c r="C18" s="100">
        <f>MAX(F2:F12)</f>
        <v>625.15819999999997</v>
      </c>
    </row>
    <row r="19" spans="1:3" ht="16.5" thickTop="1" thickBot="1" x14ac:dyDescent="0.3">
      <c r="A19" s="150"/>
      <c r="B19" s="102" t="s">
        <v>158</v>
      </c>
      <c r="C19" s="100">
        <f>MIN(F2:F12)</f>
        <v>47.943799999999996</v>
      </c>
    </row>
    <row r="20" spans="1:3" ht="13.5" thickTop="1" x14ac:dyDescent="0.2">
      <c r="B20" s="103"/>
    </row>
  </sheetData>
  <mergeCells count="2">
    <mergeCell ref="A1:A12"/>
    <mergeCell ref="A14:A19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I24"/>
  <sheetViews>
    <sheetView topLeftCell="A10" workbookViewId="0">
      <selection activeCell="F25" sqref="F25"/>
    </sheetView>
  </sheetViews>
  <sheetFormatPr defaultRowHeight="12.75" x14ac:dyDescent="0.2"/>
  <cols>
    <col min="1" max="2" width="10.28515625" customWidth="1"/>
    <col min="3" max="5" width="11.42578125" bestFit="1" customWidth="1"/>
    <col min="6" max="6" width="14.28515625" customWidth="1"/>
    <col min="7" max="7" width="15.5703125" customWidth="1"/>
    <col min="8" max="8" width="15.28515625" customWidth="1"/>
    <col min="9" max="9" width="19.140625" customWidth="1"/>
  </cols>
  <sheetData>
    <row r="1" spans="1:9" ht="19.5" thickBot="1" x14ac:dyDescent="0.25">
      <c r="A1" s="151" t="s">
        <v>48</v>
      </c>
      <c r="B1" s="152"/>
      <c r="C1" s="152"/>
      <c r="D1" s="152"/>
      <c r="E1" s="152"/>
      <c r="F1" s="152"/>
      <c r="G1" s="152"/>
      <c r="H1" s="152"/>
      <c r="I1" s="153"/>
    </row>
    <row r="2" spans="1:9" x14ac:dyDescent="0.2">
      <c r="A2" s="31"/>
      <c r="B2" s="31"/>
      <c r="C2" s="31"/>
      <c r="D2" s="31"/>
      <c r="E2" s="31"/>
      <c r="F2" s="31"/>
      <c r="G2" s="31"/>
      <c r="H2" s="31"/>
      <c r="I2" s="31"/>
    </row>
    <row r="3" spans="1:9" ht="47.25" x14ac:dyDescent="0.2">
      <c r="A3" s="32" t="s">
        <v>49</v>
      </c>
      <c r="B3" s="32" t="s">
        <v>0</v>
      </c>
      <c r="C3" s="32" t="s">
        <v>50</v>
      </c>
      <c r="D3" s="32" t="s">
        <v>51</v>
      </c>
      <c r="E3" s="32" t="s">
        <v>52</v>
      </c>
      <c r="F3" s="32" t="s">
        <v>53</v>
      </c>
      <c r="G3" s="32" t="s">
        <v>69</v>
      </c>
      <c r="H3" s="32" t="s">
        <v>70</v>
      </c>
      <c r="I3" s="32" t="s">
        <v>54</v>
      </c>
    </row>
    <row r="4" spans="1:9" ht="15.75" x14ac:dyDescent="0.2">
      <c r="A4" s="33">
        <v>1</v>
      </c>
      <c r="B4" s="34" t="s">
        <v>55</v>
      </c>
      <c r="C4" s="35">
        <v>4500</v>
      </c>
      <c r="D4" s="36">
        <v>5040</v>
      </c>
      <c r="E4" s="37">
        <v>5696</v>
      </c>
      <c r="F4" s="38">
        <f>SUM(C4:E4)</f>
        <v>15236</v>
      </c>
      <c r="G4" s="38">
        <f>MAX(C4:E4)</f>
        <v>5696</v>
      </c>
      <c r="H4" s="38">
        <f>MIN(C4:E4)</f>
        <v>4500</v>
      </c>
      <c r="I4" s="38">
        <f>AVERAGE(C4:E4)</f>
        <v>5078.666666666667</v>
      </c>
    </row>
    <row r="5" spans="1:9" ht="15.75" x14ac:dyDescent="0.2">
      <c r="A5" s="33">
        <v>2</v>
      </c>
      <c r="B5" s="34" t="s">
        <v>56</v>
      </c>
      <c r="C5" s="35">
        <v>6250</v>
      </c>
      <c r="D5" s="36">
        <v>7000</v>
      </c>
      <c r="E5" s="37">
        <v>7910</v>
      </c>
      <c r="F5" s="38">
        <f t="shared" ref="F5:F9" si="0">SUM(C5:E5)</f>
        <v>21160</v>
      </c>
      <c r="G5" s="38">
        <f t="shared" ref="G5:G9" si="1">MAX(C5:E5)</f>
        <v>7910</v>
      </c>
      <c r="H5" s="38">
        <f t="shared" ref="H5:H9" si="2">MIN(C5:E5)</f>
        <v>6250</v>
      </c>
      <c r="I5" s="38">
        <f t="shared" ref="I5:I9" si="3">AVERAGE(C5:E5)</f>
        <v>7053.333333333333</v>
      </c>
    </row>
    <row r="6" spans="1:9" ht="15.75" x14ac:dyDescent="0.2">
      <c r="A6" s="33">
        <v>3</v>
      </c>
      <c r="B6" s="34" t="s">
        <v>57</v>
      </c>
      <c r="C6" s="35">
        <v>3300</v>
      </c>
      <c r="D6" s="36">
        <v>3696</v>
      </c>
      <c r="E6" s="37">
        <v>4176</v>
      </c>
      <c r="F6" s="38">
        <f t="shared" si="0"/>
        <v>11172</v>
      </c>
      <c r="G6" s="38">
        <f t="shared" si="1"/>
        <v>4176</v>
      </c>
      <c r="H6" s="38">
        <f t="shared" si="2"/>
        <v>3300</v>
      </c>
      <c r="I6" s="38">
        <f t="shared" si="3"/>
        <v>3724</v>
      </c>
    </row>
    <row r="7" spans="1:9" ht="15.75" x14ac:dyDescent="0.2">
      <c r="A7" s="33">
        <v>4</v>
      </c>
      <c r="B7" s="34" t="s">
        <v>58</v>
      </c>
      <c r="C7" s="35">
        <v>8000</v>
      </c>
      <c r="D7" s="36">
        <v>8690</v>
      </c>
      <c r="E7" s="37">
        <v>10125</v>
      </c>
      <c r="F7" s="38">
        <f t="shared" si="0"/>
        <v>26815</v>
      </c>
      <c r="G7" s="38">
        <f t="shared" si="1"/>
        <v>10125</v>
      </c>
      <c r="H7" s="38">
        <f t="shared" si="2"/>
        <v>8000</v>
      </c>
      <c r="I7" s="38">
        <f t="shared" si="3"/>
        <v>8938.3333333333339</v>
      </c>
    </row>
    <row r="8" spans="1:9" ht="15.75" x14ac:dyDescent="0.2">
      <c r="A8" s="33">
        <v>5</v>
      </c>
      <c r="B8" s="34" t="s">
        <v>59</v>
      </c>
      <c r="C8" s="35">
        <v>4557</v>
      </c>
      <c r="D8" s="36">
        <v>5104</v>
      </c>
      <c r="E8" s="37">
        <v>5676</v>
      </c>
      <c r="F8" s="38">
        <f t="shared" si="0"/>
        <v>15337</v>
      </c>
      <c r="G8" s="38">
        <f t="shared" si="1"/>
        <v>5676</v>
      </c>
      <c r="H8" s="38">
        <f t="shared" si="2"/>
        <v>4557</v>
      </c>
      <c r="I8" s="38">
        <f t="shared" si="3"/>
        <v>5112.333333333333</v>
      </c>
    </row>
    <row r="9" spans="1:9" ht="15.75" x14ac:dyDescent="0.2">
      <c r="A9" s="33">
        <v>6</v>
      </c>
      <c r="B9" s="34" t="s">
        <v>60</v>
      </c>
      <c r="C9" s="35">
        <v>3260</v>
      </c>
      <c r="D9" s="36">
        <v>3640</v>
      </c>
      <c r="E9" s="37">
        <v>4113</v>
      </c>
      <c r="F9" s="38">
        <f t="shared" si="0"/>
        <v>11013</v>
      </c>
      <c r="G9" s="38">
        <f t="shared" si="1"/>
        <v>4113</v>
      </c>
      <c r="H9" s="38">
        <f t="shared" si="2"/>
        <v>3260</v>
      </c>
      <c r="I9" s="38">
        <f t="shared" si="3"/>
        <v>3671</v>
      </c>
    </row>
    <row r="10" spans="1:9" ht="15.75" thickBot="1" x14ac:dyDescent="0.25">
      <c r="A10" s="39"/>
      <c r="B10" s="39"/>
      <c r="C10" s="39"/>
      <c r="D10" s="39"/>
      <c r="E10" s="39"/>
      <c r="F10" s="39"/>
      <c r="G10" s="39"/>
      <c r="H10" s="39"/>
      <c r="I10" s="39"/>
    </row>
    <row r="11" spans="1:9" ht="16.5" thickBot="1" x14ac:dyDescent="0.25">
      <c r="A11" s="154" t="s">
        <v>61</v>
      </c>
      <c r="B11" s="154"/>
      <c r="C11" s="154"/>
      <c r="D11" s="154"/>
      <c r="E11" s="155"/>
      <c r="F11" s="44">
        <f>SUM(F4:F9)</f>
        <v>100733</v>
      </c>
      <c r="G11" s="40"/>
      <c r="H11" s="40"/>
      <c r="I11" s="40"/>
    </row>
    <row r="12" spans="1:9" ht="15" x14ac:dyDescent="0.2">
      <c r="A12" s="39"/>
      <c r="B12" s="39"/>
      <c r="C12" s="39"/>
      <c r="D12" s="39"/>
      <c r="E12" s="39"/>
      <c r="F12" s="39"/>
      <c r="G12" s="39"/>
      <c r="H12" s="39"/>
      <c r="I12" s="39"/>
    </row>
    <row r="13" spans="1:9" ht="47.25" x14ac:dyDescent="0.2">
      <c r="A13" s="32" t="s">
        <v>49</v>
      </c>
      <c r="B13" s="32" t="s">
        <v>0</v>
      </c>
      <c r="C13" s="32" t="s">
        <v>62</v>
      </c>
      <c r="D13" s="32" t="s">
        <v>63</v>
      </c>
      <c r="E13" s="32" t="s">
        <v>64</v>
      </c>
      <c r="F13" s="32" t="s">
        <v>65</v>
      </c>
      <c r="G13" s="32" t="s">
        <v>71</v>
      </c>
      <c r="H13" s="32" t="s">
        <v>72</v>
      </c>
      <c r="I13" s="32" t="s">
        <v>66</v>
      </c>
    </row>
    <row r="14" spans="1:9" ht="15.75" x14ac:dyDescent="0.2">
      <c r="A14" s="33">
        <v>1</v>
      </c>
      <c r="B14" s="34" t="s">
        <v>55</v>
      </c>
      <c r="C14" s="35">
        <v>6265</v>
      </c>
      <c r="D14" s="36">
        <v>6954</v>
      </c>
      <c r="E14" s="37">
        <v>7858</v>
      </c>
      <c r="F14" s="38">
        <f>SUM(C14:E14)</f>
        <v>21077</v>
      </c>
      <c r="G14" s="38">
        <f>MAX(C14:E14)</f>
        <v>7858</v>
      </c>
      <c r="H14" s="38">
        <f>MIN(C14:E14)</f>
        <v>6265</v>
      </c>
      <c r="I14" s="38">
        <f>AVERAGE(C14:E14)</f>
        <v>7025.666666666667</v>
      </c>
    </row>
    <row r="15" spans="1:9" ht="15.75" x14ac:dyDescent="0.2">
      <c r="A15" s="33">
        <v>2</v>
      </c>
      <c r="B15" s="34" t="s">
        <v>56</v>
      </c>
      <c r="C15" s="35">
        <v>8701</v>
      </c>
      <c r="D15" s="36">
        <v>9658</v>
      </c>
      <c r="E15" s="37">
        <v>10197</v>
      </c>
      <c r="F15" s="38">
        <f t="shared" ref="F15:F19" si="4">SUM(C15:E15)</f>
        <v>28556</v>
      </c>
      <c r="G15" s="38">
        <f t="shared" ref="G15:G19" si="5">MAX(C15:E15)</f>
        <v>10197</v>
      </c>
      <c r="H15" s="38">
        <f t="shared" ref="H15:H19" si="6">MIN(C15:E15)</f>
        <v>8701</v>
      </c>
      <c r="I15" s="38">
        <f t="shared" ref="I15:I19" si="7">AVERAGE(C15:E15)</f>
        <v>9518.6666666666661</v>
      </c>
    </row>
    <row r="16" spans="1:9" ht="15.75" x14ac:dyDescent="0.2">
      <c r="A16" s="33">
        <v>3</v>
      </c>
      <c r="B16" s="34" t="s">
        <v>57</v>
      </c>
      <c r="C16" s="35">
        <v>4569</v>
      </c>
      <c r="D16" s="36">
        <v>5099</v>
      </c>
      <c r="E16" s="37">
        <v>5769</v>
      </c>
      <c r="F16" s="38">
        <f t="shared" si="4"/>
        <v>15437</v>
      </c>
      <c r="G16" s="38">
        <f t="shared" si="5"/>
        <v>5769</v>
      </c>
      <c r="H16" s="38">
        <f t="shared" si="6"/>
        <v>4569</v>
      </c>
      <c r="I16" s="38">
        <f t="shared" si="7"/>
        <v>5145.666666666667</v>
      </c>
    </row>
    <row r="17" spans="1:9" ht="15.75" x14ac:dyDescent="0.2">
      <c r="A17" s="33">
        <v>4</v>
      </c>
      <c r="B17" s="34" t="s">
        <v>58</v>
      </c>
      <c r="C17" s="35">
        <v>12341</v>
      </c>
      <c r="D17" s="36">
        <v>12365</v>
      </c>
      <c r="E17" s="37">
        <v>13969</v>
      </c>
      <c r="F17" s="38">
        <f t="shared" si="4"/>
        <v>38675</v>
      </c>
      <c r="G17" s="38">
        <f t="shared" si="5"/>
        <v>13969</v>
      </c>
      <c r="H17" s="38">
        <f t="shared" si="6"/>
        <v>12341</v>
      </c>
      <c r="I17" s="38">
        <f t="shared" si="7"/>
        <v>12891.666666666666</v>
      </c>
    </row>
    <row r="18" spans="1:9" ht="15.75" x14ac:dyDescent="0.2">
      <c r="A18" s="33">
        <v>5</v>
      </c>
      <c r="B18" s="34" t="s">
        <v>59</v>
      </c>
      <c r="C18" s="35">
        <v>6344</v>
      </c>
      <c r="D18" s="36">
        <v>7042</v>
      </c>
      <c r="E18" s="37">
        <v>7957</v>
      </c>
      <c r="F18" s="38">
        <f t="shared" si="4"/>
        <v>21343</v>
      </c>
      <c r="G18" s="38">
        <f t="shared" si="5"/>
        <v>7957</v>
      </c>
      <c r="H18" s="38">
        <f t="shared" si="6"/>
        <v>6344</v>
      </c>
      <c r="I18" s="38">
        <f t="shared" si="7"/>
        <v>7114.333333333333</v>
      </c>
    </row>
    <row r="19" spans="1:9" ht="15.75" x14ac:dyDescent="0.2">
      <c r="A19" s="33">
        <v>6</v>
      </c>
      <c r="B19" s="34" t="s">
        <v>60</v>
      </c>
      <c r="C19" s="35">
        <v>4525</v>
      </c>
      <c r="D19" s="36">
        <v>5022</v>
      </c>
      <c r="E19" s="37">
        <v>5671</v>
      </c>
      <c r="F19" s="38">
        <f t="shared" si="4"/>
        <v>15218</v>
      </c>
      <c r="G19" s="38">
        <f t="shared" si="5"/>
        <v>5671</v>
      </c>
      <c r="H19" s="38">
        <f t="shared" si="6"/>
        <v>4525</v>
      </c>
      <c r="I19" s="38">
        <f t="shared" si="7"/>
        <v>5072.666666666667</v>
      </c>
    </row>
    <row r="20" spans="1:9" ht="15.75" thickBot="1" x14ac:dyDescent="0.25">
      <c r="A20" s="39"/>
      <c r="B20" s="39"/>
      <c r="C20" s="39"/>
      <c r="D20" s="39"/>
      <c r="E20" s="39"/>
      <c r="F20" s="39"/>
      <c r="G20" s="39"/>
      <c r="H20" s="39"/>
      <c r="I20" s="39"/>
    </row>
    <row r="21" spans="1:9" ht="16.5" thickBot="1" x14ac:dyDescent="0.25">
      <c r="A21" s="154" t="s">
        <v>67</v>
      </c>
      <c r="B21" s="154"/>
      <c r="C21" s="154"/>
      <c r="D21" s="154"/>
      <c r="E21" s="155"/>
      <c r="F21" s="44">
        <f>SUM(F14:F19)</f>
        <v>140306</v>
      </c>
      <c r="G21" s="41"/>
      <c r="H21" s="41"/>
      <c r="I21" s="41"/>
    </row>
    <row r="22" spans="1:9" ht="15.75" x14ac:dyDescent="0.2">
      <c r="A22" s="45"/>
      <c r="B22" s="45"/>
      <c r="C22" s="45"/>
      <c r="D22" s="45"/>
      <c r="E22" s="45"/>
      <c r="F22" s="41"/>
      <c r="G22" s="41"/>
      <c r="H22" s="41"/>
      <c r="I22" s="41"/>
    </row>
    <row r="23" spans="1:9" ht="15.75" thickBot="1" x14ac:dyDescent="0.25">
      <c r="A23" s="39"/>
      <c r="B23" s="39"/>
      <c r="C23" s="39"/>
      <c r="D23" s="39"/>
      <c r="E23" s="39"/>
      <c r="F23" s="39"/>
      <c r="G23" s="39"/>
      <c r="H23" s="39"/>
      <c r="I23" s="39"/>
    </row>
    <row r="24" spans="1:9" ht="16.5" thickBot="1" x14ac:dyDescent="0.25">
      <c r="A24" s="156" t="s">
        <v>68</v>
      </c>
      <c r="B24" s="156"/>
      <c r="C24" s="156"/>
      <c r="D24" s="156"/>
      <c r="E24" s="157"/>
      <c r="F24" s="44">
        <f>SUM(F11,F21)</f>
        <v>241039</v>
      </c>
      <c r="G24" s="40"/>
      <c r="H24" s="40"/>
      <c r="I24" s="40"/>
    </row>
  </sheetData>
  <mergeCells count="4">
    <mergeCell ref="A1:I1"/>
    <mergeCell ref="A11:E11"/>
    <mergeCell ref="A21:E21"/>
    <mergeCell ref="A24:E2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BC5F-BA49-4230-9DF3-326F3180110F}">
  <sheetPr>
    <tabColor rgb="FFFF0000"/>
  </sheetPr>
  <dimension ref="A1:K24"/>
  <sheetViews>
    <sheetView tabSelected="1" topLeftCell="A16" workbookViewId="0">
      <selection activeCell="H25" sqref="H25"/>
    </sheetView>
  </sheetViews>
  <sheetFormatPr defaultRowHeight="12.75" x14ac:dyDescent="0.2"/>
  <cols>
    <col min="1" max="1" width="17" customWidth="1"/>
    <col min="2" max="2" width="24" customWidth="1"/>
    <col min="3" max="3" width="14.42578125" customWidth="1"/>
    <col min="4" max="4" width="15.42578125" customWidth="1"/>
    <col min="5" max="5" width="15" customWidth="1"/>
    <col min="6" max="6" width="17.28515625" customWidth="1"/>
    <col min="7" max="7" width="14.85546875" customWidth="1"/>
    <col min="9" max="9" width="15.140625" customWidth="1"/>
    <col min="10" max="10" width="19.7109375" customWidth="1"/>
    <col min="11" max="11" width="23.28515625" customWidth="1"/>
    <col min="257" max="257" width="17" customWidth="1"/>
    <col min="258" max="258" width="24" customWidth="1"/>
    <col min="259" max="259" width="14.42578125" customWidth="1"/>
    <col min="260" max="260" width="15.42578125" customWidth="1"/>
    <col min="261" max="261" width="15" customWidth="1"/>
    <col min="262" max="262" width="17.28515625" customWidth="1"/>
    <col min="263" max="263" width="14.85546875" customWidth="1"/>
    <col min="265" max="265" width="15.140625" customWidth="1"/>
    <col min="266" max="266" width="19.7109375" customWidth="1"/>
    <col min="267" max="267" width="23.28515625" customWidth="1"/>
    <col min="513" max="513" width="17" customWidth="1"/>
    <col min="514" max="514" width="24" customWidth="1"/>
    <col min="515" max="515" width="14.42578125" customWidth="1"/>
    <col min="516" max="516" width="15.42578125" customWidth="1"/>
    <col min="517" max="517" width="15" customWidth="1"/>
    <col min="518" max="518" width="17.28515625" customWidth="1"/>
    <col min="519" max="519" width="14.85546875" customWidth="1"/>
    <col min="521" max="521" width="15.140625" customWidth="1"/>
    <col min="522" max="522" width="19.7109375" customWidth="1"/>
    <col min="523" max="523" width="23.28515625" customWidth="1"/>
    <col min="769" max="769" width="17" customWidth="1"/>
    <col min="770" max="770" width="24" customWidth="1"/>
    <col min="771" max="771" width="14.42578125" customWidth="1"/>
    <col min="772" max="772" width="15.42578125" customWidth="1"/>
    <col min="773" max="773" width="15" customWidth="1"/>
    <col min="774" max="774" width="17.28515625" customWidth="1"/>
    <col min="775" max="775" width="14.85546875" customWidth="1"/>
    <col min="777" max="777" width="15.140625" customWidth="1"/>
    <col min="778" max="778" width="19.7109375" customWidth="1"/>
    <col min="779" max="779" width="23.28515625" customWidth="1"/>
    <col min="1025" max="1025" width="17" customWidth="1"/>
    <col min="1026" max="1026" width="24" customWidth="1"/>
    <col min="1027" max="1027" width="14.42578125" customWidth="1"/>
    <col min="1028" max="1028" width="15.42578125" customWidth="1"/>
    <col min="1029" max="1029" width="15" customWidth="1"/>
    <col min="1030" max="1030" width="17.28515625" customWidth="1"/>
    <col min="1031" max="1031" width="14.85546875" customWidth="1"/>
    <col min="1033" max="1033" width="15.140625" customWidth="1"/>
    <col min="1034" max="1034" width="19.7109375" customWidth="1"/>
    <col min="1035" max="1035" width="23.28515625" customWidth="1"/>
    <col min="1281" max="1281" width="17" customWidth="1"/>
    <col min="1282" max="1282" width="24" customWidth="1"/>
    <col min="1283" max="1283" width="14.42578125" customWidth="1"/>
    <col min="1284" max="1284" width="15.42578125" customWidth="1"/>
    <col min="1285" max="1285" width="15" customWidth="1"/>
    <col min="1286" max="1286" width="17.28515625" customWidth="1"/>
    <col min="1287" max="1287" width="14.85546875" customWidth="1"/>
    <col min="1289" max="1289" width="15.140625" customWidth="1"/>
    <col min="1290" max="1290" width="19.7109375" customWidth="1"/>
    <col min="1291" max="1291" width="23.28515625" customWidth="1"/>
    <col min="1537" max="1537" width="17" customWidth="1"/>
    <col min="1538" max="1538" width="24" customWidth="1"/>
    <col min="1539" max="1539" width="14.42578125" customWidth="1"/>
    <col min="1540" max="1540" width="15.42578125" customWidth="1"/>
    <col min="1541" max="1541" width="15" customWidth="1"/>
    <col min="1542" max="1542" width="17.28515625" customWidth="1"/>
    <col min="1543" max="1543" width="14.85546875" customWidth="1"/>
    <col min="1545" max="1545" width="15.140625" customWidth="1"/>
    <col min="1546" max="1546" width="19.7109375" customWidth="1"/>
    <col min="1547" max="1547" width="23.28515625" customWidth="1"/>
    <col min="1793" max="1793" width="17" customWidth="1"/>
    <col min="1794" max="1794" width="24" customWidth="1"/>
    <col min="1795" max="1795" width="14.42578125" customWidth="1"/>
    <col min="1796" max="1796" width="15.42578125" customWidth="1"/>
    <col min="1797" max="1797" width="15" customWidth="1"/>
    <col min="1798" max="1798" width="17.28515625" customWidth="1"/>
    <col min="1799" max="1799" width="14.85546875" customWidth="1"/>
    <col min="1801" max="1801" width="15.140625" customWidth="1"/>
    <col min="1802" max="1802" width="19.7109375" customWidth="1"/>
    <col min="1803" max="1803" width="23.28515625" customWidth="1"/>
    <col min="2049" max="2049" width="17" customWidth="1"/>
    <col min="2050" max="2050" width="24" customWidth="1"/>
    <col min="2051" max="2051" width="14.42578125" customWidth="1"/>
    <col min="2052" max="2052" width="15.42578125" customWidth="1"/>
    <col min="2053" max="2053" width="15" customWidth="1"/>
    <col min="2054" max="2054" width="17.28515625" customWidth="1"/>
    <col min="2055" max="2055" width="14.85546875" customWidth="1"/>
    <col min="2057" max="2057" width="15.140625" customWidth="1"/>
    <col min="2058" max="2058" width="19.7109375" customWidth="1"/>
    <col min="2059" max="2059" width="23.28515625" customWidth="1"/>
    <col min="2305" max="2305" width="17" customWidth="1"/>
    <col min="2306" max="2306" width="24" customWidth="1"/>
    <col min="2307" max="2307" width="14.42578125" customWidth="1"/>
    <col min="2308" max="2308" width="15.42578125" customWidth="1"/>
    <col min="2309" max="2309" width="15" customWidth="1"/>
    <col min="2310" max="2310" width="17.28515625" customWidth="1"/>
    <col min="2311" max="2311" width="14.85546875" customWidth="1"/>
    <col min="2313" max="2313" width="15.140625" customWidth="1"/>
    <col min="2314" max="2314" width="19.7109375" customWidth="1"/>
    <col min="2315" max="2315" width="23.28515625" customWidth="1"/>
    <col min="2561" max="2561" width="17" customWidth="1"/>
    <col min="2562" max="2562" width="24" customWidth="1"/>
    <col min="2563" max="2563" width="14.42578125" customWidth="1"/>
    <col min="2564" max="2564" width="15.42578125" customWidth="1"/>
    <col min="2565" max="2565" width="15" customWidth="1"/>
    <col min="2566" max="2566" width="17.28515625" customWidth="1"/>
    <col min="2567" max="2567" width="14.85546875" customWidth="1"/>
    <col min="2569" max="2569" width="15.140625" customWidth="1"/>
    <col min="2570" max="2570" width="19.7109375" customWidth="1"/>
    <col min="2571" max="2571" width="23.28515625" customWidth="1"/>
    <col min="2817" max="2817" width="17" customWidth="1"/>
    <col min="2818" max="2818" width="24" customWidth="1"/>
    <col min="2819" max="2819" width="14.42578125" customWidth="1"/>
    <col min="2820" max="2820" width="15.42578125" customWidth="1"/>
    <col min="2821" max="2821" width="15" customWidth="1"/>
    <col min="2822" max="2822" width="17.28515625" customWidth="1"/>
    <col min="2823" max="2823" width="14.85546875" customWidth="1"/>
    <col min="2825" max="2825" width="15.140625" customWidth="1"/>
    <col min="2826" max="2826" width="19.7109375" customWidth="1"/>
    <col min="2827" max="2827" width="23.28515625" customWidth="1"/>
    <col min="3073" max="3073" width="17" customWidth="1"/>
    <col min="3074" max="3074" width="24" customWidth="1"/>
    <col min="3075" max="3075" width="14.42578125" customWidth="1"/>
    <col min="3076" max="3076" width="15.42578125" customWidth="1"/>
    <col min="3077" max="3077" width="15" customWidth="1"/>
    <col min="3078" max="3078" width="17.28515625" customWidth="1"/>
    <col min="3079" max="3079" width="14.85546875" customWidth="1"/>
    <col min="3081" max="3081" width="15.140625" customWidth="1"/>
    <col min="3082" max="3082" width="19.7109375" customWidth="1"/>
    <col min="3083" max="3083" width="23.28515625" customWidth="1"/>
    <col min="3329" max="3329" width="17" customWidth="1"/>
    <col min="3330" max="3330" width="24" customWidth="1"/>
    <col min="3331" max="3331" width="14.42578125" customWidth="1"/>
    <col min="3332" max="3332" width="15.42578125" customWidth="1"/>
    <col min="3333" max="3333" width="15" customWidth="1"/>
    <col min="3334" max="3334" width="17.28515625" customWidth="1"/>
    <col min="3335" max="3335" width="14.85546875" customWidth="1"/>
    <col min="3337" max="3337" width="15.140625" customWidth="1"/>
    <col min="3338" max="3338" width="19.7109375" customWidth="1"/>
    <col min="3339" max="3339" width="23.28515625" customWidth="1"/>
    <col min="3585" max="3585" width="17" customWidth="1"/>
    <col min="3586" max="3586" width="24" customWidth="1"/>
    <col min="3587" max="3587" width="14.42578125" customWidth="1"/>
    <col min="3588" max="3588" width="15.42578125" customWidth="1"/>
    <col min="3589" max="3589" width="15" customWidth="1"/>
    <col min="3590" max="3590" width="17.28515625" customWidth="1"/>
    <col min="3591" max="3591" width="14.85546875" customWidth="1"/>
    <col min="3593" max="3593" width="15.140625" customWidth="1"/>
    <col min="3594" max="3594" width="19.7109375" customWidth="1"/>
    <col min="3595" max="3595" width="23.28515625" customWidth="1"/>
    <col min="3841" max="3841" width="17" customWidth="1"/>
    <col min="3842" max="3842" width="24" customWidth="1"/>
    <col min="3843" max="3843" width="14.42578125" customWidth="1"/>
    <col min="3844" max="3844" width="15.42578125" customWidth="1"/>
    <col min="3845" max="3845" width="15" customWidth="1"/>
    <col min="3846" max="3846" width="17.28515625" customWidth="1"/>
    <col min="3847" max="3847" width="14.85546875" customWidth="1"/>
    <col min="3849" max="3849" width="15.140625" customWidth="1"/>
    <col min="3850" max="3850" width="19.7109375" customWidth="1"/>
    <col min="3851" max="3851" width="23.28515625" customWidth="1"/>
    <col min="4097" max="4097" width="17" customWidth="1"/>
    <col min="4098" max="4098" width="24" customWidth="1"/>
    <col min="4099" max="4099" width="14.42578125" customWidth="1"/>
    <col min="4100" max="4100" width="15.42578125" customWidth="1"/>
    <col min="4101" max="4101" width="15" customWidth="1"/>
    <col min="4102" max="4102" width="17.28515625" customWidth="1"/>
    <col min="4103" max="4103" width="14.85546875" customWidth="1"/>
    <col min="4105" max="4105" width="15.140625" customWidth="1"/>
    <col min="4106" max="4106" width="19.7109375" customWidth="1"/>
    <col min="4107" max="4107" width="23.28515625" customWidth="1"/>
    <col min="4353" max="4353" width="17" customWidth="1"/>
    <col min="4354" max="4354" width="24" customWidth="1"/>
    <col min="4355" max="4355" width="14.42578125" customWidth="1"/>
    <col min="4356" max="4356" width="15.42578125" customWidth="1"/>
    <col min="4357" max="4357" width="15" customWidth="1"/>
    <col min="4358" max="4358" width="17.28515625" customWidth="1"/>
    <col min="4359" max="4359" width="14.85546875" customWidth="1"/>
    <col min="4361" max="4361" width="15.140625" customWidth="1"/>
    <col min="4362" max="4362" width="19.7109375" customWidth="1"/>
    <col min="4363" max="4363" width="23.28515625" customWidth="1"/>
    <col min="4609" max="4609" width="17" customWidth="1"/>
    <col min="4610" max="4610" width="24" customWidth="1"/>
    <col min="4611" max="4611" width="14.42578125" customWidth="1"/>
    <col min="4612" max="4612" width="15.42578125" customWidth="1"/>
    <col min="4613" max="4613" width="15" customWidth="1"/>
    <col min="4614" max="4614" width="17.28515625" customWidth="1"/>
    <col min="4615" max="4615" width="14.85546875" customWidth="1"/>
    <col min="4617" max="4617" width="15.140625" customWidth="1"/>
    <col min="4618" max="4618" width="19.7109375" customWidth="1"/>
    <col min="4619" max="4619" width="23.28515625" customWidth="1"/>
    <col min="4865" max="4865" width="17" customWidth="1"/>
    <col min="4866" max="4866" width="24" customWidth="1"/>
    <col min="4867" max="4867" width="14.42578125" customWidth="1"/>
    <col min="4868" max="4868" width="15.42578125" customWidth="1"/>
    <col min="4869" max="4869" width="15" customWidth="1"/>
    <col min="4870" max="4870" width="17.28515625" customWidth="1"/>
    <col min="4871" max="4871" width="14.85546875" customWidth="1"/>
    <col min="4873" max="4873" width="15.140625" customWidth="1"/>
    <col min="4874" max="4874" width="19.7109375" customWidth="1"/>
    <col min="4875" max="4875" width="23.28515625" customWidth="1"/>
    <col min="5121" max="5121" width="17" customWidth="1"/>
    <col min="5122" max="5122" width="24" customWidth="1"/>
    <col min="5123" max="5123" width="14.42578125" customWidth="1"/>
    <col min="5124" max="5124" width="15.42578125" customWidth="1"/>
    <col min="5125" max="5125" width="15" customWidth="1"/>
    <col min="5126" max="5126" width="17.28515625" customWidth="1"/>
    <col min="5127" max="5127" width="14.85546875" customWidth="1"/>
    <col min="5129" max="5129" width="15.140625" customWidth="1"/>
    <col min="5130" max="5130" width="19.7109375" customWidth="1"/>
    <col min="5131" max="5131" width="23.28515625" customWidth="1"/>
    <col min="5377" max="5377" width="17" customWidth="1"/>
    <col min="5378" max="5378" width="24" customWidth="1"/>
    <col min="5379" max="5379" width="14.42578125" customWidth="1"/>
    <col min="5380" max="5380" width="15.42578125" customWidth="1"/>
    <col min="5381" max="5381" width="15" customWidth="1"/>
    <col min="5382" max="5382" width="17.28515625" customWidth="1"/>
    <col min="5383" max="5383" width="14.85546875" customWidth="1"/>
    <col min="5385" max="5385" width="15.140625" customWidth="1"/>
    <col min="5386" max="5386" width="19.7109375" customWidth="1"/>
    <col min="5387" max="5387" width="23.28515625" customWidth="1"/>
    <col min="5633" max="5633" width="17" customWidth="1"/>
    <col min="5634" max="5634" width="24" customWidth="1"/>
    <col min="5635" max="5635" width="14.42578125" customWidth="1"/>
    <col min="5636" max="5636" width="15.42578125" customWidth="1"/>
    <col min="5637" max="5637" width="15" customWidth="1"/>
    <col min="5638" max="5638" width="17.28515625" customWidth="1"/>
    <col min="5639" max="5639" width="14.85546875" customWidth="1"/>
    <col min="5641" max="5641" width="15.140625" customWidth="1"/>
    <col min="5642" max="5642" width="19.7109375" customWidth="1"/>
    <col min="5643" max="5643" width="23.28515625" customWidth="1"/>
    <col min="5889" max="5889" width="17" customWidth="1"/>
    <col min="5890" max="5890" width="24" customWidth="1"/>
    <col min="5891" max="5891" width="14.42578125" customWidth="1"/>
    <col min="5892" max="5892" width="15.42578125" customWidth="1"/>
    <col min="5893" max="5893" width="15" customWidth="1"/>
    <col min="5894" max="5894" width="17.28515625" customWidth="1"/>
    <col min="5895" max="5895" width="14.85546875" customWidth="1"/>
    <col min="5897" max="5897" width="15.140625" customWidth="1"/>
    <col min="5898" max="5898" width="19.7109375" customWidth="1"/>
    <col min="5899" max="5899" width="23.28515625" customWidth="1"/>
    <col min="6145" max="6145" width="17" customWidth="1"/>
    <col min="6146" max="6146" width="24" customWidth="1"/>
    <col min="6147" max="6147" width="14.42578125" customWidth="1"/>
    <col min="6148" max="6148" width="15.42578125" customWidth="1"/>
    <col min="6149" max="6149" width="15" customWidth="1"/>
    <col min="6150" max="6150" width="17.28515625" customWidth="1"/>
    <col min="6151" max="6151" width="14.85546875" customWidth="1"/>
    <col min="6153" max="6153" width="15.140625" customWidth="1"/>
    <col min="6154" max="6154" width="19.7109375" customWidth="1"/>
    <col min="6155" max="6155" width="23.28515625" customWidth="1"/>
    <col min="6401" max="6401" width="17" customWidth="1"/>
    <col min="6402" max="6402" width="24" customWidth="1"/>
    <col min="6403" max="6403" width="14.42578125" customWidth="1"/>
    <col min="6404" max="6404" width="15.42578125" customWidth="1"/>
    <col min="6405" max="6405" width="15" customWidth="1"/>
    <col min="6406" max="6406" width="17.28515625" customWidth="1"/>
    <col min="6407" max="6407" width="14.85546875" customWidth="1"/>
    <col min="6409" max="6409" width="15.140625" customWidth="1"/>
    <col min="6410" max="6410" width="19.7109375" customWidth="1"/>
    <col min="6411" max="6411" width="23.28515625" customWidth="1"/>
    <col min="6657" max="6657" width="17" customWidth="1"/>
    <col min="6658" max="6658" width="24" customWidth="1"/>
    <col min="6659" max="6659" width="14.42578125" customWidth="1"/>
    <col min="6660" max="6660" width="15.42578125" customWidth="1"/>
    <col min="6661" max="6661" width="15" customWidth="1"/>
    <col min="6662" max="6662" width="17.28515625" customWidth="1"/>
    <col min="6663" max="6663" width="14.85546875" customWidth="1"/>
    <col min="6665" max="6665" width="15.140625" customWidth="1"/>
    <col min="6666" max="6666" width="19.7109375" customWidth="1"/>
    <col min="6667" max="6667" width="23.28515625" customWidth="1"/>
    <col min="6913" max="6913" width="17" customWidth="1"/>
    <col min="6914" max="6914" width="24" customWidth="1"/>
    <col min="6915" max="6915" width="14.42578125" customWidth="1"/>
    <col min="6916" max="6916" width="15.42578125" customWidth="1"/>
    <col min="6917" max="6917" width="15" customWidth="1"/>
    <col min="6918" max="6918" width="17.28515625" customWidth="1"/>
    <col min="6919" max="6919" width="14.85546875" customWidth="1"/>
    <col min="6921" max="6921" width="15.140625" customWidth="1"/>
    <col min="6922" max="6922" width="19.7109375" customWidth="1"/>
    <col min="6923" max="6923" width="23.28515625" customWidth="1"/>
    <col min="7169" max="7169" width="17" customWidth="1"/>
    <col min="7170" max="7170" width="24" customWidth="1"/>
    <col min="7171" max="7171" width="14.42578125" customWidth="1"/>
    <col min="7172" max="7172" width="15.42578125" customWidth="1"/>
    <col min="7173" max="7173" width="15" customWidth="1"/>
    <col min="7174" max="7174" width="17.28515625" customWidth="1"/>
    <col min="7175" max="7175" width="14.85546875" customWidth="1"/>
    <col min="7177" max="7177" width="15.140625" customWidth="1"/>
    <col min="7178" max="7178" width="19.7109375" customWidth="1"/>
    <col min="7179" max="7179" width="23.28515625" customWidth="1"/>
    <col min="7425" max="7425" width="17" customWidth="1"/>
    <col min="7426" max="7426" width="24" customWidth="1"/>
    <col min="7427" max="7427" width="14.42578125" customWidth="1"/>
    <col min="7428" max="7428" width="15.42578125" customWidth="1"/>
    <col min="7429" max="7429" width="15" customWidth="1"/>
    <col min="7430" max="7430" width="17.28515625" customWidth="1"/>
    <col min="7431" max="7431" width="14.85546875" customWidth="1"/>
    <col min="7433" max="7433" width="15.140625" customWidth="1"/>
    <col min="7434" max="7434" width="19.7109375" customWidth="1"/>
    <col min="7435" max="7435" width="23.28515625" customWidth="1"/>
    <col min="7681" max="7681" width="17" customWidth="1"/>
    <col min="7682" max="7682" width="24" customWidth="1"/>
    <col min="7683" max="7683" width="14.42578125" customWidth="1"/>
    <col min="7684" max="7684" width="15.42578125" customWidth="1"/>
    <col min="7685" max="7685" width="15" customWidth="1"/>
    <col min="7686" max="7686" width="17.28515625" customWidth="1"/>
    <col min="7687" max="7687" width="14.85546875" customWidth="1"/>
    <col min="7689" max="7689" width="15.140625" customWidth="1"/>
    <col min="7690" max="7690" width="19.7109375" customWidth="1"/>
    <col min="7691" max="7691" width="23.28515625" customWidth="1"/>
    <col min="7937" max="7937" width="17" customWidth="1"/>
    <col min="7938" max="7938" width="24" customWidth="1"/>
    <col min="7939" max="7939" width="14.42578125" customWidth="1"/>
    <col min="7940" max="7940" width="15.42578125" customWidth="1"/>
    <col min="7941" max="7941" width="15" customWidth="1"/>
    <col min="7942" max="7942" width="17.28515625" customWidth="1"/>
    <col min="7943" max="7943" width="14.85546875" customWidth="1"/>
    <col min="7945" max="7945" width="15.140625" customWidth="1"/>
    <col min="7946" max="7946" width="19.7109375" customWidth="1"/>
    <col min="7947" max="7947" width="23.28515625" customWidth="1"/>
    <col min="8193" max="8193" width="17" customWidth="1"/>
    <col min="8194" max="8194" width="24" customWidth="1"/>
    <col min="8195" max="8195" width="14.42578125" customWidth="1"/>
    <col min="8196" max="8196" width="15.42578125" customWidth="1"/>
    <col min="8197" max="8197" width="15" customWidth="1"/>
    <col min="8198" max="8198" width="17.28515625" customWidth="1"/>
    <col min="8199" max="8199" width="14.85546875" customWidth="1"/>
    <col min="8201" max="8201" width="15.140625" customWidth="1"/>
    <col min="8202" max="8202" width="19.7109375" customWidth="1"/>
    <col min="8203" max="8203" width="23.28515625" customWidth="1"/>
    <col min="8449" max="8449" width="17" customWidth="1"/>
    <col min="8450" max="8450" width="24" customWidth="1"/>
    <col min="8451" max="8451" width="14.42578125" customWidth="1"/>
    <col min="8452" max="8452" width="15.42578125" customWidth="1"/>
    <col min="8453" max="8453" width="15" customWidth="1"/>
    <col min="8454" max="8454" width="17.28515625" customWidth="1"/>
    <col min="8455" max="8455" width="14.85546875" customWidth="1"/>
    <col min="8457" max="8457" width="15.140625" customWidth="1"/>
    <col min="8458" max="8458" width="19.7109375" customWidth="1"/>
    <col min="8459" max="8459" width="23.28515625" customWidth="1"/>
    <col min="8705" max="8705" width="17" customWidth="1"/>
    <col min="8706" max="8706" width="24" customWidth="1"/>
    <col min="8707" max="8707" width="14.42578125" customWidth="1"/>
    <col min="8708" max="8708" width="15.42578125" customWidth="1"/>
    <col min="8709" max="8709" width="15" customWidth="1"/>
    <col min="8710" max="8710" width="17.28515625" customWidth="1"/>
    <col min="8711" max="8711" width="14.85546875" customWidth="1"/>
    <col min="8713" max="8713" width="15.140625" customWidth="1"/>
    <col min="8714" max="8714" width="19.7109375" customWidth="1"/>
    <col min="8715" max="8715" width="23.28515625" customWidth="1"/>
    <col min="8961" max="8961" width="17" customWidth="1"/>
    <col min="8962" max="8962" width="24" customWidth="1"/>
    <col min="8963" max="8963" width="14.42578125" customWidth="1"/>
    <col min="8964" max="8964" width="15.42578125" customWidth="1"/>
    <col min="8965" max="8965" width="15" customWidth="1"/>
    <col min="8966" max="8966" width="17.28515625" customWidth="1"/>
    <col min="8967" max="8967" width="14.85546875" customWidth="1"/>
    <col min="8969" max="8969" width="15.140625" customWidth="1"/>
    <col min="8970" max="8970" width="19.7109375" customWidth="1"/>
    <col min="8971" max="8971" width="23.28515625" customWidth="1"/>
    <col min="9217" max="9217" width="17" customWidth="1"/>
    <col min="9218" max="9218" width="24" customWidth="1"/>
    <col min="9219" max="9219" width="14.42578125" customWidth="1"/>
    <col min="9220" max="9220" width="15.42578125" customWidth="1"/>
    <col min="9221" max="9221" width="15" customWidth="1"/>
    <col min="9222" max="9222" width="17.28515625" customWidth="1"/>
    <col min="9223" max="9223" width="14.85546875" customWidth="1"/>
    <col min="9225" max="9225" width="15.140625" customWidth="1"/>
    <col min="9226" max="9226" width="19.7109375" customWidth="1"/>
    <col min="9227" max="9227" width="23.28515625" customWidth="1"/>
    <col min="9473" max="9473" width="17" customWidth="1"/>
    <col min="9474" max="9474" width="24" customWidth="1"/>
    <col min="9475" max="9475" width="14.42578125" customWidth="1"/>
    <col min="9476" max="9476" width="15.42578125" customWidth="1"/>
    <col min="9477" max="9477" width="15" customWidth="1"/>
    <col min="9478" max="9478" width="17.28515625" customWidth="1"/>
    <col min="9479" max="9479" width="14.85546875" customWidth="1"/>
    <col min="9481" max="9481" width="15.140625" customWidth="1"/>
    <col min="9482" max="9482" width="19.7109375" customWidth="1"/>
    <col min="9483" max="9483" width="23.28515625" customWidth="1"/>
    <col min="9729" max="9729" width="17" customWidth="1"/>
    <col min="9730" max="9730" width="24" customWidth="1"/>
    <col min="9731" max="9731" width="14.42578125" customWidth="1"/>
    <col min="9732" max="9732" width="15.42578125" customWidth="1"/>
    <col min="9733" max="9733" width="15" customWidth="1"/>
    <col min="9734" max="9734" width="17.28515625" customWidth="1"/>
    <col min="9735" max="9735" width="14.85546875" customWidth="1"/>
    <col min="9737" max="9737" width="15.140625" customWidth="1"/>
    <col min="9738" max="9738" width="19.7109375" customWidth="1"/>
    <col min="9739" max="9739" width="23.28515625" customWidth="1"/>
    <col min="9985" max="9985" width="17" customWidth="1"/>
    <col min="9986" max="9986" width="24" customWidth="1"/>
    <col min="9987" max="9987" width="14.42578125" customWidth="1"/>
    <col min="9988" max="9988" width="15.42578125" customWidth="1"/>
    <col min="9989" max="9989" width="15" customWidth="1"/>
    <col min="9990" max="9990" width="17.28515625" customWidth="1"/>
    <col min="9991" max="9991" width="14.85546875" customWidth="1"/>
    <col min="9993" max="9993" width="15.140625" customWidth="1"/>
    <col min="9994" max="9994" width="19.7109375" customWidth="1"/>
    <col min="9995" max="9995" width="23.28515625" customWidth="1"/>
    <col min="10241" max="10241" width="17" customWidth="1"/>
    <col min="10242" max="10242" width="24" customWidth="1"/>
    <col min="10243" max="10243" width="14.42578125" customWidth="1"/>
    <col min="10244" max="10244" width="15.42578125" customWidth="1"/>
    <col min="10245" max="10245" width="15" customWidth="1"/>
    <col min="10246" max="10246" width="17.28515625" customWidth="1"/>
    <col min="10247" max="10247" width="14.85546875" customWidth="1"/>
    <col min="10249" max="10249" width="15.140625" customWidth="1"/>
    <col min="10250" max="10250" width="19.7109375" customWidth="1"/>
    <col min="10251" max="10251" width="23.28515625" customWidth="1"/>
    <col min="10497" max="10497" width="17" customWidth="1"/>
    <col min="10498" max="10498" width="24" customWidth="1"/>
    <col min="10499" max="10499" width="14.42578125" customWidth="1"/>
    <col min="10500" max="10500" width="15.42578125" customWidth="1"/>
    <col min="10501" max="10501" width="15" customWidth="1"/>
    <col min="10502" max="10502" width="17.28515625" customWidth="1"/>
    <col min="10503" max="10503" width="14.85546875" customWidth="1"/>
    <col min="10505" max="10505" width="15.140625" customWidth="1"/>
    <col min="10506" max="10506" width="19.7109375" customWidth="1"/>
    <col min="10507" max="10507" width="23.28515625" customWidth="1"/>
    <col min="10753" max="10753" width="17" customWidth="1"/>
    <col min="10754" max="10754" width="24" customWidth="1"/>
    <col min="10755" max="10755" width="14.42578125" customWidth="1"/>
    <col min="10756" max="10756" width="15.42578125" customWidth="1"/>
    <col min="10757" max="10757" width="15" customWidth="1"/>
    <col min="10758" max="10758" width="17.28515625" customWidth="1"/>
    <col min="10759" max="10759" width="14.85546875" customWidth="1"/>
    <col min="10761" max="10761" width="15.140625" customWidth="1"/>
    <col min="10762" max="10762" width="19.7109375" customWidth="1"/>
    <col min="10763" max="10763" width="23.28515625" customWidth="1"/>
    <col min="11009" max="11009" width="17" customWidth="1"/>
    <col min="11010" max="11010" width="24" customWidth="1"/>
    <col min="11011" max="11011" width="14.42578125" customWidth="1"/>
    <col min="11012" max="11012" width="15.42578125" customWidth="1"/>
    <col min="11013" max="11013" width="15" customWidth="1"/>
    <col min="11014" max="11014" width="17.28515625" customWidth="1"/>
    <col min="11015" max="11015" width="14.85546875" customWidth="1"/>
    <col min="11017" max="11017" width="15.140625" customWidth="1"/>
    <col min="11018" max="11018" width="19.7109375" customWidth="1"/>
    <col min="11019" max="11019" width="23.28515625" customWidth="1"/>
    <col min="11265" max="11265" width="17" customWidth="1"/>
    <col min="11266" max="11266" width="24" customWidth="1"/>
    <col min="11267" max="11267" width="14.42578125" customWidth="1"/>
    <col min="11268" max="11268" width="15.42578125" customWidth="1"/>
    <col min="11269" max="11269" width="15" customWidth="1"/>
    <col min="11270" max="11270" width="17.28515625" customWidth="1"/>
    <col min="11271" max="11271" width="14.85546875" customWidth="1"/>
    <col min="11273" max="11273" width="15.140625" customWidth="1"/>
    <col min="11274" max="11274" width="19.7109375" customWidth="1"/>
    <col min="11275" max="11275" width="23.28515625" customWidth="1"/>
    <col min="11521" max="11521" width="17" customWidth="1"/>
    <col min="11522" max="11522" width="24" customWidth="1"/>
    <col min="11523" max="11523" width="14.42578125" customWidth="1"/>
    <col min="11524" max="11524" width="15.42578125" customWidth="1"/>
    <col min="11525" max="11525" width="15" customWidth="1"/>
    <col min="11526" max="11526" width="17.28515625" customWidth="1"/>
    <col min="11527" max="11527" width="14.85546875" customWidth="1"/>
    <col min="11529" max="11529" width="15.140625" customWidth="1"/>
    <col min="11530" max="11530" width="19.7109375" customWidth="1"/>
    <col min="11531" max="11531" width="23.28515625" customWidth="1"/>
    <col min="11777" max="11777" width="17" customWidth="1"/>
    <col min="11778" max="11778" width="24" customWidth="1"/>
    <col min="11779" max="11779" width="14.42578125" customWidth="1"/>
    <col min="11780" max="11780" width="15.42578125" customWidth="1"/>
    <col min="11781" max="11781" width="15" customWidth="1"/>
    <col min="11782" max="11782" width="17.28515625" customWidth="1"/>
    <col min="11783" max="11783" width="14.85546875" customWidth="1"/>
    <col min="11785" max="11785" width="15.140625" customWidth="1"/>
    <col min="11786" max="11786" width="19.7109375" customWidth="1"/>
    <col min="11787" max="11787" width="23.28515625" customWidth="1"/>
    <col min="12033" max="12033" width="17" customWidth="1"/>
    <col min="12034" max="12034" width="24" customWidth="1"/>
    <col min="12035" max="12035" width="14.42578125" customWidth="1"/>
    <col min="12036" max="12036" width="15.42578125" customWidth="1"/>
    <col min="12037" max="12037" width="15" customWidth="1"/>
    <col min="12038" max="12038" width="17.28515625" customWidth="1"/>
    <col min="12039" max="12039" width="14.85546875" customWidth="1"/>
    <col min="12041" max="12041" width="15.140625" customWidth="1"/>
    <col min="12042" max="12042" width="19.7109375" customWidth="1"/>
    <col min="12043" max="12043" width="23.28515625" customWidth="1"/>
    <col min="12289" max="12289" width="17" customWidth="1"/>
    <col min="12290" max="12290" width="24" customWidth="1"/>
    <col min="12291" max="12291" width="14.42578125" customWidth="1"/>
    <col min="12292" max="12292" width="15.42578125" customWidth="1"/>
    <col min="12293" max="12293" width="15" customWidth="1"/>
    <col min="12294" max="12294" width="17.28515625" customWidth="1"/>
    <col min="12295" max="12295" width="14.85546875" customWidth="1"/>
    <col min="12297" max="12297" width="15.140625" customWidth="1"/>
    <col min="12298" max="12298" width="19.7109375" customWidth="1"/>
    <col min="12299" max="12299" width="23.28515625" customWidth="1"/>
    <col min="12545" max="12545" width="17" customWidth="1"/>
    <col min="12546" max="12546" width="24" customWidth="1"/>
    <col min="12547" max="12547" width="14.42578125" customWidth="1"/>
    <col min="12548" max="12548" width="15.42578125" customWidth="1"/>
    <col min="12549" max="12549" width="15" customWidth="1"/>
    <col min="12550" max="12550" width="17.28515625" customWidth="1"/>
    <col min="12551" max="12551" width="14.85546875" customWidth="1"/>
    <col min="12553" max="12553" width="15.140625" customWidth="1"/>
    <col min="12554" max="12554" width="19.7109375" customWidth="1"/>
    <col min="12555" max="12555" width="23.28515625" customWidth="1"/>
    <col min="12801" max="12801" width="17" customWidth="1"/>
    <col min="12802" max="12802" width="24" customWidth="1"/>
    <col min="12803" max="12803" width="14.42578125" customWidth="1"/>
    <col min="12804" max="12804" width="15.42578125" customWidth="1"/>
    <col min="12805" max="12805" width="15" customWidth="1"/>
    <col min="12806" max="12806" width="17.28515625" customWidth="1"/>
    <col min="12807" max="12807" width="14.85546875" customWidth="1"/>
    <col min="12809" max="12809" width="15.140625" customWidth="1"/>
    <col min="12810" max="12810" width="19.7109375" customWidth="1"/>
    <col min="12811" max="12811" width="23.28515625" customWidth="1"/>
    <col min="13057" max="13057" width="17" customWidth="1"/>
    <col min="13058" max="13058" width="24" customWidth="1"/>
    <col min="13059" max="13059" width="14.42578125" customWidth="1"/>
    <col min="13060" max="13060" width="15.42578125" customWidth="1"/>
    <col min="13061" max="13061" width="15" customWidth="1"/>
    <col min="13062" max="13062" width="17.28515625" customWidth="1"/>
    <col min="13063" max="13063" width="14.85546875" customWidth="1"/>
    <col min="13065" max="13065" width="15.140625" customWidth="1"/>
    <col min="13066" max="13066" width="19.7109375" customWidth="1"/>
    <col min="13067" max="13067" width="23.28515625" customWidth="1"/>
    <col min="13313" max="13313" width="17" customWidth="1"/>
    <col min="13314" max="13314" width="24" customWidth="1"/>
    <col min="13315" max="13315" width="14.42578125" customWidth="1"/>
    <col min="13316" max="13316" width="15.42578125" customWidth="1"/>
    <col min="13317" max="13317" width="15" customWidth="1"/>
    <col min="13318" max="13318" width="17.28515625" customWidth="1"/>
    <col min="13319" max="13319" width="14.85546875" customWidth="1"/>
    <col min="13321" max="13321" width="15.140625" customWidth="1"/>
    <col min="13322" max="13322" width="19.7109375" customWidth="1"/>
    <col min="13323" max="13323" width="23.28515625" customWidth="1"/>
    <col min="13569" max="13569" width="17" customWidth="1"/>
    <col min="13570" max="13570" width="24" customWidth="1"/>
    <col min="13571" max="13571" width="14.42578125" customWidth="1"/>
    <col min="13572" max="13572" width="15.42578125" customWidth="1"/>
    <col min="13573" max="13573" width="15" customWidth="1"/>
    <col min="13574" max="13574" width="17.28515625" customWidth="1"/>
    <col min="13575" max="13575" width="14.85546875" customWidth="1"/>
    <col min="13577" max="13577" width="15.140625" customWidth="1"/>
    <col min="13578" max="13578" width="19.7109375" customWidth="1"/>
    <col min="13579" max="13579" width="23.28515625" customWidth="1"/>
    <col min="13825" max="13825" width="17" customWidth="1"/>
    <col min="13826" max="13826" width="24" customWidth="1"/>
    <col min="13827" max="13827" width="14.42578125" customWidth="1"/>
    <col min="13828" max="13828" width="15.42578125" customWidth="1"/>
    <col min="13829" max="13829" width="15" customWidth="1"/>
    <col min="13830" max="13830" width="17.28515625" customWidth="1"/>
    <col min="13831" max="13831" width="14.85546875" customWidth="1"/>
    <col min="13833" max="13833" width="15.140625" customWidth="1"/>
    <col min="13834" max="13834" width="19.7109375" customWidth="1"/>
    <col min="13835" max="13835" width="23.28515625" customWidth="1"/>
    <col min="14081" max="14081" width="17" customWidth="1"/>
    <col min="14082" max="14082" width="24" customWidth="1"/>
    <col min="14083" max="14083" width="14.42578125" customWidth="1"/>
    <col min="14084" max="14084" width="15.42578125" customWidth="1"/>
    <col min="14085" max="14085" width="15" customWidth="1"/>
    <col min="14086" max="14086" width="17.28515625" customWidth="1"/>
    <col min="14087" max="14087" width="14.85546875" customWidth="1"/>
    <col min="14089" max="14089" width="15.140625" customWidth="1"/>
    <col min="14090" max="14090" width="19.7109375" customWidth="1"/>
    <col min="14091" max="14091" width="23.28515625" customWidth="1"/>
    <col min="14337" max="14337" width="17" customWidth="1"/>
    <col min="14338" max="14338" width="24" customWidth="1"/>
    <col min="14339" max="14339" width="14.42578125" customWidth="1"/>
    <col min="14340" max="14340" width="15.42578125" customWidth="1"/>
    <col min="14341" max="14341" width="15" customWidth="1"/>
    <col min="14342" max="14342" width="17.28515625" customWidth="1"/>
    <col min="14343" max="14343" width="14.85546875" customWidth="1"/>
    <col min="14345" max="14345" width="15.140625" customWidth="1"/>
    <col min="14346" max="14346" width="19.7109375" customWidth="1"/>
    <col min="14347" max="14347" width="23.28515625" customWidth="1"/>
    <col min="14593" max="14593" width="17" customWidth="1"/>
    <col min="14594" max="14594" width="24" customWidth="1"/>
    <col min="14595" max="14595" width="14.42578125" customWidth="1"/>
    <col min="14596" max="14596" width="15.42578125" customWidth="1"/>
    <col min="14597" max="14597" width="15" customWidth="1"/>
    <col min="14598" max="14598" width="17.28515625" customWidth="1"/>
    <col min="14599" max="14599" width="14.85546875" customWidth="1"/>
    <col min="14601" max="14601" width="15.140625" customWidth="1"/>
    <col min="14602" max="14602" width="19.7109375" customWidth="1"/>
    <col min="14603" max="14603" width="23.28515625" customWidth="1"/>
    <col min="14849" max="14849" width="17" customWidth="1"/>
    <col min="14850" max="14850" width="24" customWidth="1"/>
    <col min="14851" max="14851" width="14.42578125" customWidth="1"/>
    <col min="14852" max="14852" width="15.42578125" customWidth="1"/>
    <col min="14853" max="14853" width="15" customWidth="1"/>
    <col min="14854" max="14854" width="17.28515625" customWidth="1"/>
    <col min="14855" max="14855" width="14.85546875" customWidth="1"/>
    <col min="14857" max="14857" width="15.140625" customWidth="1"/>
    <col min="14858" max="14858" width="19.7109375" customWidth="1"/>
    <col min="14859" max="14859" width="23.28515625" customWidth="1"/>
    <col min="15105" max="15105" width="17" customWidth="1"/>
    <col min="15106" max="15106" width="24" customWidth="1"/>
    <col min="15107" max="15107" width="14.42578125" customWidth="1"/>
    <col min="15108" max="15108" width="15.42578125" customWidth="1"/>
    <col min="15109" max="15109" width="15" customWidth="1"/>
    <col min="15110" max="15110" width="17.28515625" customWidth="1"/>
    <col min="15111" max="15111" width="14.85546875" customWidth="1"/>
    <col min="15113" max="15113" width="15.140625" customWidth="1"/>
    <col min="15114" max="15114" width="19.7109375" customWidth="1"/>
    <col min="15115" max="15115" width="23.28515625" customWidth="1"/>
    <col min="15361" max="15361" width="17" customWidth="1"/>
    <col min="15362" max="15362" width="24" customWidth="1"/>
    <col min="15363" max="15363" width="14.42578125" customWidth="1"/>
    <col min="15364" max="15364" width="15.42578125" customWidth="1"/>
    <col min="15365" max="15365" width="15" customWidth="1"/>
    <col min="15366" max="15366" width="17.28515625" customWidth="1"/>
    <col min="15367" max="15367" width="14.85546875" customWidth="1"/>
    <col min="15369" max="15369" width="15.140625" customWidth="1"/>
    <col min="15370" max="15370" width="19.7109375" customWidth="1"/>
    <col min="15371" max="15371" width="23.28515625" customWidth="1"/>
    <col min="15617" max="15617" width="17" customWidth="1"/>
    <col min="15618" max="15618" width="24" customWidth="1"/>
    <col min="15619" max="15619" width="14.42578125" customWidth="1"/>
    <col min="15620" max="15620" width="15.42578125" customWidth="1"/>
    <col min="15621" max="15621" width="15" customWidth="1"/>
    <col min="15622" max="15622" width="17.28515625" customWidth="1"/>
    <col min="15623" max="15623" width="14.85546875" customWidth="1"/>
    <col min="15625" max="15625" width="15.140625" customWidth="1"/>
    <col min="15626" max="15626" width="19.7109375" customWidth="1"/>
    <col min="15627" max="15627" width="23.28515625" customWidth="1"/>
    <col min="15873" max="15873" width="17" customWidth="1"/>
    <col min="15874" max="15874" width="24" customWidth="1"/>
    <col min="15875" max="15875" width="14.42578125" customWidth="1"/>
    <col min="15876" max="15876" width="15.42578125" customWidth="1"/>
    <col min="15877" max="15877" width="15" customWidth="1"/>
    <col min="15878" max="15878" width="17.28515625" customWidth="1"/>
    <col min="15879" max="15879" width="14.85546875" customWidth="1"/>
    <col min="15881" max="15881" width="15.140625" customWidth="1"/>
    <col min="15882" max="15882" width="19.7109375" customWidth="1"/>
    <col min="15883" max="15883" width="23.28515625" customWidth="1"/>
    <col min="16129" max="16129" width="17" customWidth="1"/>
    <col min="16130" max="16130" width="24" customWidth="1"/>
    <col min="16131" max="16131" width="14.42578125" customWidth="1"/>
    <col min="16132" max="16132" width="15.42578125" customWidth="1"/>
    <col min="16133" max="16133" width="15" customWidth="1"/>
    <col min="16134" max="16134" width="17.28515625" customWidth="1"/>
    <col min="16135" max="16135" width="14.85546875" customWidth="1"/>
    <col min="16137" max="16137" width="15.140625" customWidth="1"/>
    <col min="16138" max="16138" width="19.7109375" customWidth="1"/>
    <col min="16139" max="16139" width="23.28515625" customWidth="1"/>
  </cols>
  <sheetData>
    <row r="1" spans="1:11" ht="14.25" thickTop="1" thickBot="1" x14ac:dyDescent="0.25">
      <c r="A1" s="164" t="s">
        <v>177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</row>
    <row r="2" spans="1:11" ht="13.5" thickBot="1" x14ac:dyDescent="0.25">
      <c r="A2" s="166" t="s">
        <v>178</v>
      </c>
      <c r="B2" s="158" t="s">
        <v>179</v>
      </c>
      <c r="C2" s="159"/>
      <c r="D2" s="158" t="s">
        <v>180</v>
      </c>
      <c r="E2" s="159"/>
      <c r="F2" s="158" t="s">
        <v>181</v>
      </c>
      <c r="G2" s="159"/>
      <c r="H2" s="158" t="s">
        <v>182</v>
      </c>
      <c r="I2" s="159"/>
      <c r="J2" s="166" t="s">
        <v>183</v>
      </c>
      <c r="K2" s="166" t="s">
        <v>184</v>
      </c>
    </row>
    <row r="3" spans="1:11" ht="13.5" thickBot="1" x14ac:dyDescent="0.25">
      <c r="A3" s="167"/>
      <c r="B3" s="110" t="s">
        <v>185</v>
      </c>
      <c r="C3" s="111" t="s">
        <v>186</v>
      </c>
      <c r="D3" s="110" t="s">
        <v>185</v>
      </c>
      <c r="E3" s="111" t="s">
        <v>186</v>
      </c>
      <c r="F3" s="110" t="s">
        <v>185</v>
      </c>
      <c r="G3" s="111" t="s">
        <v>186</v>
      </c>
      <c r="H3" s="110" t="s">
        <v>187</v>
      </c>
      <c r="I3" s="110" t="s">
        <v>186</v>
      </c>
      <c r="J3" s="167"/>
      <c r="K3" s="167"/>
    </row>
    <row r="4" spans="1:11" ht="16.5" thickBot="1" x14ac:dyDescent="0.3">
      <c r="A4" s="112" t="s">
        <v>188</v>
      </c>
      <c r="B4" s="113">
        <v>8.6</v>
      </c>
      <c r="C4" s="114">
        <v>1</v>
      </c>
      <c r="D4" s="113">
        <v>6.4</v>
      </c>
      <c r="E4" s="114">
        <v>3</v>
      </c>
      <c r="F4" s="113">
        <v>6.3</v>
      </c>
      <c r="G4" s="114">
        <v>1</v>
      </c>
      <c r="H4" s="113">
        <v>6</v>
      </c>
      <c r="I4" s="114">
        <v>3</v>
      </c>
      <c r="J4" s="113">
        <f>SUM(C4,E4,G4,I4)</f>
        <v>8</v>
      </c>
      <c r="K4" s="113">
        <f>AVERAGE(B4,D4,F4,H4,)</f>
        <v>5.46</v>
      </c>
    </row>
    <row r="5" spans="1:11" ht="16.5" thickBot="1" x14ac:dyDescent="0.3">
      <c r="A5" s="112" t="s">
        <v>189</v>
      </c>
      <c r="B5" s="113">
        <v>5.3</v>
      </c>
      <c r="C5" s="114">
        <v>2</v>
      </c>
      <c r="D5" s="113">
        <v>4</v>
      </c>
      <c r="E5" s="114">
        <v>5</v>
      </c>
      <c r="F5" s="113">
        <v>5</v>
      </c>
      <c r="G5" s="114">
        <v>2</v>
      </c>
      <c r="H5" s="113">
        <v>6</v>
      </c>
      <c r="I5" s="114">
        <v>2</v>
      </c>
      <c r="J5" s="113">
        <f t="shared" ref="J5:J16" si="0">SUM(C5,E5,G5,I5)</f>
        <v>11</v>
      </c>
      <c r="K5" s="113">
        <f t="shared" ref="K5:K16" si="1">AVERAGE(B5,D5,F5,H5,)</f>
        <v>4.0600000000000005</v>
      </c>
    </row>
    <row r="6" spans="1:11" ht="16.5" thickBot="1" x14ac:dyDescent="0.3">
      <c r="A6" s="112" t="s">
        <v>190</v>
      </c>
      <c r="B6" s="113">
        <v>3.2</v>
      </c>
      <c r="C6" s="114">
        <v>3</v>
      </c>
      <c r="D6" s="113">
        <v>8.5</v>
      </c>
      <c r="E6" s="114">
        <v>6</v>
      </c>
      <c r="F6" s="113">
        <v>5</v>
      </c>
      <c r="G6" s="114">
        <v>3</v>
      </c>
      <c r="H6" s="113">
        <v>8</v>
      </c>
      <c r="I6" s="114">
        <v>5</v>
      </c>
      <c r="J6" s="113">
        <f t="shared" si="0"/>
        <v>17</v>
      </c>
      <c r="K6" s="113">
        <f t="shared" si="1"/>
        <v>4.9399999999999995</v>
      </c>
    </row>
    <row r="7" spans="1:11" ht="16.5" thickBot="1" x14ac:dyDescent="0.3">
      <c r="A7" s="112" t="s">
        <v>191</v>
      </c>
      <c r="B7" s="113">
        <v>4.5999999999999996</v>
      </c>
      <c r="C7" s="114">
        <v>4</v>
      </c>
      <c r="D7" s="113">
        <v>8.5</v>
      </c>
      <c r="E7" s="114">
        <v>9</v>
      </c>
      <c r="F7" s="113">
        <v>8</v>
      </c>
      <c r="G7" s="114">
        <v>4</v>
      </c>
      <c r="H7" s="113">
        <v>8</v>
      </c>
      <c r="I7" s="114">
        <v>9</v>
      </c>
      <c r="J7" s="113">
        <f t="shared" si="0"/>
        <v>26</v>
      </c>
      <c r="K7" s="113">
        <f t="shared" si="1"/>
        <v>5.82</v>
      </c>
    </row>
    <row r="8" spans="1:11" ht="16.5" thickBot="1" x14ac:dyDescent="0.3">
      <c r="A8" s="112" t="s">
        <v>192</v>
      </c>
      <c r="B8" s="113">
        <v>6.3</v>
      </c>
      <c r="C8" s="114">
        <v>5</v>
      </c>
      <c r="D8" s="113">
        <v>5.8</v>
      </c>
      <c r="E8" s="114">
        <v>2</v>
      </c>
      <c r="F8" s="113">
        <v>7</v>
      </c>
      <c r="G8" s="114">
        <v>5</v>
      </c>
      <c r="H8" s="113">
        <v>7</v>
      </c>
      <c r="I8" s="114">
        <v>7</v>
      </c>
      <c r="J8" s="113">
        <f t="shared" si="0"/>
        <v>19</v>
      </c>
      <c r="K8" s="113">
        <f t="shared" si="1"/>
        <v>5.2200000000000006</v>
      </c>
    </row>
    <row r="9" spans="1:11" ht="16.5" thickBot="1" x14ac:dyDescent="0.3">
      <c r="A9" s="112" t="s">
        <v>193</v>
      </c>
      <c r="B9" s="113">
        <v>6</v>
      </c>
      <c r="C9" s="114">
        <v>6</v>
      </c>
      <c r="D9" s="113">
        <v>9.8000000000000007</v>
      </c>
      <c r="E9" s="114">
        <v>1</v>
      </c>
      <c r="F9" s="113">
        <v>7</v>
      </c>
      <c r="G9" s="114">
        <v>6</v>
      </c>
      <c r="H9" s="113">
        <v>7</v>
      </c>
      <c r="I9" s="114">
        <v>5</v>
      </c>
      <c r="J9" s="113">
        <f t="shared" si="0"/>
        <v>18</v>
      </c>
      <c r="K9" s="113">
        <f t="shared" si="1"/>
        <v>5.96</v>
      </c>
    </row>
    <row r="10" spans="1:11" ht="16.5" thickBot="1" x14ac:dyDescent="0.3">
      <c r="A10" s="112" t="s">
        <v>194</v>
      </c>
      <c r="B10" s="113">
        <v>6</v>
      </c>
      <c r="C10" s="114">
        <v>7</v>
      </c>
      <c r="D10" s="113">
        <v>7.8</v>
      </c>
      <c r="E10" s="114">
        <v>0</v>
      </c>
      <c r="F10" s="113">
        <v>4.5</v>
      </c>
      <c r="G10" s="114">
        <v>7</v>
      </c>
      <c r="H10" s="113">
        <v>5.6</v>
      </c>
      <c r="I10" s="114">
        <v>5</v>
      </c>
      <c r="J10" s="113">
        <f t="shared" si="0"/>
        <v>19</v>
      </c>
      <c r="K10" s="113">
        <f t="shared" si="1"/>
        <v>4.7799999999999994</v>
      </c>
    </row>
    <row r="11" spans="1:11" ht="16.5" thickBot="1" x14ac:dyDescent="0.3">
      <c r="A11" s="112" t="s">
        <v>195</v>
      </c>
      <c r="B11" s="113">
        <v>5.6</v>
      </c>
      <c r="C11" s="114">
        <v>1</v>
      </c>
      <c r="D11" s="113">
        <v>8.6999999999999993</v>
      </c>
      <c r="E11" s="114">
        <v>3</v>
      </c>
      <c r="F11" s="113">
        <v>5.4</v>
      </c>
      <c r="G11" s="114">
        <v>8</v>
      </c>
      <c r="H11" s="113">
        <v>6.5</v>
      </c>
      <c r="I11" s="114">
        <v>9</v>
      </c>
      <c r="J11" s="113">
        <f t="shared" si="0"/>
        <v>21</v>
      </c>
      <c r="K11" s="113">
        <f t="shared" si="1"/>
        <v>5.24</v>
      </c>
    </row>
    <row r="12" spans="1:11" ht="16.5" thickBot="1" x14ac:dyDescent="0.3">
      <c r="A12" s="112" t="s">
        <v>196</v>
      </c>
      <c r="B12" s="113">
        <v>8</v>
      </c>
      <c r="C12" s="114">
        <v>7</v>
      </c>
      <c r="D12" s="113">
        <v>4.5</v>
      </c>
      <c r="E12" s="114">
        <v>4</v>
      </c>
      <c r="F12" s="113">
        <v>2.2999999999999998</v>
      </c>
      <c r="G12" s="114">
        <v>9</v>
      </c>
      <c r="H12" s="113">
        <v>7.6</v>
      </c>
      <c r="I12" s="114">
        <v>6</v>
      </c>
      <c r="J12" s="113">
        <f t="shared" si="0"/>
        <v>26</v>
      </c>
      <c r="K12" s="113">
        <f t="shared" si="1"/>
        <v>4.4799999999999995</v>
      </c>
    </row>
    <row r="13" spans="1:11" ht="16.5" thickBot="1" x14ac:dyDescent="0.3">
      <c r="A13" s="112" t="s">
        <v>197</v>
      </c>
      <c r="B13" s="113">
        <v>9</v>
      </c>
      <c r="C13" s="114">
        <v>1</v>
      </c>
      <c r="D13" s="113">
        <v>6.5</v>
      </c>
      <c r="E13" s="114">
        <v>5</v>
      </c>
      <c r="F13" s="113">
        <v>4.8</v>
      </c>
      <c r="G13" s="114">
        <v>0</v>
      </c>
      <c r="H13" s="113">
        <v>6.7</v>
      </c>
      <c r="I13" s="114">
        <v>3</v>
      </c>
      <c r="J13" s="113">
        <f t="shared" si="0"/>
        <v>9</v>
      </c>
      <c r="K13" s="113">
        <f t="shared" si="1"/>
        <v>5.4</v>
      </c>
    </row>
    <row r="14" spans="1:11" ht="16.5" thickBot="1" x14ac:dyDescent="0.3">
      <c r="A14" s="112" t="s">
        <v>220</v>
      </c>
      <c r="B14" s="113">
        <v>9.5</v>
      </c>
      <c r="C14" s="114">
        <v>2</v>
      </c>
      <c r="D14" s="113">
        <v>6.2</v>
      </c>
      <c r="E14" s="114">
        <v>6</v>
      </c>
      <c r="F14" s="113">
        <v>1.3</v>
      </c>
      <c r="G14" s="114">
        <v>9</v>
      </c>
      <c r="H14" s="113">
        <v>6.7</v>
      </c>
      <c r="I14" s="114">
        <v>2</v>
      </c>
      <c r="J14" s="113">
        <f t="shared" si="0"/>
        <v>19</v>
      </c>
      <c r="K14" s="113">
        <f t="shared" si="1"/>
        <v>4.74</v>
      </c>
    </row>
    <row r="15" spans="1:11" ht="16.5" thickBot="1" x14ac:dyDescent="0.3">
      <c r="A15" s="112" t="s">
        <v>198</v>
      </c>
      <c r="B15" s="113">
        <v>10</v>
      </c>
      <c r="C15" s="114">
        <v>3</v>
      </c>
      <c r="D15" s="113">
        <v>8.8000000000000007</v>
      </c>
      <c r="E15" s="114">
        <v>7</v>
      </c>
      <c r="F15" s="113">
        <v>4.9000000000000004</v>
      </c>
      <c r="G15" s="114">
        <v>8</v>
      </c>
      <c r="H15" s="113">
        <v>8.6999999999999993</v>
      </c>
      <c r="I15" s="114">
        <v>1</v>
      </c>
      <c r="J15" s="113">
        <f t="shared" si="0"/>
        <v>19</v>
      </c>
      <c r="K15" s="113">
        <f t="shared" si="1"/>
        <v>6.4800000000000013</v>
      </c>
    </row>
    <row r="16" spans="1:11" ht="16.5" thickBot="1" x14ac:dyDescent="0.3">
      <c r="A16" s="112" t="s">
        <v>199</v>
      </c>
      <c r="B16" s="113">
        <v>10</v>
      </c>
      <c r="C16" s="114">
        <v>0</v>
      </c>
      <c r="D16" s="113">
        <v>6.5</v>
      </c>
      <c r="E16" s="114">
        <v>8</v>
      </c>
      <c r="F16" s="113">
        <v>1.2</v>
      </c>
      <c r="G16" s="114">
        <v>7</v>
      </c>
      <c r="H16" s="113">
        <v>7.8</v>
      </c>
      <c r="I16" s="114">
        <v>0</v>
      </c>
      <c r="J16" s="113">
        <f t="shared" si="0"/>
        <v>15</v>
      </c>
      <c r="K16" s="113">
        <f t="shared" si="1"/>
        <v>5.0999999999999996</v>
      </c>
    </row>
    <row r="17" spans="1:11" ht="13.5" thickBot="1" x14ac:dyDescent="0.25">
      <c r="A17" s="158" t="s">
        <v>200</v>
      </c>
      <c r="B17" s="159"/>
      <c r="C17" s="158" t="s">
        <v>180</v>
      </c>
      <c r="D17" s="159"/>
      <c r="E17" s="158" t="s">
        <v>181</v>
      </c>
      <c r="F17" s="159"/>
      <c r="G17" s="158" t="s">
        <v>182</v>
      </c>
      <c r="H17" s="159"/>
      <c r="I17" s="160" t="s">
        <v>201</v>
      </c>
      <c r="J17" s="161"/>
      <c r="K17" s="161"/>
    </row>
    <row r="18" spans="1:11" ht="16.5" thickBot="1" x14ac:dyDescent="0.3">
      <c r="A18" s="115" t="s">
        <v>202</v>
      </c>
      <c r="B18" s="116">
        <f>MAX(B4:B16)</f>
        <v>10</v>
      </c>
      <c r="C18" s="115" t="s">
        <v>202</v>
      </c>
      <c r="D18" s="116">
        <f>MAX(D4:D16)</f>
        <v>9.8000000000000007</v>
      </c>
      <c r="E18" s="115" t="s">
        <v>202</v>
      </c>
      <c r="F18" s="116">
        <f>MAX(F4:F16)</f>
        <v>8</v>
      </c>
      <c r="G18" s="115" t="s">
        <v>202</v>
      </c>
      <c r="H18" s="116">
        <f>MAX(H4:H16)</f>
        <v>8.6999999999999993</v>
      </c>
      <c r="I18" s="161"/>
      <c r="J18" s="161"/>
      <c r="K18" s="161"/>
    </row>
    <row r="19" spans="1:11" ht="16.5" thickBot="1" x14ac:dyDescent="0.3">
      <c r="A19" s="115" t="s">
        <v>203</v>
      </c>
      <c r="B19" s="116">
        <f>MIN(B4:B16)</f>
        <v>3.2</v>
      </c>
      <c r="C19" s="115" t="s">
        <v>203</v>
      </c>
      <c r="D19" s="116">
        <f>MIN(D4:D16)</f>
        <v>4</v>
      </c>
      <c r="E19" s="115" t="s">
        <v>203</v>
      </c>
      <c r="F19" s="116">
        <f>MIN(F4:F16)</f>
        <v>1.2</v>
      </c>
      <c r="G19" s="115" t="s">
        <v>203</v>
      </c>
      <c r="H19" s="116">
        <f>MIN(H4:H16)</f>
        <v>5.6</v>
      </c>
      <c r="I19" s="161"/>
      <c r="J19" s="161"/>
      <c r="K19" s="161"/>
    </row>
    <row r="20" spans="1:11" ht="16.5" thickBot="1" x14ac:dyDescent="0.3">
      <c r="A20" s="115" t="s">
        <v>204</v>
      </c>
      <c r="B20" s="117">
        <f>AVERAGE(B4:B16)</f>
        <v>7.0846153846153843</v>
      </c>
      <c r="C20" s="115" t="s">
        <v>204</v>
      </c>
      <c r="D20" s="117">
        <f>AVERAGE(D4:D16)</f>
        <v>7.0769230769230766</v>
      </c>
      <c r="E20" s="115" t="s">
        <v>204</v>
      </c>
      <c r="F20" s="117">
        <f>AVERAGE(F4:F16)</f>
        <v>4.8230769230769219</v>
      </c>
      <c r="G20" s="115" t="s">
        <v>204</v>
      </c>
      <c r="H20" s="117">
        <f>AVERAGE(H4:H16)</f>
        <v>7.0461538461538469</v>
      </c>
      <c r="I20" s="161"/>
      <c r="J20" s="161"/>
      <c r="K20" s="161"/>
    </row>
    <row r="21" spans="1:11" ht="13.5" thickBot="1" x14ac:dyDescent="0.25">
      <c r="A21" s="162" t="s">
        <v>200</v>
      </c>
      <c r="B21" s="163"/>
      <c r="C21" s="158" t="s">
        <v>180</v>
      </c>
      <c r="D21" s="159"/>
      <c r="E21" s="158" t="s">
        <v>181</v>
      </c>
      <c r="F21" s="159"/>
      <c r="G21" s="158" t="s">
        <v>182</v>
      </c>
      <c r="H21" s="159"/>
      <c r="I21" s="161"/>
      <c r="J21" s="161"/>
      <c r="K21" s="161"/>
    </row>
    <row r="22" spans="1:11" ht="16.5" thickBot="1" x14ac:dyDescent="0.3">
      <c r="A22" s="115" t="s">
        <v>205</v>
      </c>
      <c r="B22" s="116">
        <f>MAX(C4:C16)</f>
        <v>7</v>
      </c>
      <c r="C22" s="115" t="s">
        <v>205</v>
      </c>
      <c r="D22" s="116">
        <f>MAX(E4:E16)</f>
        <v>9</v>
      </c>
      <c r="E22" s="115" t="s">
        <v>205</v>
      </c>
      <c r="F22" s="116">
        <f>MAX(G4:G16)</f>
        <v>9</v>
      </c>
      <c r="G22" s="115" t="s">
        <v>205</v>
      </c>
      <c r="H22" s="116">
        <f>MAX(I4:I16)</f>
        <v>9</v>
      </c>
      <c r="I22" s="161"/>
      <c r="J22" s="161"/>
      <c r="K22" s="161"/>
    </row>
    <row r="23" spans="1:11" ht="16.5" thickBot="1" x14ac:dyDescent="0.3">
      <c r="A23" s="115" t="s">
        <v>206</v>
      </c>
      <c r="B23" s="116">
        <f>MIN(C4:C16)</f>
        <v>0</v>
      </c>
      <c r="C23" s="115" t="s">
        <v>206</v>
      </c>
      <c r="D23" s="116">
        <f>MIN(E4:E16)</f>
        <v>0</v>
      </c>
      <c r="E23" s="115" t="s">
        <v>206</v>
      </c>
      <c r="F23" s="116">
        <f>MIN(G4:G16)</f>
        <v>0</v>
      </c>
      <c r="G23" s="115" t="s">
        <v>206</v>
      </c>
      <c r="H23" s="116">
        <f>MIN(I4:I16)</f>
        <v>0</v>
      </c>
      <c r="I23" s="161"/>
      <c r="J23" s="161"/>
      <c r="K23" s="161"/>
    </row>
    <row r="24" spans="1:11" ht="16.5" thickBot="1" x14ac:dyDescent="0.3">
      <c r="A24" s="115" t="s">
        <v>207</v>
      </c>
      <c r="B24" s="116">
        <f>AVERAGE(C4:C16)</f>
        <v>3.2307692307692308</v>
      </c>
      <c r="C24" s="115" t="s">
        <v>207</v>
      </c>
      <c r="D24" s="116">
        <f>AVERAGE(E4:E16)</f>
        <v>4.5384615384615383</v>
      </c>
      <c r="E24" s="115" t="s">
        <v>207</v>
      </c>
      <c r="F24" s="116">
        <f>AVERAGE(G4:G16)</f>
        <v>5.3076923076923075</v>
      </c>
      <c r="G24" s="115" t="s">
        <v>207</v>
      </c>
      <c r="H24" s="116">
        <f>AVERAGE(I4:I16)</f>
        <v>4.384615384615385</v>
      </c>
      <c r="I24" s="161"/>
      <c r="J24" s="161"/>
      <c r="K24" s="161"/>
    </row>
  </sheetData>
  <mergeCells count="17">
    <mergeCell ref="A1:K1"/>
    <mergeCell ref="A2:A3"/>
    <mergeCell ref="B2:C2"/>
    <mergeCell ref="D2:E2"/>
    <mergeCell ref="F2:G2"/>
    <mergeCell ref="H2:I2"/>
    <mergeCell ref="J2:J3"/>
    <mergeCell ref="K2:K3"/>
    <mergeCell ref="A17:B17"/>
    <mergeCell ref="C17:D17"/>
    <mergeCell ref="E17:F17"/>
    <mergeCell ref="G17:H17"/>
    <mergeCell ref="I17:K24"/>
    <mergeCell ref="A21:B21"/>
    <mergeCell ref="C21:D21"/>
    <mergeCell ref="E21:F21"/>
    <mergeCell ref="G21:H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Soma</vt:lpstr>
      <vt:lpstr>Soma 2</vt:lpstr>
      <vt:lpstr>média</vt:lpstr>
      <vt:lpstr>máximo e mínimo</vt:lpstr>
      <vt:lpstr>Cont.Valores</vt:lpstr>
      <vt:lpstr>Cont.Núm</vt:lpstr>
      <vt:lpstr>Contar.vazio</vt:lpstr>
      <vt:lpstr>Porcentagem</vt:lpstr>
      <vt:lpstr>Despesas Mensais</vt:lpstr>
      <vt:lpstr>Resumão</vt:lpstr>
      <vt:lpstr>Resumão 2</vt:lpstr>
      <vt:lpstr>Resumão 3</vt:lpstr>
      <vt:lpstr>Extra 1</vt:lpstr>
      <vt:lpstr>FINAL</vt:lpstr>
    </vt:vector>
  </TitlesOfParts>
  <Company>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budon</cp:lastModifiedBy>
  <dcterms:created xsi:type="dcterms:W3CDTF">2012-09-20T18:36:19Z</dcterms:created>
  <dcterms:modified xsi:type="dcterms:W3CDTF">2023-06-13T22:52:33Z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33b7a9ad-6fc9-44fc-955a-bd8a1ee50583</vt:lpwstr>
  </property>
</Properties>
</file>